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nniz ปีงบ 64\Risk Score 64\Risk MOPH\ข้อมูลไตรมาส 3.64\"/>
    </mc:Choice>
  </mc:AlternateContent>
  <xr:revisionPtr revIDLastSave="0" documentId="13_ncr:1_{46262BDA-2EE7-4E3D-BE0F-E69B5EAC3A94}" xr6:coauthVersionLast="47" xr6:coauthVersionMax="47" xr10:uidLastSave="{00000000-0000-0000-0000-000000000000}"/>
  <bookViews>
    <workbookView xWindow="-120" yWindow="-120" windowWidth="20730" windowHeight="11160" tabRatio="873" activeTab="4" xr2:uid="{00000000-000D-0000-FFFF-FFFF00000000}"/>
  </bookViews>
  <sheets>
    <sheet name="7 status" sheetId="4" r:id="rId1"/>
    <sheet name="7 efficient" sheetId="14" r:id="rId2"/>
    <sheet name="ReportSumary" sheetId="27" state="hidden" r:id="rId3"/>
    <sheet name="สรุป2" sheetId="24" state="hidden" r:id="rId4"/>
    <sheet name="Risk7_PlusQ3Y64 เขต8" sheetId="20" r:id="rId5"/>
    <sheet name="Sheet3" sheetId="29" state="hidden" r:id="rId6"/>
    <sheet name="AVGGroup" sheetId="21" r:id="rId7"/>
    <sheet name="PivotReport" sheetId="26" state="hidden" r:id="rId8"/>
    <sheet name="PivotReportRisk" sheetId="31" state="hidden" r:id="rId9"/>
    <sheet name="ID" sheetId="13" state="hidden" r:id="rId10"/>
    <sheet name="Org2564 NEW" sheetId="30" state="hidden" r:id="rId11"/>
    <sheet name="Sheet2" sheetId="22" state="hidden" r:id="rId12"/>
  </sheets>
  <externalReferences>
    <externalReference r:id="rId13"/>
    <externalReference r:id="rId14"/>
  </externalReferences>
  <definedNames>
    <definedName name="_">#REF!</definedName>
    <definedName name="_xlnm._FilterDatabase" localSheetId="9" hidden="1">ID!$A$1:$P$900</definedName>
    <definedName name="_xlnm._FilterDatabase" localSheetId="10" hidden="1">'Org2564 NEW'!$A$3:$W$902</definedName>
    <definedName name="_xlnm._FilterDatabase" localSheetId="2" hidden="1">ReportSumary!$A$2:$N$91</definedName>
    <definedName name="_xlnm._FilterDatabase" localSheetId="4" hidden="1">'Risk7_PlusQ3Y64 เขต8'!$A$2:$AC$91</definedName>
    <definedName name="_xlnm._FilterDatabase" localSheetId="3" hidden="1">สรุป2!$A$3:$T$92</definedName>
    <definedName name="_q06">#REF!</definedName>
    <definedName name="OLE_LINK1" localSheetId="1">'7 efficient'!$B$8</definedName>
    <definedName name="_xlnm.Print_Titles" localSheetId="10">'Org2564 NEW'!$1:$3</definedName>
    <definedName name="q">#REF!</definedName>
    <definedName name="q_รหัสหลัก51">#REF!</definedName>
    <definedName name="q_สส">#REF!</definedName>
    <definedName name="q_สสจ51">#REF!</definedName>
    <definedName name="q_สสอ_51">#REF!</definedName>
    <definedName name="q_สสอ51">#REF!</definedName>
    <definedName name="q_สอ_51">#REF!</definedName>
    <definedName name="q00_เขต">#REF!</definedName>
    <definedName name="q01_">#REF!</definedName>
    <definedName name="q01_จังหวัด">#REF!</definedName>
    <definedName name="q01_รพสต9762">#REF!</definedName>
    <definedName name="q01_รหัสหลัก">#REF!</definedName>
    <definedName name="q01_สสจ">#REF!</definedName>
    <definedName name="q01_สสจ1">#REF!</definedName>
    <definedName name="q02_">#REF!</definedName>
    <definedName name="q02_รพศ_รพท">[1]รพศ_รพท_รพช!$A$1:$V$836</definedName>
    <definedName name="q02_รพศ_รพท_รพช">#REF!</definedName>
    <definedName name="q03_ทำเนียบเตียงใหม่">#REF!</definedName>
    <definedName name="q03_ทำเนียบเตียงใหม่1">#REF!</definedName>
    <definedName name="q03_รพศ_รพท_รพช_52">#REF!</definedName>
    <definedName name="q03_สสอ">#REF!</definedName>
    <definedName name="q04_รพสต">#REF!</definedName>
    <definedName name="q05_">#REF!</definedName>
    <definedName name="q05_รพศ_รพท_รพช_มีอำเภอรับผิดชอบ">#REF!</definedName>
    <definedName name="q05_หน่วยงานย่อย">#REF!</definedName>
    <definedName name="q06_">#REF!</definedName>
    <definedName name="q06_รพ">#REF!</definedName>
    <definedName name="q07_">#REF!</definedName>
    <definedName name="q07_สสอ">#REF!</definedName>
    <definedName name="q07_สสอ1">#REF!</definedName>
    <definedName name="q08_">#REF!</definedName>
    <definedName name="q08_รพสตหน่วยงานย่อย">#REF!</definedName>
    <definedName name="q08_รพสตหน่วยงานย่อย1">#REF!</definedName>
    <definedName name="q09_">#REF!</definedName>
    <definedName name="q1_">#REF!</definedName>
    <definedName name="q1_รพ877">#REF!</definedName>
    <definedName name="q11_">#REF!</definedName>
    <definedName name="q11_สสจ_มีเขตรหัสพื้นที่">#REF!</definedName>
    <definedName name="q12_">#REF!</definedName>
    <definedName name="q12_รพศรพทรพช891">#REF!</definedName>
    <definedName name="q12_รพศรพทรพช8911">#REF!</definedName>
    <definedName name="q12_รพศรพทรพช896">#REF!</definedName>
    <definedName name="q12_สสจ_52">#REF!</definedName>
    <definedName name="q13_">#REF!</definedName>
    <definedName name="q14_">#REF!</definedName>
    <definedName name="q14_รพสต97631">#REF!</definedName>
    <definedName name="q16_">#REF!</definedName>
    <definedName name="q2_">#REF!</definedName>
    <definedName name="q2_รพ883">#REF!</definedName>
    <definedName name="q21_">#REF!</definedName>
    <definedName name="Query1">#REF!</definedName>
    <definedName name="t01_รพศรพทรพช876">#REF!</definedName>
    <definedName name="t02_สสอ">#REF!</definedName>
    <definedName name="t03_รพสต9762">#REF!</definedName>
    <definedName name="t11_สสจ_ที่ไม่ตรงกับ_t12_สสจ">#REF!</definedName>
    <definedName name="t13_รพศ_รพท_รพช_ที่ไม่ตรงกับ_t14_รพศ_รพท_รพช">#REF!</definedName>
    <definedName name="t15_สสอ_ที่ไม่ตรงกับ_t16_สสอ">#REF!</definedName>
    <definedName name="t17_รพสตหน่วยงานย่อย_ที่ไม่ตรงกับ_t18_รพสตหน่วยงานย่อย">#REF!</definedName>
    <definedName name="t3_รพศรพทรพช883">[2]t3_รพศรพทรพช883!$A$1:$AH$884</definedName>
    <definedName name="จำนวนรพ_ตามSP">#REF!</definedName>
    <definedName name="จำนวนรพ_รายเขต">#REF!</definedName>
    <definedName name="ทำเนียบสถานบริการ">#REF!</definedName>
    <definedName name="ฟหก">#REF!</definedName>
    <definedName name="รหัสหลัก50">#REF!</definedName>
  </definedNames>
  <calcPr calcId="181029"/>
  <pivotCaches>
    <pivotCache cacheId="8" r:id="rId15"/>
    <pivotCache cacheId="9" r:id="rId16"/>
    <pivotCache cacheId="10" r:id="rId17"/>
  </pivotCaches>
</workbook>
</file>

<file path=xl/calcChain.xml><?xml version="1.0" encoding="utf-8"?>
<calcChain xmlns="http://schemas.openxmlformats.org/spreadsheetml/2006/main">
  <c r="L91" i="20" l="1"/>
  <c r="A91" i="20" l="1"/>
  <c r="M1" i="20"/>
  <c r="G4" i="27"/>
  <c r="D8" i="27"/>
  <c r="I8" i="27"/>
  <c r="I4" i="27"/>
  <c r="I6" i="27"/>
  <c r="F5" i="27"/>
  <c r="F9" i="27"/>
  <c r="H6" i="27"/>
  <c r="E5" i="27"/>
  <c r="H10" i="27"/>
  <c r="I10" i="27"/>
  <c r="J10" i="27"/>
  <c r="K10" i="27"/>
  <c r="K5" i="27"/>
  <c r="D3" i="27"/>
  <c r="E6" i="27"/>
  <c r="I9" i="27"/>
  <c r="G5" i="27"/>
  <c r="G6" i="27"/>
  <c r="E10" i="27"/>
  <c r="G10" i="27"/>
  <c r="I7" i="27"/>
  <c r="F8" i="27"/>
  <c r="D7" i="27"/>
  <c r="H5" i="27"/>
  <c r="I5" i="27"/>
  <c r="F4" i="27"/>
  <c r="K8" i="27"/>
  <c r="K7" i="27"/>
  <c r="D4" i="27"/>
  <c r="H4" i="27"/>
  <c r="G8" i="27"/>
  <c r="D6" i="27"/>
  <c r="E8" i="27"/>
  <c r="H8" i="27"/>
  <c r="J8" i="27"/>
  <c r="J7" i="27"/>
  <c r="D10" i="27"/>
  <c r="E7" i="27"/>
  <c r="F7" i="27"/>
  <c r="G7" i="27"/>
  <c r="G9" i="27"/>
  <c r="K6" i="27"/>
  <c r="K4" i="27"/>
  <c r="E4" i="27"/>
  <c r="F6" i="27"/>
  <c r="J6" i="27"/>
  <c r="H9" i="27"/>
  <c r="J9" i="27"/>
  <c r="F10" i="27"/>
  <c r="H7" i="27"/>
  <c r="J4" i="27"/>
  <c r="D5" i="27"/>
  <c r="J5" i="27"/>
  <c r="D9" i="27"/>
  <c r="E9" i="27"/>
  <c r="D12" i="27"/>
  <c r="K9" i="27"/>
  <c r="K3" i="27"/>
  <c r="B91" i="20" l="1"/>
  <c r="C1" i="20"/>
  <c r="G3" i="27"/>
  <c r="F3" i="27"/>
  <c r="J3" i="27"/>
  <c r="I3" i="27"/>
  <c r="E3" i="27"/>
  <c r="H3" i="27"/>
  <c r="P2" i="13" l="1"/>
  <c r="P3" i="13"/>
  <c r="P4" i="13"/>
  <c r="P5" i="13"/>
  <c r="P6" i="13"/>
  <c r="P7" i="13"/>
  <c r="P8" i="13"/>
  <c r="P9" i="13"/>
  <c r="P10" i="13"/>
  <c r="P11" i="13"/>
  <c r="P12" i="13"/>
  <c r="P13" i="13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P97" i="13"/>
  <c r="P98" i="13"/>
  <c r="P99" i="13"/>
  <c r="P100" i="13"/>
  <c r="P101" i="13"/>
  <c r="P102" i="13"/>
  <c r="P103" i="13"/>
  <c r="P104" i="13"/>
  <c r="P105" i="13"/>
  <c r="P106" i="13"/>
  <c r="P107" i="13"/>
  <c r="P108" i="13"/>
  <c r="P109" i="13"/>
  <c r="P110" i="13"/>
  <c r="P111" i="13"/>
  <c r="P112" i="13"/>
  <c r="P113" i="13"/>
  <c r="P114" i="13"/>
  <c r="P115" i="13"/>
  <c r="P116" i="13"/>
  <c r="P117" i="13"/>
  <c r="P118" i="13"/>
  <c r="P119" i="13"/>
  <c r="P120" i="13"/>
  <c r="P121" i="13"/>
  <c r="P122" i="13"/>
  <c r="P123" i="13"/>
  <c r="P124" i="13"/>
  <c r="P125" i="13"/>
  <c r="P126" i="13"/>
  <c r="P127" i="13"/>
  <c r="P128" i="13"/>
  <c r="P129" i="13"/>
  <c r="P130" i="13"/>
  <c r="P131" i="13"/>
  <c r="P132" i="13"/>
  <c r="P133" i="13"/>
  <c r="P134" i="13"/>
  <c r="P135" i="13"/>
  <c r="P136" i="13"/>
  <c r="P137" i="13"/>
  <c r="P138" i="13"/>
  <c r="P139" i="13"/>
  <c r="P140" i="13"/>
  <c r="P141" i="13"/>
  <c r="P142" i="13"/>
  <c r="P143" i="13"/>
  <c r="P144" i="13"/>
  <c r="P145" i="13"/>
  <c r="P146" i="13"/>
  <c r="P147" i="13"/>
  <c r="P148" i="13"/>
  <c r="P149" i="13"/>
  <c r="P150" i="13"/>
  <c r="P151" i="13"/>
  <c r="P152" i="13"/>
  <c r="P153" i="13"/>
  <c r="P154" i="13"/>
  <c r="P155" i="13"/>
  <c r="P156" i="13"/>
  <c r="P157" i="13"/>
  <c r="P158" i="13"/>
  <c r="P159" i="13"/>
  <c r="P160" i="13"/>
  <c r="P161" i="13"/>
  <c r="P162" i="13"/>
  <c r="P163" i="13"/>
  <c r="P164" i="13"/>
  <c r="P165" i="13"/>
  <c r="P166" i="13"/>
  <c r="P167" i="13"/>
  <c r="P168" i="13"/>
  <c r="P169" i="13"/>
  <c r="P170" i="13"/>
  <c r="P171" i="13"/>
  <c r="P172" i="13"/>
  <c r="P173" i="13"/>
  <c r="P174" i="13"/>
  <c r="P175" i="13"/>
  <c r="P176" i="13"/>
  <c r="P177" i="13"/>
  <c r="P178" i="13"/>
  <c r="P179" i="13"/>
  <c r="P180" i="13"/>
  <c r="P181" i="13"/>
  <c r="P182" i="13"/>
  <c r="P183" i="13"/>
  <c r="P184" i="13"/>
  <c r="P185" i="13"/>
  <c r="P186" i="13"/>
  <c r="P187" i="13"/>
  <c r="P188" i="13"/>
  <c r="P189" i="13"/>
  <c r="P190" i="13"/>
  <c r="P191" i="13"/>
  <c r="P192" i="13"/>
  <c r="P193" i="13"/>
  <c r="P194" i="13"/>
  <c r="P195" i="13"/>
  <c r="P196" i="13"/>
  <c r="P197" i="13"/>
  <c r="P198" i="13"/>
  <c r="P199" i="13"/>
  <c r="P200" i="13"/>
  <c r="P201" i="13"/>
  <c r="P202" i="13"/>
  <c r="P203" i="13"/>
  <c r="P204" i="13"/>
  <c r="P205" i="13"/>
  <c r="P206" i="13"/>
  <c r="P207" i="13"/>
  <c r="P208" i="13"/>
  <c r="P209" i="13"/>
  <c r="P210" i="13"/>
  <c r="P211" i="13"/>
  <c r="P212" i="13"/>
  <c r="P213" i="13"/>
  <c r="P214" i="13"/>
  <c r="P215" i="13"/>
  <c r="P216" i="13"/>
  <c r="P217" i="13"/>
  <c r="P218" i="13"/>
  <c r="P219" i="13"/>
  <c r="P220" i="13"/>
  <c r="P221" i="13"/>
  <c r="P222" i="13"/>
  <c r="P223" i="13"/>
  <c r="P224" i="13"/>
  <c r="P225" i="13"/>
  <c r="P226" i="13"/>
  <c r="P227" i="13"/>
  <c r="P228" i="13"/>
  <c r="P229" i="13"/>
  <c r="P230" i="13"/>
  <c r="P231" i="13"/>
  <c r="P232" i="13"/>
  <c r="P233" i="13"/>
  <c r="P234" i="13"/>
  <c r="P235" i="13"/>
  <c r="P236" i="13"/>
  <c r="P237" i="13"/>
  <c r="P238" i="13"/>
  <c r="P239" i="13"/>
  <c r="P240" i="13"/>
  <c r="P241" i="13"/>
  <c r="P242" i="13"/>
  <c r="P243" i="13"/>
  <c r="P244" i="13"/>
  <c r="P245" i="13"/>
  <c r="P246" i="13"/>
  <c r="P247" i="13"/>
  <c r="P248" i="13"/>
  <c r="P249" i="13"/>
  <c r="P250" i="13"/>
  <c r="P251" i="13"/>
  <c r="P252" i="13"/>
  <c r="P253" i="13"/>
  <c r="P254" i="13"/>
  <c r="P255" i="13"/>
  <c r="P256" i="13"/>
  <c r="P257" i="13"/>
  <c r="P258" i="13"/>
  <c r="P259" i="13"/>
  <c r="P260" i="13"/>
  <c r="P261" i="13"/>
  <c r="P262" i="13"/>
  <c r="P263" i="13"/>
  <c r="P264" i="13"/>
  <c r="P265" i="13"/>
  <c r="P266" i="13"/>
  <c r="P267" i="13"/>
  <c r="P268" i="13"/>
  <c r="P269" i="13"/>
  <c r="P270" i="13"/>
  <c r="P271" i="13"/>
  <c r="P272" i="13"/>
  <c r="P273" i="13"/>
  <c r="P274" i="13"/>
  <c r="P275" i="13"/>
  <c r="P276" i="13"/>
  <c r="P277" i="13"/>
  <c r="P278" i="13"/>
  <c r="P279" i="13"/>
  <c r="P280" i="13"/>
  <c r="P281" i="13"/>
  <c r="P282" i="13"/>
  <c r="P283" i="13"/>
  <c r="P284" i="13"/>
  <c r="P285" i="13"/>
  <c r="P286" i="13"/>
  <c r="P287" i="13"/>
  <c r="P288" i="13"/>
  <c r="P289" i="13"/>
  <c r="P290" i="13"/>
  <c r="P291" i="13"/>
  <c r="P292" i="13"/>
  <c r="P293" i="13"/>
  <c r="P294" i="13"/>
  <c r="P295" i="13"/>
  <c r="P296" i="13"/>
  <c r="P297" i="13"/>
  <c r="P298" i="13"/>
  <c r="P299" i="13"/>
  <c r="P300" i="13"/>
  <c r="P301" i="13"/>
  <c r="P302" i="13"/>
  <c r="P303" i="13"/>
  <c r="P304" i="13"/>
  <c r="P305" i="13"/>
  <c r="P306" i="13"/>
  <c r="P307" i="13"/>
  <c r="P308" i="13"/>
  <c r="P309" i="13"/>
  <c r="P310" i="13"/>
  <c r="P311" i="13"/>
  <c r="P312" i="13"/>
  <c r="P313" i="13"/>
  <c r="P314" i="13"/>
  <c r="P315" i="13"/>
  <c r="P316" i="13"/>
  <c r="P317" i="13"/>
  <c r="P318" i="13"/>
  <c r="P319" i="13"/>
  <c r="P320" i="13"/>
  <c r="P321" i="13"/>
  <c r="P322" i="13"/>
  <c r="P323" i="13"/>
  <c r="P324" i="13"/>
  <c r="P325" i="13"/>
  <c r="P326" i="13"/>
  <c r="P327" i="13"/>
  <c r="P328" i="13"/>
  <c r="P329" i="13"/>
  <c r="P330" i="13"/>
  <c r="P331" i="13"/>
  <c r="P332" i="13"/>
  <c r="P333" i="13"/>
  <c r="P334" i="13"/>
  <c r="P335" i="13"/>
  <c r="P336" i="13"/>
  <c r="P337" i="13"/>
  <c r="P338" i="13"/>
  <c r="P339" i="13"/>
  <c r="P340" i="13"/>
  <c r="P341" i="13"/>
  <c r="P342" i="13"/>
  <c r="P343" i="13"/>
  <c r="P344" i="13"/>
  <c r="P345" i="13"/>
  <c r="P346" i="13"/>
  <c r="P347" i="13"/>
  <c r="P348" i="13"/>
  <c r="P349" i="13"/>
  <c r="P350" i="13"/>
  <c r="P351" i="13"/>
  <c r="P352" i="13"/>
  <c r="P353" i="13"/>
  <c r="P354" i="13"/>
  <c r="P355" i="13"/>
  <c r="P356" i="13"/>
  <c r="P357" i="13"/>
  <c r="P358" i="13"/>
  <c r="P359" i="13"/>
  <c r="P360" i="13"/>
  <c r="P361" i="13"/>
  <c r="P362" i="13"/>
  <c r="P363" i="13"/>
  <c r="P364" i="13"/>
  <c r="P365" i="13"/>
  <c r="P366" i="13"/>
  <c r="P367" i="13"/>
  <c r="P368" i="13"/>
  <c r="P369" i="13"/>
  <c r="P370" i="13"/>
  <c r="P371" i="13"/>
  <c r="P372" i="13"/>
  <c r="P373" i="13"/>
  <c r="P374" i="13"/>
  <c r="P375" i="13"/>
  <c r="P376" i="13"/>
  <c r="P377" i="13"/>
  <c r="P378" i="13"/>
  <c r="P379" i="13"/>
  <c r="P380" i="13"/>
  <c r="P381" i="13"/>
  <c r="P382" i="13"/>
  <c r="P383" i="13"/>
  <c r="P384" i="13"/>
  <c r="P385" i="13"/>
  <c r="P386" i="13"/>
  <c r="P387" i="13"/>
  <c r="P388" i="13"/>
  <c r="P389" i="13"/>
  <c r="P390" i="13"/>
  <c r="P391" i="13"/>
  <c r="P392" i="13"/>
  <c r="P393" i="13"/>
  <c r="P394" i="13"/>
  <c r="P395" i="13"/>
  <c r="P396" i="13"/>
  <c r="P397" i="13"/>
  <c r="P398" i="13"/>
  <c r="P399" i="13"/>
  <c r="P400" i="13"/>
  <c r="P401" i="13"/>
  <c r="P402" i="13"/>
  <c r="P403" i="13"/>
  <c r="P404" i="13"/>
  <c r="P405" i="13"/>
  <c r="P406" i="13"/>
  <c r="P407" i="13"/>
  <c r="P408" i="13"/>
  <c r="P409" i="13"/>
  <c r="P410" i="13"/>
  <c r="P411" i="13"/>
  <c r="P412" i="13"/>
  <c r="P413" i="13"/>
  <c r="P414" i="13"/>
  <c r="P415" i="13"/>
  <c r="P416" i="13"/>
  <c r="P417" i="13"/>
  <c r="P418" i="13"/>
  <c r="P419" i="13"/>
  <c r="P420" i="13"/>
  <c r="P421" i="13"/>
  <c r="P422" i="13"/>
  <c r="P423" i="13"/>
  <c r="P424" i="13"/>
  <c r="P425" i="13"/>
  <c r="P426" i="13"/>
  <c r="P427" i="13"/>
  <c r="P428" i="13"/>
  <c r="P429" i="13"/>
  <c r="P430" i="13"/>
  <c r="P431" i="13"/>
  <c r="P432" i="13"/>
  <c r="P433" i="13"/>
  <c r="P434" i="13"/>
  <c r="P435" i="13"/>
  <c r="P436" i="13"/>
  <c r="P437" i="13"/>
  <c r="P438" i="13"/>
  <c r="P439" i="13"/>
  <c r="P440" i="13"/>
  <c r="P441" i="13"/>
  <c r="P442" i="13"/>
  <c r="P443" i="13"/>
  <c r="P444" i="13"/>
  <c r="P445" i="13"/>
  <c r="P446" i="13"/>
  <c r="P447" i="13"/>
  <c r="P448" i="13"/>
  <c r="P449" i="13"/>
  <c r="P450" i="13"/>
  <c r="P451" i="13"/>
  <c r="P452" i="13"/>
  <c r="P453" i="13"/>
  <c r="P454" i="13"/>
  <c r="P455" i="13"/>
  <c r="P456" i="13"/>
  <c r="P457" i="13"/>
  <c r="P458" i="13"/>
  <c r="P459" i="13"/>
  <c r="P460" i="13"/>
  <c r="P461" i="13"/>
  <c r="P462" i="13"/>
  <c r="P463" i="13"/>
  <c r="P464" i="13"/>
  <c r="P465" i="13"/>
  <c r="P466" i="13"/>
  <c r="P467" i="13"/>
  <c r="P468" i="13"/>
  <c r="P469" i="13"/>
  <c r="P470" i="13"/>
  <c r="P471" i="13"/>
  <c r="P472" i="13"/>
  <c r="P473" i="13"/>
  <c r="P474" i="13"/>
  <c r="P475" i="13"/>
  <c r="P476" i="13"/>
  <c r="P477" i="13"/>
  <c r="P478" i="13"/>
  <c r="P479" i="13"/>
  <c r="P480" i="13"/>
  <c r="P481" i="13"/>
  <c r="P482" i="13"/>
  <c r="P483" i="13"/>
  <c r="P484" i="13"/>
  <c r="P485" i="13"/>
  <c r="P486" i="13"/>
  <c r="P487" i="13"/>
  <c r="P488" i="13"/>
  <c r="P489" i="13"/>
  <c r="P490" i="13"/>
  <c r="P491" i="13"/>
  <c r="P492" i="13"/>
  <c r="P493" i="13"/>
  <c r="P494" i="13"/>
  <c r="P495" i="13"/>
  <c r="P496" i="13"/>
  <c r="P497" i="13"/>
  <c r="P498" i="13"/>
  <c r="P499" i="13"/>
  <c r="P500" i="13"/>
  <c r="P501" i="13"/>
  <c r="P502" i="13"/>
  <c r="P503" i="13"/>
  <c r="P504" i="13"/>
  <c r="P505" i="13"/>
  <c r="P506" i="13"/>
  <c r="P507" i="13"/>
  <c r="P508" i="13"/>
  <c r="P509" i="13"/>
  <c r="P510" i="13"/>
  <c r="P511" i="13"/>
  <c r="P512" i="13"/>
  <c r="P513" i="13"/>
  <c r="P514" i="13"/>
  <c r="P515" i="13"/>
  <c r="P516" i="13"/>
  <c r="P517" i="13"/>
  <c r="P518" i="13"/>
  <c r="P519" i="13"/>
  <c r="P520" i="13"/>
  <c r="P521" i="13"/>
  <c r="P522" i="13"/>
  <c r="P523" i="13"/>
  <c r="P524" i="13"/>
  <c r="P525" i="13"/>
  <c r="P526" i="13"/>
  <c r="P527" i="13"/>
  <c r="P528" i="13"/>
  <c r="P529" i="13"/>
  <c r="P530" i="13"/>
  <c r="P531" i="13"/>
  <c r="P532" i="13"/>
  <c r="P533" i="13"/>
  <c r="P534" i="13"/>
  <c r="P535" i="13"/>
  <c r="P536" i="13"/>
  <c r="P537" i="13"/>
  <c r="P538" i="13"/>
  <c r="P539" i="13"/>
  <c r="P540" i="13"/>
  <c r="P541" i="13"/>
  <c r="P542" i="13"/>
  <c r="P543" i="13"/>
  <c r="P544" i="13"/>
  <c r="P545" i="13"/>
  <c r="P546" i="13"/>
  <c r="P547" i="13"/>
  <c r="P548" i="13"/>
  <c r="P549" i="13"/>
  <c r="P550" i="13"/>
  <c r="P551" i="13"/>
  <c r="P552" i="13"/>
  <c r="P553" i="13"/>
  <c r="P554" i="13"/>
  <c r="P555" i="13"/>
  <c r="P556" i="13"/>
  <c r="P557" i="13"/>
  <c r="P558" i="13"/>
  <c r="P559" i="13"/>
  <c r="P560" i="13"/>
  <c r="P561" i="13"/>
  <c r="P562" i="13"/>
  <c r="P563" i="13"/>
  <c r="P564" i="13"/>
  <c r="P565" i="13"/>
  <c r="P566" i="13"/>
  <c r="P567" i="13"/>
  <c r="P568" i="13"/>
  <c r="P569" i="13"/>
  <c r="P570" i="13"/>
  <c r="P571" i="13"/>
  <c r="P572" i="13"/>
  <c r="P573" i="13"/>
  <c r="P574" i="13"/>
  <c r="P575" i="13"/>
  <c r="P576" i="13"/>
  <c r="P577" i="13"/>
  <c r="P578" i="13"/>
  <c r="P579" i="13"/>
  <c r="P580" i="13"/>
  <c r="P581" i="13"/>
  <c r="P582" i="13"/>
  <c r="P583" i="13"/>
  <c r="P584" i="13"/>
  <c r="P585" i="13"/>
  <c r="P586" i="13"/>
  <c r="P587" i="13"/>
  <c r="P588" i="13"/>
  <c r="P589" i="13"/>
  <c r="P590" i="13"/>
  <c r="P591" i="13"/>
  <c r="P592" i="13"/>
  <c r="P593" i="13"/>
  <c r="P594" i="13"/>
  <c r="P595" i="13"/>
  <c r="P596" i="13"/>
  <c r="P597" i="13"/>
  <c r="P598" i="13"/>
  <c r="P599" i="13"/>
  <c r="P600" i="13"/>
  <c r="P601" i="13"/>
  <c r="P602" i="13"/>
  <c r="P603" i="13"/>
  <c r="P604" i="13"/>
  <c r="P605" i="13"/>
  <c r="P606" i="13"/>
  <c r="P607" i="13"/>
  <c r="P608" i="13"/>
  <c r="P609" i="13"/>
  <c r="P610" i="13"/>
  <c r="P611" i="13"/>
  <c r="P612" i="13"/>
  <c r="P613" i="13"/>
  <c r="P614" i="13"/>
  <c r="P615" i="13"/>
  <c r="P616" i="13"/>
  <c r="P617" i="13"/>
  <c r="P618" i="13"/>
  <c r="P619" i="13"/>
  <c r="P620" i="13"/>
  <c r="P621" i="13"/>
  <c r="P622" i="13"/>
  <c r="P623" i="13"/>
  <c r="P624" i="13"/>
  <c r="P625" i="13"/>
  <c r="P626" i="13"/>
  <c r="P627" i="13"/>
  <c r="P628" i="13"/>
  <c r="P629" i="13"/>
  <c r="P630" i="13"/>
  <c r="P631" i="13"/>
  <c r="P632" i="13"/>
  <c r="P633" i="13"/>
  <c r="P634" i="13"/>
  <c r="P635" i="13"/>
  <c r="P636" i="13"/>
  <c r="P637" i="13"/>
  <c r="P638" i="13"/>
  <c r="P639" i="13"/>
  <c r="P640" i="13"/>
  <c r="P641" i="13"/>
  <c r="P642" i="13"/>
  <c r="P643" i="13"/>
  <c r="P644" i="13"/>
  <c r="P645" i="13"/>
  <c r="P646" i="13"/>
  <c r="P647" i="13"/>
  <c r="P648" i="13"/>
  <c r="P649" i="13"/>
  <c r="P650" i="13"/>
  <c r="P651" i="13"/>
  <c r="P652" i="13"/>
  <c r="P653" i="13"/>
  <c r="P654" i="13"/>
  <c r="P655" i="13"/>
  <c r="P656" i="13"/>
  <c r="P657" i="13"/>
  <c r="P658" i="13"/>
  <c r="P659" i="13"/>
  <c r="P660" i="13"/>
  <c r="P661" i="13"/>
  <c r="P662" i="13"/>
  <c r="P663" i="13"/>
  <c r="P664" i="13"/>
  <c r="P665" i="13"/>
  <c r="P666" i="13"/>
  <c r="P667" i="13"/>
  <c r="P668" i="13"/>
  <c r="P669" i="13"/>
  <c r="P670" i="13"/>
  <c r="P671" i="13"/>
  <c r="P672" i="13"/>
  <c r="P673" i="13"/>
  <c r="P674" i="13"/>
  <c r="P675" i="13"/>
  <c r="P676" i="13"/>
  <c r="P677" i="13"/>
  <c r="P678" i="13"/>
  <c r="P679" i="13"/>
  <c r="P680" i="13"/>
  <c r="P681" i="13"/>
  <c r="P682" i="13"/>
  <c r="P683" i="13"/>
  <c r="P684" i="13"/>
  <c r="P685" i="13"/>
  <c r="P686" i="13"/>
  <c r="P687" i="13"/>
  <c r="P688" i="13"/>
  <c r="P689" i="13"/>
  <c r="P690" i="13"/>
  <c r="P691" i="13"/>
  <c r="P692" i="13"/>
  <c r="P693" i="13"/>
  <c r="P694" i="13"/>
  <c r="P695" i="13"/>
  <c r="P696" i="13"/>
  <c r="P697" i="13"/>
  <c r="P698" i="13"/>
  <c r="P699" i="13"/>
  <c r="P700" i="13"/>
  <c r="P701" i="13"/>
  <c r="P702" i="13"/>
  <c r="P703" i="13"/>
  <c r="P704" i="13"/>
  <c r="P705" i="13"/>
  <c r="P706" i="13"/>
  <c r="P707" i="13"/>
  <c r="P708" i="13"/>
  <c r="P709" i="13"/>
  <c r="P710" i="13"/>
  <c r="P711" i="13"/>
  <c r="P712" i="13"/>
  <c r="P713" i="13"/>
  <c r="P714" i="13"/>
  <c r="P715" i="13"/>
  <c r="P716" i="13"/>
  <c r="P717" i="13"/>
  <c r="P718" i="13"/>
  <c r="P719" i="13"/>
  <c r="P720" i="13"/>
  <c r="P721" i="13"/>
  <c r="P722" i="13"/>
  <c r="P723" i="13"/>
  <c r="P724" i="13"/>
  <c r="P725" i="13"/>
  <c r="P726" i="13"/>
  <c r="P727" i="13"/>
  <c r="P728" i="13"/>
  <c r="P729" i="13"/>
  <c r="P730" i="13"/>
  <c r="P731" i="13"/>
  <c r="P732" i="13"/>
  <c r="P733" i="13"/>
  <c r="P734" i="13"/>
  <c r="P735" i="13"/>
  <c r="P736" i="13"/>
  <c r="P737" i="13"/>
  <c r="P738" i="13"/>
  <c r="P739" i="13"/>
  <c r="P740" i="13"/>
  <c r="P741" i="13"/>
  <c r="P742" i="13"/>
  <c r="P743" i="13"/>
  <c r="P744" i="13"/>
  <c r="P745" i="13"/>
  <c r="P746" i="13"/>
  <c r="P747" i="13"/>
  <c r="P748" i="13"/>
  <c r="P749" i="13"/>
  <c r="P750" i="13"/>
  <c r="P751" i="13"/>
  <c r="P752" i="13"/>
  <c r="P753" i="13"/>
  <c r="P754" i="13"/>
  <c r="P755" i="13"/>
  <c r="P756" i="13"/>
  <c r="P757" i="13"/>
  <c r="P758" i="13"/>
  <c r="P759" i="13"/>
  <c r="P760" i="13"/>
  <c r="P761" i="13"/>
  <c r="P762" i="13"/>
  <c r="P763" i="13"/>
  <c r="P764" i="13"/>
  <c r="P765" i="13"/>
  <c r="P766" i="13"/>
  <c r="P767" i="13"/>
  <c r="P768" i="13"/>
  <c r="P769" i="13"/>
  <c r="P770" i="13"/>
  <c r="P771" i="13"/>
  <c r="P772" i="13"/>
  <c r="P773" i="13"/>
  <c r="P774" i="13"/>
  <c r="P775" i="13"/>
  <c r="P776" i="13"/>
  <c r="P777" i="13"/>
  <c r="P778" i="13"/>
  <c r="P779" i="13"/>
  <c r="P780" i="13"/>
  <c r="P781" i="13"/>
  <c r="P782" i="13"/>
  <c r="P783" i="13"/>
  <c r="P784" i="13"/>
  <c r="P785" i="13"/>
  <c r="P786" i="13"/>
  <c r="P787" i="13"/>
  <c r="P788" i="13"/>
  <c r="P789" i="13"/>
  <c r="P790" i="13"/>
  <c r="P791" i="13"/>
  <c r="P792" i="13"/>
  <c r="P793" i="13"/>
  <c r="P794" i="13"/>
  <c r="P795" i="13"/>
  <c r="P796" i="13"/>
  <c r="P797" i="13"/>
  <c r="P798" i="13"/>
  <c r="P799" i="13"/>
  <c r="P800" i="13"/>
  <c r="P801" i="13"/>
  <c r="P802" i="13"/>
  <c r="P803" i="13"/>
  <c r="P804" i="13"/>
  <c r="P805" i="13"/>
  <c r="P806" i="13"/>
  <c r="P807" i="13"/>
  <c r="P808" i="13"/>
  <c r="P809" i="13"/>
  <c r="P810" i="13"/>
  <c r="P811" i="13"/>
  <c r="P812" i="13"/>
  <c r="P813" i="13"/>
  <c r="P814" i="13"/>
  <c r="P815" i="13"/>
  <c r="P816" i="13"/>
  <c r="P817" i="13"/>
  <c r="P818" i="13"/>
  <c r="P819" i="13"/>
  <c r="P820" i="13"/>
  <c r="P821" i="13"/>
  <c r="P822" i="13"/>
  <c r="P823" i="13"/>
  <c r="P824" i="13"/>
  <c r="P825" i="13"/>
  <c r="P826" i="13"/>
  <c r="P827" i="13"/>
  <c r="P828" i="13"/>
  <c r="P829" i="13"/>
  <c r="P830" i="13"/>
  <c r="P831" i="13"/>
  <c r="P832" i="13"/>
  <c r="P833" i="13"/>
  <c r="P834" i="13"/>
  <c r="P835" i="13"/>
  <c r="P836" i="13"/>
  <c r="P837" i="13"/>
  <c r="P838" i="13"/>
  <c r="P839" i="13"/>
  <c r="P840" i="13"/>
  <c r="P841" i="13"/>
  <c r="P842" i="13"/>
  <c r="P843" i="13"/>
  <c r="P844" i="13"/>
  <c r="P845" i="13"/>
  <c r="P846" i="13"/>
  <c r="P847" i="13"/>
  <c r="P848" i="13"/>
  <c r="P849" i="13"/>
  <c r="P850" i="13"/>
  <c r="P851" i="13"/>
  <c r="P852" i="13"/>
  <c r="P853" i="13"/>
  <c r="P854" i="13"/>
  <c r="P855" i="13"/>
  <c r="P856" i="13"/>
  <c r="P857" i="13"/>
  <c r="P858" i="13"/>
  <c r="P859" i="13"/>
  <c r="P860" i="13"/>
  <c r="P861" i="13"/>
  <c r="P862" i="13"/>
  <c r="P863" i="13"/>
  <c r="P864" i="13"/>
  <c r="P865" i="13"/>
  <c r="P866" i="13"/>
  <c r="P867" i="13"/>
  <c r="P868" i="13"/>
  <c r="P869" i="13"/>
  <c r="P870" i="13"/>
  <c r="P871" i="13"/>
  <c r="P872" i="13"/>
  <c r="P873" i="13"/>
  <c r="P874" i="13"/>
  <c r="P875" i="13"/>
  <c r="P876" i="13"/>
  <c r="P877" i="13"/>
  <c r="P878" i="13"/>
  <c r="P879" i="13"/>
  <c r="P880" i="13"/>
  <c r="P881" i="13"/>
  <c r="P882" i="13"/>
  <c r="P883" i="13"/>
  <c r="P884" i="13"/>
  <c r="P885" i="13"/>
  <c r="P886" i="13"/>
  <c r="P887" i="13"/>
  <c r="P888" i="13"/>
  <c r="P889" i="13"/>
  <c r="P890" i="13"/>
  <c r="P891" i="13"/>
  <c r="P892" i="13"/>
  <c r="P893" i="13"/>
  <c r="P894" i="13"/>
  <c r="P895" i="13"/>
  <c r="P896" i="13"/>
  <c r="P897" i="13"/>
  <c r="P898" i="13"/>
  <c r="P899" i="13"/>
  <c r="P900" i="13"/>
  <c r="M2" i="13"/>
  <c r="M3" i="13"/>
  <c r="M4" i="13"/>
  <c r="M5" i="13"/>
  <c r="M6" i="13"/>
  <c r="M7" i="13"/>
  <c r="M8" i="13"/>
  <c r="M9" i="13"/>
  <c r="M10" i="13"/>
  <c r="M11" i="13"/>
  <c r="M12" i="13"/>
  <c r="M13" i="13"/>
  <c r="M14" i="13"/>
  <c r="M15" i="13"/>
  <c r="M16" i="13"/>
  <c r="M17" i="13"/>
  <c r="M18" i="13"/>
  <c r="M19" i="13"/>
  <c r="M20" i="13"/>
  <c r="M21" i="13"/>
  <c r="M22" i="13"/>
  <c r="M23" i="13"/>
  <c r="M24" i="13"/>
  <c r="M25" i="13"/>
  <c r="M26" i="13"/>
  <c r="M27" i="13"/>
  <c r="M28" i="13"/>
  <c r="M29" i="13"/>
  <c r="M30" i="13"/>
  <c r="M31" i="13"/>
  <c r="M32" i="13"/>
  <c r="M33" i="13"/>
  <c r="M34" i="13"/>
  <c r="M35" i="13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55" i="13"/>
  <c r="M56" i="13"/>
  <c r="M57" i="13"/>
  <c r="M58" i="13"/>
  <c r="M59" i="13"/>
  <c r="M60" i="13"/>
  <c r="M61" i="13"/>
  <c r="M62" i="13"/>
  <c r="M63" i="13"/>
  <c r="M64" i="13"/>
  <c r="M65" i="13"/>
  <c r="M66" i="13"/>
  <c r="M67" i="13"/>
  <c r="M68" i="13"/>
  <c r="M69" i="13"/>
  <c r="M70" i="13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100" i="13"/>
  <c r="M101" i="13"/>
  <c r="M102" i="13"/>
  <c r="M103" i="13"/>
  <c r="M104" i="13"/>
  <c r="M105" i="13"/>
  <c r="M106" i="13"/>
  <c r="M107" i="13"/>
  <c r="M108" i="13"/>
  <c r="M109" i="13"/>
  <c r="M110" i="13"/>
  <c r="M111" i="13"/>
  <c r="M112" i="13"/>
  <c r="M113" i="13"/>
  <c r="M114" i="13"/>
  <c r="M115" i="13"/>
  <c r="M116" i="13"/>
  <c r="M117" i="13"/>
  <c r="M118" i="13"/>
  <c r="M119" i="13"/>
  <c r="M120" i="13"/>
  <c r="M121" i="13"/>
  <c r="M122" i="13"/>
  <c r="M123" i="13"/>
  <c r="M124" i="13"/>
  <c r="M125" i="13"/>
  <c r="M126" i="13"/>
  <c r="M127" i="13"/>
  <c r="M128" i="13"/>
  <c r="M129" i="13"/>
  <c r="M130" i="13"/>
  <c r="M131" i="13"/>
  <c r="M132" i="13"/>
  <c r="M133" i="13"/>
  <c r="M134" i="13"/>
  <c r="M135" i="13"/>
  <c r="M136" i="13"/>
  <c r="M137" i="13"/>
  <c r="M138" i="13"/>
  <c r="M139" i="13"/>
  <c r="M140" i="13"/>
  <c r="M141" i="13"/>
  <c r="M142" i="13"/>
  <c r="M143" i="13"/>
  <c r="M144" i="13"/>
  <c r="M145" i="13"/>
  <c r="M146" i="13"/>
  <c r="M147" i="13"/>
  <c r="M148" i="13"/>
  <c r="M149" i="13"/>
  <c r="M150" i="13"/>
  <c r="M151" i="13"/>
  <c r="M152" i="13"/>
  <c r="M153" i="13"/>
  <c r="M154" i="13"/>
  <c r="M155" i="13"/>
  <c r="M156" i="13"/>
  <c r="M157" i="13"/>
  <c r="M158" i="13"/>
  <c r="M159" i="13"/>
  <c r="M160" i="13"/>
  <c r="M161" i="13"/>
  <c r="M162" i="13"/>
  <c r="M163" i="13"/>
  <c r="M164" i="13"/>
  <c r="M165" i="13"/>
  <c r="M166" i="13"/>
  <c r="M167" i="13"/>
  <c r="M168" i="13"/>
  <c r="M169" i="13"/>
  <c r="M170" i="13"/>
  <c r="M171" i="13"/>
  <c r="M172" i="13"/>
  <c r="M173" i="13"/>
  <c r="M174" i="13"/>
  <c r="M175" i="13"/>
  <c r="M176" i="13"/>
  <c r="M177" i="13"/>
  <c r="M178" i="13"/>
  <c r="M179" i="13"/>
  <c r="M180" i="13"/>
  <c r="M181" i="13"/>
  <c r="M182" i="13"/>
  <c r="M183" i="13"/>
  <c r="M184" i="13"/>
  <c r="M185" i="13"/>
  <c r="M186" i="13"/>
  <c r="M187" i="13"/>
  <c r="M188" i="13"/>
  <c r="M189" i="13"/>
  <c r="M190" i="13"/>
  <c r="M191" i="13"/>
  <c r="M192" i="13"/>
  <c r="M193" i="13"/>
  <c r="M194" i="13"/>
  <c r="M195" i="13"/>
  <c r="M196" i="13"/>
  <c r="M197" i="13"/>
  <c r="M198" i="13"/>
  <c r="M199" i="13"/>
  <c r="M200" i="13"/>
  <c r="M201" i="13"/>
  <c r="M202" i="13"/>
  <c r="M203" i="13"/>
  <c r="M204" i="13"/>
  <c r="M205" i="13"/>
  <c r="M206" i="13"/>
  <c r="M207" i="13"/>
  <c r="M208" i="13"/>
  <c r="M209" i="13"/>
  <c r="M210" i="13"/>
  <c r="M211" i="13"/>
  <c r="M212" i="13"/>
  <c r="M213" i="13"/>
  <c r="M214" i="13"/>
  <c r="M215" i="13"/>
  <c r="M216" i="13"/>
  <c r="M217" i="13"/>
  <c r="M218" i="13"/>
  <c r="M219" i="13"/>
  <c r="M220" i="13"/>
  <c r="M221" i="13"/>
  <c r="M222" i="13"/>
  <c r="M223" i="13"/>
  <c r="M224" i="13"/>
  <c r="M225" i="13"/>
  <c r="M226" i="13"/>
  <c r="M227" i="13"/>
  <c r="M228" i="13"/>
  <c r="M229" i="13"/>
  <c r="M230" i="13"/>
  <c r="M231" i="13"/>
  <c r="M232" i="13"/>
  <c r="M233" i="13"/>
  <c r="M234" i="13"/>
  <c r="M235" i="13"/>
  <c r="M236" i="13"/>
  <c r="M237" i="13"/>
  <c r="M238" i="13"/>
  <c r="M239" i="13"/>
  <c r="M240" i="13"/>
  <c r="M241" i="13"/>
  <c r="M242" i="13"/>
  <c r="M243" i="13"/>
  <c r="M244" i="13"/>
  <c r="M245" i="13"/>
  <c r="M246" i="13"/>
  <c r="M247" i="13"/>
  <c r="M248" i="13"/>
  <c r="M249" i="13"/>
  <c r="M250" i="13"/>
  <c r="M251" i="13"/>
  <c r="M252" i="13"/>
  <c r="M253" i="13"/>
  <c r="M254" i="13"/>
  <c r="M255" i="13"/>
  <c r="M256" i="13"/>
  <c r="M257" i="13"/>
  <c r="M258" i="13"/>
  <c r="M259" i="13"/>
  <c r="M260" i="13"/>
  <c r="M261" i="13"/>
  <c r="M262" i="13"/>
  <c r="M263" i="13"/>
  <c r="M264" i="13"/>
  <c r="M265" i="13"/>
  <c r="M266" i="13"/>
  <c r="M267" i="13"/>
  <c r="M268" i="13"/>
  <c r="M269" i="13"/>
  <c r="M270" i="13"/>
  <c r="M271" i="13"/>
  <c r="M272" i="13"/>
  <c r="M273" i="13"/>
  <c r="M274" i="13"/>
  <c r="M275" i="13"/>
  <c r="M276" i="13"/>
  <c r="M277" i="13"/>
  <c r="M278" i="13"/>
  <c r="M279" i="13"/>
  <c r="M280" i="13"/>
  <c r="M281" i="13"/>
  <c r="M282" i="13"/>
  <c r="M283" i="13"/>
  <c r="M284" i="13"/>
  <c r="M285" i="13"/>
  <c r="M286" i="13"/>
  <c r="M287" i="13"/>
  <c r="M288" i="13"/>
  <c r="M289" i="13"/>
  <c r="M290" i="13"/>
  <c r="M291" i="13"/>
  <c r="M292" i="13"/>
  <c r="M293" i="13"/>
  <c r="M294" i="13"/>
  <c r="M295" i="13"/>
  <c r="M296" i="13"/>
  <c r="M297" i="13"/>
  <c r="M298" i="13"/>
  <c r="M299" i="13"/>
  <c r="M300" i="13"/>
  <c r="M301" i="13"/>
  <c r="M302" i="13"/>
  <c r="M303" i="13"/>
  <c r="M304" i="13"/>
  <c r="M305" i="13"/>
  <c r="M306" i="13"/>
  <c r="M307" i="13"/>
  <c r="M308" i="13"/>
  <c r="M309" i="13"/>
  <c r="M310" i="13"/>
  <c r="M311" i="13"/>
  <c r="M312" i="13"/>
  <c r="M313" i="13"/>
  <c r="M314" i="13"/>
  <c r="M315" i="13"/>
  <c r="M316" i="13"/>
  <c r="M317" i="13"/>
  <c r="M318" i="13"/>
  <c r="M319" i="13"/>
  <c r="M320" i="13"/>
  <c r="M321" i="13"/>
  <c r="M322" i="13"/>
  <c r="M323" i="13"/>
  <c r="M324" i="13"/>
  <c r="M325" i="13"/>
  <c r="M326" i="13"/>
  <c r="M327" i="13"/>
  <c r="M328" i="13"/>
  <c r="M329" i="13"/>
  <c r="M330" i="13"/>
  <c r="M331" i="13"/>
  <c r="M332" i="13"/>
  <c r="M333" i="13"/>
  <c r="M334" i="13"/>
  <c r="M335" i="13"/>
  <c r="M336" i="13"/>
  <c r="M337" i="13"/>
  <c r="M338" i="13"/>
  <c r="M339" i="13"/>
  <c r="M340" i="13"/>
  <c r="M341" i="13"/>
  <c r="M342" i="13"/>
  <c r="M343" i="13"/>
  <c r="M344" i="13"/>
  <c r="M345" i="13"/>
  <c r="M346" i="13"/>
  <c r="M347" i="13"/>
  <c r="M348" i="13"/>
  <c r="M349" i="13"/>
  <c r="M350" i="13"/>
  <c r="M351" i="13"/>
  <c r="M352" i="13"/>
  <c r="M353" i="13"/>
  <c r="M354" i="13"/>
  <c r="M355" i="13"/>
  <c r="M356" i="13"/>
  <c r="M357" i="13"/>
  <c r="M358" i="13"/>
  <c r="M359" i="13"/>
  <c r="M360" i="13"/>
  <c r="M361" i="13"/>
  <c r="M362" i="13"/>
  <c r="M363" i="13"/>
  <c r="M364" i="13"/>
  <c r="M365" i="13"/>
  <c r="M366" i="13"/>
  <c r="M367" i="13"/>
  <c r="M368" i="13"/>
  <c r="M369" i="13"/>
  <c r="M370" i="13"/>
  <c r="M371" i="13"/>
  <c r="M372" i="13"/>
  <c r="M373" i="13"/>
  <c r="M374" i="13"/>
  <c r="M375" i="13"/>
  <c r="M376" i="13"/>
  <c r="M377" i="13"/>
  <c r="M378" i="13"/>
  <c r="M379" i="13"/>
  <c r="M380" i="13"/>
  <c r="M381" i="13"/>
  <c r="M382" i="13"/>
  <c r="M383" i="13"/>
  <c r="M384" i="13"/>
  <c r="M385" i="13"/>
  <c r="M386" i="13"/>
  <c r="M387" i="13"/>
  <c r="M388" i="13"/>
  <c r="M389" i="13"/>
  <c r="M390" i="13"/>
  <c r="M391" i="13"/>
  <c r="M392" i="13"/>
  <c r="M393" i="13"/>
  <c r="M394" i="13"/>
  <c r="M395" i="13"/>
  <c r="M396" i="13"/>
  <c r="M397" i="13"/>
  <c r="M398" i="13"/>
  <c r="M399" i="13"/>
  <c r="M400" i="13"/>
  <c r="M401" i="13"/>
  <c r="M402" i="13"/>
  <c r="M403" i="13"/>
  <c r="M404" i="13"/>
  <c r="M405" i="13"/>
  <c r="M406" i="13"/>
  <c r="M407" i="13"/>
  <c r="M408" i="13"/>
  <c r="M409" i="13"/>
  <c r="M410" i="13"/>
  <c r="M411" i="13"/>
  <c r="M412" i="13"/>
  <c r="M413" i="13"/>
  <c r="M414" i="13"/>
  <c r="M415" i="13"/>
  <c r="M416" i="13"/>
  <c r="M417" i="13"/>
  <c r="M418" i="13"/>
  <c r="M419" i="13"/>
  <c r="M420" i="13"/>
  <c r="M421" i="13"/>
  <c r="M422" i="13"/>
  <c r="M423" i="13"/>
  <c r="M424" i="13"/>
  <c r="M425" i="13"/>
  <c r="M426" i="13"/>
  <c r="M427" i="13"/>
  <c r="M428" i="13"/>
  <c r="M429" i="13"/>
  <c r="M430" i="13"/>
  <c r="M431" i="13"/>
  <c r="M432" i="13"/>
  <c r="M433" i="13"/>
  <c r="M434" i="13"/>
  <c r="M435" i="13"/>
  <c r="M436" i="13"/>
  <c r="M437" i="13"/>
  <c r="M438" i="13"/>
  <c r="M439" i="13"/>
  <c r="M440" i="13"/>
  <c r="M441" i="13"/>
  <c r="M442" i="13"/>
  <c r="M443" i="13"/>
  <c r="M444" i="13"/>
  <c r="M445" i="13"/>
  <c r="M446" i="13"/>
  <c r="M447" i="13"/>
  <c r="M448" i="13"/>
  <c r="M449" i="13"/>
  <c r="M450" i="13"/>
  <c r="M451" i="13"/>
  <c r="M452" i="13"/>
  <c r="M453" i="13"/>
  <c r="M454" i="13"/>
  <c r="M455" i="13"/>
  <c r="M456" i="13"/>
  <c r="M457" i="13"/>
  <c r="M458" i="13"/>
  <c r="M459" i="13"/>
  <c r="M460" i="13"/>
  <c r="M461" i="13"/>
  <c r="M462" i="13"/>
  <c r="M463" i="13"/>
  <c r="M464" i="13"/>
  <c r="M465" i="13"/>
  <c r="M466" i="13"/>
  <c r="M467" i="13"/>
  <c r="M468" i="13"/>
  <c r="M469" i="13"/>
  <c r="M470" i="13"/>
  <c r="M471" i="13"/>
  <c r="M472" i="13"/>
  <c r="M473" i="13"/>
  <c r="M474" i="13"/>
  <c r="M475" i="13"/>
  <c r="M476" i="13"/>
  <c r="M477" i="13"/>
  <c r="M478" i="13"/>
  <c r="M479" i="13"/>
  <c r="M480" i="13"/>
  <c r="M481" i="13"/>
  <c r="M482" i="13"/>
  <c r="M483" i="13"/>
  <c r="M484" i="13"/>
  <c r="M485" i="13"/>
  <c r="M486" i="13"/>
  <c r="M487" i="13"/>
  <c r="M488" i="13"/>
  <c r="M489" i="13"/>
  <c r="M490" i="13"/>
  <c r="M491" i="13"/>
  <c r="M492" i="13"/>
  <c r="M493" i="13"/>
  <c r="M494" i="13"/>
  <c r="M495" i="13"/>
  <c r="M496" i="13"/>
  <c r="M497" i="13"/>
  <c r="M498" i="13"/>
  <c r="M499" i="13"/>
  <c r="M500" i="13"/>
  <c r="M501" i="13"/>
  <c r="M502" i="13"/>
  <c r="M503" i="13"/>
  <c r="M504" i="13"/>
  <c r="M505" i="13"/>
  <c r="M506" i="13"/>
  <c r="M507" i="13"/>
  <c r="M508" i="13"/>
  <c r="M509" i="13"/>
  <c r="M510" i="13"/>
  <c r="M511" i="13"/>
  <c r="M512" i="13"/>
  <c r="M513" i="13"/>
  <c r="M514" i="13"/>
  <c r="M515" i="13"/>
  <c r="M516" i="13"/>
  <c r="M517" i="13"/>
  <c r="M518" i="13"/>
  <c r="M519" i="13"/>
  <c r="M520" i="13"/>
  <c r="M521" i="13"/>
  <c r="M522" i="13"/>
  <c r="M523" i="13"/>
  <c r="M524" i="13"/>
  <c r="M525" i="13"/>
  <c r="M526" i="13"/>
  <c r="M527" i="13"/>
  <c r="M528" i="13"/>
  <c r="M529" i="13"/>
  <c r="M530" i="13"/>
  <c r="M531" i="13"/>
  <c r="M532" i="13"/>
  <c r="M533" i="13"/>
  <c r="M534" i="13"/>
  <c r="M535" i="13"/>
  <c r="M536" i="13"/>
  <c r="M537" i="13"/>
  <c r="M538" i="13"/>
  <c r="M539" i="13"/>
  <c r="M540" i="13"/>
  <c r="M541" i="13"/>
  <c r="M542" i="13"/>
  <c r="M543" i="13"/>
  <c r="M544" i="13"/>
  <c r="M545" i="13"/>
  <c r="M546" i="13"/>
  <c r="M547" i="13"/>
  <c r="M548" i="13"/>
  <c r="M549" i="13"/>
  <c r="M550" i="13"/>
  <c r="M551" i="13"/>
  <c r="M552" i="13"/>
  <c r="M553" i="13"/>
  <c r="M554" i="13"/>
  <c r="M555" i="13"/>
  <c r="M556" i="13"/>
  <c r="M557" i="13"/>
  <c r="M558" i="13"/>
  <c r="M559" i="13"/>
  <c r="M560" i="13"/>
  <c r="M561" i="13"/>
  <c r="M562" i="13"/>
  <c r="M563" i="13"/>
  <c r="M564" i="13"/>
  <c r="M565" i="13"/>
  <c r="M566" i="13"/>
  <c r="M567" i="13"/>
  <c r="M568" i="13"/>
  <c r="M569" i="13"/>
  <c r="M570" i="13"/>
  <c r="M571" i="13"/>
  <c r="M572" i="13"/>
  <c r="M573" i="13"/>
  <c r="M574" i="13"/>
  <c r="M575" i="13"/>
  <c r="M576" i="13"/>
  <c r="M577" i="13"/>
  <c r="M578" i="13"/>
  <c r="M579" i="13"/>
  <c r="M580" i="13"/>
  <c r="M581" i="13"/>
  <c r="M582" i="13"/>
  <c r="M583" i="13"/>
  <c r="M584" i="13"/>
  <c r="M585" i="13"/>
  <c r="M586" i="13"/>
  <c r="M587" i="13"/>
  <c r="M588" i="13"/>
  <c r="M589" i="13"/>
  <c r="M590" i="13"/>
  <c r="M591" i="13"/>
  <c r="M592" i="13"/>
  <c r="M593" i="13"/>
  <c r="M594" i="13"/>
  <c r="M595" i="13"/>
  <c r="M596" i="13"/>
  <c r="M597" i="13"/>
  <c r="M598" i="13"/>
  <c r="M599" i="13"/>
  <c r="M600" i="13"/>
  <c r="M601" i="13"/>
  <c r="M602" i="13"/>
  <c r="M603" i="13"/>
  <c r="M604" i="13"/>
  <c r="M605" i="13"/>
  <c r="M606" i="13"/>
  <c r="M607" i="13"/>
  <c r="M608" i="13"/>
  <c r="M609" i="13"/>
  <c r="M610" i="13"/>
  <c r="M611" i="13"/>
  <c r="M612" i="13"/>
  <c r="M613" i="13"/>
  <c r="M614" i="13"/>
  <c r="M615" i="13"/>
  <c r="M616" i="13"/>
  <c r="M617" i="13"/>
  <c r="M618" i="13"/>
  <c r="M619" i="13"/>
  <c r="M620" i="13"/>
  <c r="M621" i="13"/>
  <c r="M622" i="13"/>
  <c r="M623" i="13"/>
  <c r="M624" i="13"/>
  <c r="M625" i="13"/>
  <c r="M626" i="13"/>
  <c r="M627" i="13"/>
  <c r="M628" i="13"/>
  <c r="M629" i="13"/>
  <c r="M630" i="13"/>
  <c r="M631" i="13"/>
  <c r="M632" i="13"/>
  <c r="M633" i="13"/>
  <c r="M634" i="13"/>
  <c r="M635" i="13"/>
  <c r="M636" i="13"/>
  <c r="M637" i="13"/>
  <c r="M638" i="13"/>
  <c r="M639" i="13"/>
  <c r="M640" i="13"/>
  <c r="M641" i="13"/>
  <c r="M642" i="13"/>
  <c r="M643" i="13"/>
  <c r="M644" i="13"/>
  <c r="M645" i="13"/>
  <c r="M646" i="13"/>
  <c r="M647" i="13"/>
  <c r="M648" i="13"/>
  <c r="M649" i="13"/>
  <c r="M650" i="13"/>
  <c r="M651" i="13"/>
  <c r="M652" i="13"/>
  <c r="M653" i="13"/>
  <c r="M654" i="13"/>
  <c r="M655" i="13"/>
  <c r="M656" i="13"/>
  <c r="M657" i="13"/>
  <c r="M658" i="13"/>
  <c r="M659" i="13"/>
  <c r="M660" i="13"/>
  <c r="M661" i="13"/>
  <c r="M662" i="13"/>
  <c r="M663" i="13"/>
  <c r="M664" i="13"/>
  <c r="M665" i="13"/>
  <c r="M666" i="13"/>
  <c r="M667" i="13"/>
  <c r="M668" i="13"/>
  <c r="M669" i="13"/>
  <c r="M670" i="13"/>
  <c r="M671" i="13"/>
  <c r="M672" i="13"/>
  <c r="M673" i="13"/>
  <c r="M674" i="13"/>
  <c r="M675" i="13"/>
  <c r="M676" i="13"/>
  <c r="M677" i="13"/>
  <c r="M678" i="13"/>
  <c r="M679" i="13"/>
  <c r="M680" i="13"/>
  <c r="M681" i="13"/>
  <c r="M682" i="13"/>
  <c r="M683" i="13"/>
  <c r="M684" i="13"/>
  <c r="M685" i="13"/>
  <c r="M686" i="13"/>
  <c r="M687" i="13"/>
  <c r="M688" i="13"/>
  <c r="M689" i="13"/>
  <c r="M690" i="13"/>
  <c r="M691" i="13"/>
  <c r="M692" i="13"/>
  <c r="M693" i="13"/>
  <c r="M694" i="13"/>
  <c r="M695" i="13"/>
  <c r="M696" i="13"/>
  <c r="M697" i="13"/>
  <c r="M698" i="13"/>
  <c r="M699" i="13"/>
  <c r="M700" i="13"/>
  <c r="M701" i="13"/>
  <c r="M702" i="13"/>
  <c r="M703" i="13"/>
  <c r="M704" i="13"/>
  <c r="M705" i="13"/>
  <c r="M706" i="13"/>
  <c r="M707" i="13"/>
  <c r="M708" i="13"/>
  <c r="M709" i="13"/>
  <c r="M710" i="13"/>
  <c r="M711" i="13"/>
  <c r="M712" i="13"/>
  <c r="M713" i="13"/>
  <c r="M714" i="13"/>
  <c r="M715" i="13"/>
  <c r="M716" i="13"/>
  <c r="M717" i="13"/>
  <c r="M718" i="13"/>
  <c r="M719" i="13"/>
  <c r="M720" i="13"/>
  <c r="M721" i="13"/>
  <c r="M722" i="13"/>
  <c r="M723" i="13"/>
  <c r="M724" i="13"/>
  <c r="M725" i="13"/>
  <c r="M726" i="13"/>
  <c r="M727" i="13"/>
  <c r="M728" i="13"/>
  <c r="M729" i="13"/>
  <c r="M730" i="13"/>
  <c r="M731" i="13"/>
  <c r="M732" i="13"/>
  <c r="M733" i="13"/>
  <c r="M734" i="13"/>
  <c r="M735" i="13"/>
  <c r="M736" i="13"/>
  <c r="M737" i="13"/>
  <c r="M738" i="13"/>
  <c r="M739" i="13"/>
  <c r="M740" i="13"/>
  <c r="M741" i="13"/>
  <c r="M742" i="13"/>
  <c r="M743" i="13"/>
  <c r="M744" i="13"/>
  <c r="M745" i="13"/>
  <c r="M746" i="13"/>
  <c r="M747" i="13"/>
  <c r="M748" i="13"/>
  <c r="M749" i="13"/>
  <c r="M750" i="13"/>
  <c r="M751" i="13"/>
  <c r="M752" i="13"/>
  <c r="M753" i="13"/>
  <c r="M754" i="13"/>
  <c r="M755" i="13"/>
  <c r="M756" i="13"/>
  <c r="M757" i="13"/>
  <c r="M758" i="13"/>
  <c r="M759" i="13"/>
  <c r="M760" i="13"/>
  <c r="M761" i="13"/>
  <c r="M762" i="13"/>
  <c r="M763" i="13"/>
  <c r="M764" i="13"/>
  <c r="M765" i="13"/>
  <c r="M766" i="13"/>
  <c r="M767" i="13"/>
  <c r="M768" i="13"/>
  <c r="M769" i="13"/>
  <c r="M770" i="13"/>
  <c r="M771" i="13"/>
  <c r="M772" i="13"/>
  <c r="M773" i="13"/>
  <c r="M774" i="13"/>
  <c r="M775" i="13"/>
  <c r="M776" i="13"/>
  <c r="M777" i="13"/>
  <c r="M778" i="13"/>
  <c r="M779" i="13"/>
  <c r="M780" i="13"/>
  <c r="M781" i="13"/>
  <c r="M782" i="13"/>
  <c r="M783" i="13"/>
  <c r="M784" i="13"/>
  <c r="M785" i="13"/>
  <c r="M786" i="13"/>
  <c r="M787" i="13"/>
  <c r="M788" i="13"/>
  <c r="M789" i="13"/>
  <c r="M790" i="13"/>
  <c r="M791" i="13"/>
  <c r="M792" i="13"/>
  <c r="M793" i="13"/>
  <c r="M794" i="13"/>
  <c r="M795" i="13"/>
  <c r="M796" i="13"/>
  <c r="M797" i="13"/>
  <c r="M798" i="13"/>
  <c r="M799" i="13"/>
  <c r="M800" i="13"/>
  <c r="M801" i="13"/>
  <c r="M802" i="13"/>
  <c r="M803" i="13"/>
  <c r="M804" i="13"/>
  <c r="M805" i="13"/>
  <c r="M806" i="13"/>
  <c r="M807" i="13"/>
  <c r="M808" i="13"/>
  <c r="M809" i="13"/>
  <c r="M810" i="13"/>
  <c r="M811" i="13"/>
  <c r="M812" i="13"/>
  <c r="M813" i="13"/>
  <c r="M814" i="13"/>
  <c r="M815" i="13"/>
  <c r="M816" i="13"/>
  <c r="M817" i="13"/>
  <c r="M818" i="13"/>
  <c r="M819" i="13"/>
  <c r="M820" i="13"/>
  <c r="M821" i="13"/>
  <c r="M822" i="13"/>
  <c r="M823" i="13"/>
  <c r="M824" i="13"/>
  <c r="M825" i="13"/>
  <c r="M826" i="13"/>
  <c r="M827" i="13"/>
  <c r="M828" i="13"/>
  <c r="M829" i="13"/>
  <c r="M830" i="13"/>
  <c r="M831" i="13"/>
  <c r="M832" i="13"/>
  <c r="M833" i="13"/>
  <c r="M834" i="13"/>
  <c r="M835" i="13"/>
  <c r="M836" i="13"/>
  <c r="M837" i="13"/>
  <c r="M838" i="13"/>
  <c r="M839" i="13"/>
  <c r="M840" i="13"/>
  <c r="M841" i="13"/>
  <c r="M842" i="13"/>
  <c r="M843" i="13"/>
  <c r="M844" i="13"/>
  <c r="M845" i="13"/>
  <c r="M846" i="13"/>
  <c r="M847" i="13"/>
  <c r="M848" i="13"/>
  <c r="M849" i="13"/>
  <c r="M850" i="13"/>
  <c r="M851" i="13"/>
  <c r="M852" i="13"/>
  <c r="M853" i="13"/>
  <c r="M854" i="13"/>
  <c r="M855" i="13"/>
  <c r="M856" i="13"/>
  <c r="M857" i="13"/>
  <c r="M858" i="13"/>
  <c r="M859" i="13"/>
  <c r="M860" i="13"/>
  <c r="M861" i="13"/>
  <c r="M862" i="13"/>
  <c r="M863" i="13"/>
  <c r="M864" i="13"/>
  <c r="M865" i="13"/>
  <c r="M866" i="13"/>
  <c r="M867" i="13"/>
  <c r="M868" i="13"/>
  <c r="M869" i="13"/>
  <c r="M870" i="13"/>
  <c r="M871" i="13"/>
  <c r="M872" i="13"/>
  <c r="M873" i="13"/>
  <c r="M874" i="13"/>
  <c r="M875" i="13"/>
  <c r="M876" i="13"/>
  <c r="M877" i="13"/>
  <c r="M878" i="13"/>
  <c r="M879" i="13"/>
  <c r="M880" i="13"/>
  <c r="M881" i="13"/>
  <c r="M882" i="13"/>
  <c r="M883" i="13"/>
  <c r="M884" i="13"/>
  <c r="M885" i="13"/>
  <c r="M886" i="13"/>
  <c r="M887" i="13"/>
  <c r="M888" i="13"/>
  <c r="M889" i="13"/>
  <c r="M890" i="13"/>
  <c r="M891" i="13"/>
  <c r="M892" i="13"/>
  <c r="M893" i="13"/>
  <c r="M894" i="13"/>
  <c r="M895" i="13"/>
  <c r="M896" i="13"/>
  <c r="M897" i="13"/>
  <c r="M898" i="13"/>
  <c r="M899" i="13"/>
  <c r="M900" i="13"/>
  <c r="L2" i="13"/>
  <c r="L3" i="13"/>
  <c r="L4" i="13"/>
  <c r="L5" i="13"/>
  <c r="L6" i="13"/>
  <c r="L7" i="13"/>
  <c r="L8" i="13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52" i="13"/>
  <c r="L53" i="13"/>
  <c r="L54" i="13"/>
  <c r="L55" i="13"/>
  <c r="L56" i="13"/>
  <c r="L57" i="13"/>
  <c r="L58" i="13"/>
  <c r="L59" i="13"/>
  <c r="L60" i="13"/>
  <c r="L61" i="13"/>
  <c r="L62" i="13"/>
  <c r="L63" i="13"/>
  <c r="L64" i="13"/>
  <c r="L65" i="13"/>
  <c r="L66" i="13"/>
  <c r="L67" i="13"/>
  <c r="L68" i="13"/>
  <c r="L69" i="13"/>
  <c r="L70" i="13"/>
  <c r="L71" i="13"/>
  <c r="L72" i="13"/>
  <c r="L73" i="13"/>
  <c r="L74" i="13"/>
  <c r="L75" i="13"/>
  <c r="L76" i="13"/>
  <c r="L77" i="13"/>
  <c r="L78" i="13"/>
  <c r="L79" i="13"/>
  <c r="L80" i="13"/>
  <c r="L81" i="13"/>
  <c r="L82" i="13"/>
  <c r="L83" i="13"/>
  <c r="L84" i="13"/>
  <c r="L85" i="13"/>
  <c r="L86" i="13"/>
  <c r="L87" i="13"/>
  <c r="L88" i="13"/>
  <c r="L89" i="13"/>
  <c r="L90" i="13"/>
  <c r="L91" i="13"/>
  <c r="L92" i="13"/>
  <c r="L93" i="13"/>
  <c r="L94" i="13"/>
  <c r="L95" i="13"/>
  <c r="L96" i="13"/>
  <c r="L97" i="13"/>
  <c r="L98" i="13"/>
  <c r="L99" i="13"/>
  <c r="L100" i="13"/>
  <c r="L101" i="13"/>
  <c r="L102" i="13"/>
  <c r="L103" i="13"/>
  <c r="L104" i="13"/>
  <c r="L105" i="13"/>
  <c r="L106" i="13"/>
  <c r="L107" i="13"/>
  <c r="L108" i="13"/>
  <c r="L109" i="13"/>
  <c r="L110" i="13"/>
  <c r="L111" i="13"/>
  <c r="L112" i="13"/>
  <c r="L113" i="13"/>
  <c r="L114" i="13"/>
  <c r="L115" i="13"/>
  <c r="L116" i="13"/>
  <c r="L117" i="13"/>
  <c r="L118" i="13"/>
  <c r="L119" i="13"/>
  <c r="L120" i="13"/>
  <c r="L121" i="13"/>
  <c r="L122" i="13"/>
  <c r="L123" i="13"/>
  <c r="L124" i="13"/>
  <c r="L125" i="13"/>
  <c r="L126" i="13"/>
  <c r="L127" i="13"/>
  <c r="L128" i="13"/>
  <c r="L129" i="13"/>
  <c r="L130" i="13"/>
  <c r="L131" i="13"/>
  <c r="L132" i="13"/>
  <c r="L133" i="13"/>
  <c r="L134" i="13"/>
  <c r="L135" i="13"/>
  <c r="L136" i="13"/>
  <c r="L137" i="13"/>
  <c r="L138" i="13"/>
  <c r="L139" i="13"/>
  <c r="L140" i="13"/>
  <c r="L141" i="13"/>
  <c r="L142" i="13"/>
  <c r="L143" i="13"/>
  <c r="L144" i="13"/>
  <c r="L145" i="13"/>
  <c r="L146" i="13"/>
  <c r="L147" i="13"/>
  <c r="L148" i="13"/>
  <c r="L149" i="13"/>
  <c r="L150" i="13"/>
  <c r="L151" i="13"/>
  <c r="L152" i="13"/>
  <c r="L153" i="13"/>
  <c r="L154" i="13"/>
  <c r="L155" i="13"/>
  <c r="L156" i="13"/>
  <c r="L157" i="13"/>
  <c r="L158" i="13"/>
  <c r="L159" i="13"/>
  <c r="L160" i="13"/>
  <c r="L161" i="13"/>
  <c r="L162" i="13"/>
  <c r="L163" i="13"/>
  <c r="L164" i="13"/>
  <c r="L165" i="13"/>
  <c r="L166" i="13"/>
  <c r="L167" i="13"/>
  <c r="L168" i="13"/>
  <c r="L169" i="13"/>
  <c r="L170" i="13"/>
  <c r="L171" i="13"/>
  <c r="L172" i="13"/>
  <c r="L173" i="13"/>
  <c r="L174" i="13"/>
  <c r="L175" i="13"/>
  <c r="L176" i="13"/>
  <c r="L177" i="13"/>
  <c r="L178" i="13"/>
  <c r="L179" i="13"/>
  <c r="L180" i="13"/>
  <c r="L181" i="13"/>
  <c r="L182" i="13"/>
  <c r="L183" i="13"/>
  <c r="L184" i="13"/>
  <c r="L185" i="13"/>
  <c r="L186" i="13"/>
  <c r="L187" i="13"/>
  <c r="L188" i="13"/>
  <c r="L189" i="13"/>
  <c r="L190" i="13"/>
  <c r="L191" i="13"/>
  <c r="L192" i="13"/>
  <c r="L193" i="13"/>
  <c r="L194" i="13"/>
  <c r="L195" i="13"/>
  <c r="L196" i="13"/>
  <c r="L197" i="13"/>
  <c r="L198" i="13"/>
  <c r="L199" i="13"/>
  <c r="L200" i="13"/>
  <c r="L201" i="13"/>
  <c r="L202" i="13"/>
  <c r="L203" i="13"/>
  <c r="L204" i="13"/>
  <c r="L205" i="13"/>
  <c r="L206" i="13"/>
  <c r="L207" i="13"/>
  <c r="L208" i="13"/>
  <c r="L209" i="13"/>
  <c r="L210" i="13"/>
  <c r="L211" i="13"/>
  <c r="L212" i="13"/>
  <c r="L213" i="13"/>
  <c r="L214" i="13"/>
  <c r="L215" i="13"/>
  <c r="L216" i="13"/>
  <c r="L217" i="13"/>
  <c r="L218" i="13"/>
  <c r="L219" i="13"/>
  <c r="L220" i="13"/>
  <c r="L221" i="13"/>
  <c r="L222" i="13"/>
  <c r="L223" i="13"/>
  <c r="L224" i="13"/>
  <c r="L225" i="13"/>
  <c r="L226" i="13"/>
  <c r="L227" i="13"/>
  <c r="L228" i="13"/>
  <c r="L229" i="13"/>
  <c r="L230" i="13"/>
  <c r="L231" i="13"/>
  <c r="L232" i="13"/>
  <c r="L233" i="13"/>
  <c r="L234" i="13"/>
  <c r="L235" i="13"/>
  <c r="L236" i="13"/>
  <c r="L237" i="13"/>
  <c r="L238" i="13"/>
  <c r="L239" i="13"/>
  <c r="L240" i="13"/>
  <c r="L241" i="13"/>
  <c r="L242" i="13"/>
  <c r="L243" i="13"/>
  <c r="L244" i="13"/>
  <c r="L245" i="13"/>
  <c r="L246" i="13"/>
  <c r="L247" i="13"/>
  <c r="L248" i="13"/>
  <c r="L249" i="13"/>
  <c r="L250" i="13"/>
  <c r="L251" i="13"/>
  <c r="L252" i="13"/>
  <c r="L253" i="13"/>
  <c r="L254" i="13"/>
  <c r="L255" i="13"/>
  <c r="L256" i="13"/>
  <c r="L257" i="13"/>
  <c r="L258" i="13"/>
  <c r="L259" i="13"/>
  <c r="L260" i="13"/>
  <c r="L261" i="13"/>
  <c r="L262" i="13"/>
  <c r="L263" i="13"/>
  <c r="L264" i="13"/>
  <c r="L265" i="13"/>
  <c r="L266" i="13"/>
  <c r="L267" i="13"/>
  <c r="L268" i="13"/>
  <c r="L269" i="13"/>
  <c r="L270" i="13"/>
  <c r="L271" i="13"/>
  <c r="L272" i="13"/>
  <c r="L273" i="13"/>
  <c r="L274" i="13"/>
  <c r="L275" i="13"/>
  <c r="L276" i="13"/>
  <c r="L277" i="13"/>
  <c r="L278" i="13"/>
  <c r="L279" i="13"/>
  <c r="L280" i="13"/>
  <c r="L281" i="13"/>
  <c r="L282" i="13"/>
  <c r="L283" i="13"/>
  <c r="L284" i="13"/>
  <c r="L285" i="13"/>
  <c r="L286" i="13"/>
  <c r="L287" i="13"/>
  <c r="L288" i="13"/>
  <c r="L289" i="13"/>
  <c r="L290" i="13"/>
  <c r="L291" i="13"/>
  <c r="L292" i="13"/>
  <c r="L293" i="13"/>
  <c r="L294" i="13"/>
  <c r="L295" i="13"/>
  <c r="L296" i="13"/>
  <c r="L297" i="13"/>
  <c r="L298" i="13"/>
  <c r="L299" i="13"/>
  <c r="L300" i="13"/>
  <c r="L301" i="13"/>
  <c r="L302" i="13"/>
  <c r="L303" i="13"/>
  <c r="L304" i="13"/>
  <c r="L305" i="13"/>
  <c r="L306" i="13"/>
  <c r="L307" i="13"/>
  <c r="L308" i="13"/>
  <c r="L309" i="13"/>
  <c r="L310" i="13"/>
  <c r="L311" i="13"/>
  <c r="L312" i="13"/>
  <c r="L313" i="13"/>
  <c r="L314" i="13"/>
  <c r="L315" i="13"/>
  <c r="L316" i="13"/>
  <c r="L317" i="13"/>
  <c r="L318" i="13"/>
  <c r="L319" i="13"/>
  <c r="L320" i="13"/>
  <c r="L321" i="13"/>
  <c r="L322" i="13"/>
  <c r="L323" i="13"/>
  <c r="L324" i="13"/>
  <c r="L325" i="13"/>
  <c r="L326" i="13"/>
  <c r="L327" i="13"/>
  <c r="L328" i="13"/>
  <c r="L329" i="13"/>
  <c r="L330" i="13"/>
  <c r="L331" i="13"/>
  <c r="L332" i="13"/>
  <c r="L333" i="13"/>
  <c r="L334" i="13"/>
  <c r="L335" i="13"/>
  <c r="L336" i="13"/>
  <c r="L337" i="13"/>
  <c r="L338" i="13"/>
  <c r="L339" i="13"/>
  <c r="L340" i="13"/>
  <c r="L341" i="13"/>
  <c r="L342" i="13"/>
  <c r="L343" i="13"/>
  <c r="L344" i="13"/>
  <c r="L345" i="13"/>
  <c r="L346" i="13"/>
  <c r="L347" i="13"/>
  <c r="L348" i="13"/>
  <c r="L349" i="13"/>
  <c r="L350" i="13"/>
  <c r="L351" i="13"/>
  <c r="L352" i="13"/>
  <c r="L353" i="13"/>
  <c r="L354" i="13"/>
  <c r="L355" i="13"/>
  <c r="L356" i="13"/>
  <c r="L357" i="13"/>
  <c r="L358" i="13"/>
  <c r="L359" i="13"/>
  <c r="L360" i="13"/>
  <c r="L361" i="13"/>
  <c r="L362" i="13"/>
  <c r="L363" i="13"/>
  <c r="L364" i="13"/>
  <c r="L365" i="13"/>
  <c r="L366" i="13"/>
  <c r="L367" i="13"/>
  <c r="L368" i="13"/>
  <c r="L369" i="13"/>
  <c r="L370" i="13"/>
  <c r="L371" i="13"/>
  <c r="L372" i="13"/>
  <c r="L373" i="13"/>
  <c r="L374" i="13"/>
  <c r="L375" i="13"/>
  <c r="L376" i="13"/>
  <c r="L377" i="13"/>
  <c r="L378" i="13"/>
  <c r="L379" i="13"/>
  <c r="L380" i="13"/>
  <c r="L381" i="13"/>
  <c r="L382" i="13"/>
  <c r="L383" i="13"/>
  <c r="L384" i="13"/>
  <c r="L385" i="13"/>
  <c r="L386" i="13"/>
  <c r="L387" i="13"/>
  <c r="L388" i="13"/>
  <c r="L389" i="13"/>
  <c r="L390" i="13"/>
  <c r="L391" i="13"/>
  <c r="L392" i="13"/>
  <c r="L393" i="13"/>
  <c r="L394" i="13"/>
  <c r="L395" i="13"/>
  <c r="L396" i="13"/>
  <c r="L397" i="13"/>
  <c r="L398" i="13"/>
  <c r="L399" i="13"/>
  <c r="L400" i="13"/>
  <c r="L401" i="13"/>
  <c r="L402" i="13"/>
  <c r="L403" i="13"/>
  <c r="L404" i="13"/>
  <c r="L405" i="13"/>
  <c r="L406" i="13"/>
  <c r="L407" i="13"/>
  <c r="L408" i="13"/>
  <c r="L409" i="13"/>
  <c r="L410" i="13"/>
  <c r="L411" i="13"/>
  <c r="L412" i="13"/>
  <c r="L413" i="13"/>
  <c r="L414" i="13"/>
  <c r="L415" i="13"/>
  <c r="L416" i="13"/>
  <c r="L417" i="13"/>
  <c r="L418" i="13"/>
  <c r="L419" i="13"/>
  <c r="L420" i="13"/>
  <c r="L421" i="13"/>
  <c r="L422" i="13"/>
  <c r="L423" i="13"/>
  <c r="L424" i="13"/>
  <c r="L425" i="13"/>
  <c r="L426" i="13"/>
  <c r="L427" i="13"/>
  <c r="L428" i="13"/>
  <c r="L429" i="13"/>
  <c r="L430" i="13"/>
  <c r="L431" i="13"/>
  <c r="L432" i="13"/>
  <c r="L433" i="13"/>
  <c r="L434" i="13"/>
  <c r="L435" i="13"/>
  <c r="L436" i="13"/>
  <c r="L437" i="13"/>
  <c r="L438" i="13"/>
  <c r="L439" i="13"/>
  <c r="L440" i="13"/>
  <c r="L441" i="13"/>
  <c r="L442" i="13"/>
  <c r="L443" i="13"/>
  <c r="L444" i="13"/>
  <c r="L445" i="13"/>
  <c r="L446" i="13"/>
  <c r="L447" i="13"/>
  <c r="L448" i="13"/>
  <c r="L449" i="13"/>
  <c r="L450" i="13"/>
  <c r="L451" i="13"/>
  <c r="L452" i="13"/>
  <c r="L453" i="13"/>
  <c r="L454" i="13"/>
  <c r="L455" i="13"/>
  <c r="L456" i="13"/>
  <c r="L457" i="13"/>
  <c r="L458" i="13"/>
  <c r="L459" i="13"/>
  <c r="L460" i="13"/>
  <c r="L461" i="13"/>
  <c r="L462" i="13"/>
  <c r="L463" i="13"/>
  <c r="L464" i="13"/>
  <c r="L465" i="13"/>
  <c r="L466" i="13"/>
  <c r="L467" i="13"/>
  <c r="L468" i="13"/>
  <c r="L469" i="13"/>
  <c r="L470" i="13"/>
  <c r="L471" i="13"/>
  <c r="L472" i="13"/>
  <c r="L473" i="13"/>
  <c r="L474" i="13"/>
  <c r="L475" i="13"/>
  <c r="L476" i="13"/>
  <c r="L477" i="13"/>
  <c r="L478" i="13"/>
  <c r="L479" i="13"/>
  <c r="L480" i="13"/>
  <c r="L481" i="13"/>
  <c r="L482" i="13"/>
  <c r="L483" i="13"/>
  <c r="L484" i="13"/>
  <c r="L485" i="13"/>
  <c r="L486" i="13"/>
  <c r="L487" i="13"/>
  <c r="L488" i="13"/>
  <c r="L489" i="13"/>
  <c r="L490" i="13"/>
  <c r="L491" i="13"/>
  <c r="L492" i="13"/>
  <c r="L493" i="13"/>
  <c r="L494" i="13"/>
  <c r="L495" i="13"/>
  <c r="L496" i="13"/>
  <c r="L497" i="13"/>
  <c r="L498" i="13"/>
  <c r="L499" i="13"/>
  <c r="L500" i="13"/>
  <c r="L501" i="13"/>
  <c r="L502" i="13"/>
  <c r="L503" i="13"/>
  <c r="L504" i="13"/>
  <c r="L505" i="13"/>
  <c r="L506" i="13"/>
  <c r="L507" i="13"/>
  <c r="L508" i="13"/>
  <c r="L509" i="13"/>
  <c r="L510" i="13"/>
  <c r="L511" i="13"/>
  <c r="L512" i="13"/>
  <c r="L513" i="13"/>
  <c r="L514" i="13"/>
  <c r="L515" i="13"/>
  <c r="L516" i="13"/>
  <c r="L517" i="13"/>
  <c r="L518" i="13"/>
  <c r="L519" i="13"/>
  <c r="L520" i="13"/>
  <c r="L521" i="13"/>
  <c r="L522" i="13"/>
  <c r="L523" i="13"/>
  <c r="L524" i="13"/>
  <c r="L525" i="13"/>
  <c r="L526" i="13"/>
  <c r="L527" i="13"/>
  <c r="L528" i="13"/>
  <c r="L529" i="13"/>
  <c r="L530" i="13"/>
  <c r="L531" i="13"/>
  <c r="L532" i="13"/>
  <c r="L533" i="13"/>
  <c r="L534" i="13"/>
  <c r="L535" i="13"/>
  <c r="L536" i="13"/>
  <c r="L537" i="13"/>
  <c r="L538" i="13"/>
  <c r="L539" i="13"/>
  <c r="L540" i="13"/>
  <c r="L541" i="13"/>
  <c r="L542" i="13"/>
  <c r="L543" i="13"/>
  <c r="L544" i="13"/>
  <c r="L545" i="13"/>
  <c r="L546" i="13"/>
  <c r="L547" i="13"/>
  <c r="L548" i="13"/>
  <c r="L549" i="13"/>
  <c r="L550" i="13"/>
  <c r="L551" i="13"/>
  <c r="L552" i="13"/>
  <c r="L553" i="13"/>
  <c r="L554" i="13"/>
  <c r="L555" i="13"/>
  <c r="L556" i="13"/>
  <c r="L557" i="13"/>
  <c r="L558" i="13"/>
  <c r="L559" i="13"/>
  <c r="L560" i="13"/>
  <c r="L561" i="13"/>
  <c r="L562" i="13"/>
  <c r="L563" i="13"/>
  <c r="L564" i="13"/>
  <c r="L565" i="13"/>
  <c r="L566" i="13"/>
  <c r="L567" i="13"/>
  <c r="L568" i="13"/>
  <c r="L569" i="13"/>
  <c r="L570" i="13"/>
  <c r="L571" i="13"/>
  <c r="L572" i="13"/>
  <c r="L573" i="13"/>
  <c r="L574" i="13"/>
  <c r="L575" i="13"/>
  <c r="L576" i="13"/>
  <c r="L577" i="13"/>
  <c r="L578" i="13"/>
  <c r="L579" i="13"/>
  <c r="L580" i="13"/>
  <c r="L581" i="13"/>
  <c r="L582" i="13"/>
  <c r="L583" i="13"/>
  <c r="L584" i="13"/>
  <c r="L585" i="13"/>
  <c r="L586" i="13"/>
  <c r="L587" i="13"/>
  <c r="L588" i="13"/>
  <c r="L589" i="13"/>
  <c r="L590" i="13"/>
  <c r="L591" i="13"/>
  <c r="L592" i="13"/>
  <c r="L593" i="13"/>
  <c r="L594" i="13"/>
  <c r="L595" i="13"/>
  <c r="L596" i="13"/>
  <c r="L597" i="13"/>
  <c r="L598" i="13"/>
  <c r="L599" i="13"/>
  <c r="L600" i="13"/>
  <c r="L601" i="13"/>
  <c r="L602" i="13"/>
  <c r="L603" i="13"/>
  <c r="L604" i="13"/>
  <c r="L605" i="13"/>
  <c r="L606" i="13"/>
  <c r="L607" i="13"/>
  <c r="L608" i="13"/>
  <c r="L609" i="13"/>
  <c r="L610" i="13"/>
  <c r="L611" i="13"/>
  <c r="L612" i="13"/>
  <c r="L613" i="13"/>
  <c r="L614" i="13"/>
  <c r="L615" i="13"/>
  <c r="L616" i="13"/>
  <c r="L617" i="13"/>
  <c r="L618" i="13"/>
  <c r="L619" i="13"/>
  <c r="L620" i="13"/>
  <c r="L621" i="13"/>
  <c r="L622" i="13"/>
  <c r="L623" i="13"/>
  <c r="L624" i="13"/>
  <c r="L625" i="13"/>
  <c r="L626" i="13"/>
  <c r="L627" i="13"/>
  <c r="L628" i="13"/>
  <c r="L629" i="13"/>
  <c r="L630" i="13"/>
  <c r="L631" i="13"/>
  <c r="L632" i="13"/>
  <c r="L633" i="13"/>
  <c r="L634" i="13"/>
  <c r="L635" i="13"/>
  <c r="L636" i="13"/>
  <c r="L637" i="13"/>
  <c r="L638" i="13"/>
  <c r="L639" i="13"/>
  <c r="L640" i="13"/>
  <c r="L641" i="13"/>
  <c r="L642" i="13"/>
  <c r="L643" i="13"/>
  <c r="L644" i="13"/>
  <c r="L645" i="13"/>
  <c r="L646" i="13"/>
  <c r="L647" i="13"/>
  <c r="L648" i="13"/>
  <c r="L649" i="13"/>
  <c r="L650" i="13"/>
  <c r="L651" i="13"/>
  <c r="L652" i="13"/>
  <c r="L653" i="13"/>
  <c r="L654" i="13"/>
  <c r="L655" i="13"/>
  <c r="L656" i="13"/>
  <c r="L657" i="13"/>
  <c r="L658" i="13"/>
  <c r="L659" i="13"/>
  <c r="L660" i="13"/>
  <c r="L661" i="13"/>
  <c r="L662" i="13"/>
  <c r="L663" i="13"/>
  <c r="L664" i="13"/>
  <c r="L665" i="13"/>
  <c r="L666" i="13"/>
  <c r="L667" i="13"/>
  <c r="L668" i="13"/>
  <c r="L669" i="13"/>
  <c r="L670" i="13"/>
  <c r="L671" i="13"/>
  <c r="L672" i="13"/>
  <c r="L673" i="13"/>
  <c r="L674" i="13"/>
  <c r="L675" i="13"/>
  <c r="L676" i="13"/>
  <c r="L677" i="13"/>
  <c r="L678" i="13"/>
  <c r="L679" i="13"/>
  <c r="L680" i="13"/>
  <c r="L681" i="13"/>
  <c r="L682" i="13"/>
  <c r="L683" i="13"/>
  <c r="L684" i="13"/>
  <c r="L685" i="13"/>
  <c r="L686" i="13"/>
  <c r="L687" i="13"/>
  <c r="L688" i="13"/>
  <c r="L689" i="13"/>
  <c r="L690" i="13"/>
  <c r="L691" i="13"/>
  <c r="L692" i="13"/>
  <c r="L693" i="13"/>
  <c r="L694" i="13"/>
  <c r="L695" i="13"/>
  <c r="L696" i="13"/>
  <c r="L697" i="13"/>
  <c r="L698" i="13"/>
  <c r="L699" i="13"/>
  <c r="L700" i="13"/>
  <c r="L701" i="13"/>
  <c r="L702" i="13"/>
  <c r="L703" i="13"/>
  <c r="L704" i="13"/>
  <c r="L705" i="13"/>
  <c r="L706" i="13"/>
  <c r="L707" i="13"/>
  <c r="L708" i="13"/>
  <c r="L709" i="13"/>
  <c r="L710" i="13"/>
  <c r="L711" i="13"/>
  <c r="L712" i="13"/>
  <c r="L713" i="13"/>
  <c r="L714" i="13"/>
  <c r="L715" i="13"/>
  <c r="L716" i="13"/>
  <c r="L717" i="13"/>
  <c r="L718" i="13"/>
  <c r="L719" i="13"/>
  <c r="L720" i="13"/>
  <c r="L721" i="13"/>
  <c r="L722" i="13"/>
  <c r="L723" i="13"/>
  <c r="L724" i="13"/>
  <c r="L725" i="13"/>
  <c r="L726" i="13"/>
  <c r="L727" i="13"/>
  <c r="L728" i="13"/>
  <c r="L729" i="13"/>
  <c r="L730" i="13"/>
  <c r="L731" i="13"/>
  <c r="L732" i="13"/>
  <c r="L733" i="13"/>
  <c r="L734" i="13"/>
  <c r="L735" i="13"/>
  <c r="L736" i="13"/>
  <c r="L737" i="13"/>
  <c r="L738" i="13"/>
  <c r="L739" i="13"/>
  <c r="L740" i="13"/>
  <c r="L741" i="13"/>
  <c r="L742" i="13"/>
  <c r="L743" i="13"/>
  <c r="L744" i="13"/>
  <c r="L745" i="13"/>
  <c r="L746" i="13"/>
  <c r="L747" i="13"/>
  <c r="L748" i="13"/>
  <c r="L749" i="13"/>
  <c r="L750" i="13"/>
  <c r="L751" i="13"/>
  <c r="L752" i="13"/>
  <c r="L753" i="13"/>
  <c r="L754" i="13"/>
  <c r="L755" i="13"/>
  <c r="L756" i="13"/>
  <c r="L757" i="13"/>
  <c r="L758" i="13"/>
  <c r="L759" i="13"/>
  <c r="L760" i="13"/>
  <c r="L761" i="13"/>
  <c r="L762" i="13"/>
  <c r="L763" i="13"/>
  <c r="L764" i="13"/>
  <c r="L765" i="13"/>
  <c r="L766" i="13"/>
  <c r="L767" i="13"/>
  <c r="L768" i="13"/>
  <c r="L769" i="13"/>
  <c r="L770" i="13"/>
  <c r="L771" i="13"/>
  <c r="L772" i="13"/>
  <c r="L773" i="13"/>
  <c r="L774" i="13"/>
  <c r="L775" i="13"/>
  <c r="L776" i="13"/>
  <c r="L777" i="13"/>
  <c r="L778" i="13"/>
  <c r="L779" i="13"/>
  <c r="L780" i="13"/>
  <c r="L781" i="13"/>
  <c r="L782" i="13"/>
  <c r="L783" i="13"/>
  <c r="L784" i="13"/>
  <c r="L785" i="13"/>
  <c r="L786" i="13"/>
  <c r="L787" i="13"/>
  <c r="L788" i="13"/>
  <c r="L789" i="13"/>
  <c r="L790" i="13"/>
  <c r="L791" i="13"/>
  <c r="L792" i="13"/>
  <c r="L793" i="13"/>
  <c r="L794" i="13"/>
  <c r="L795" i="13"/>
  <c r="L796" i="13"/>
  <c r="L797" i="13"/>
  <c r="L798" i="13"/>
  <c r="L799" i="13"/>
  <c r="L800" i="13"/>
  <c r="L801" i="13"/>
  <c r="L802" i="13"/>
  <c r="L803" i="13"/>
  <c r="L804" i="13"/>
  <c r="L805" i="13"/>
  <c r="L806" i="13"/>
  <c r="L807" i="13"/>
  <c r="L808" i="13"/>
  <c r="L809" i="13"/>
  <c r="L810" i="13"/>
  <c r="L811" i="13"/>
  <c r="L812" i="13"/>
  <c r="L813" i="13"/>
  <c r="L814" i="13"/>
  <c r="L815" i="13"/>
  <c r="L816" i="13"/>
  <c r="L817" i="13"/>
  <c r="L818" i="13"/>
  <c r="L819" i="13"/>
  <c r="L820" i="13"/>
  <c r="L821" i="13"/>
  <c r="L822" i="13"/>
  <c r="L823" i="13"/>
  <c r="L824" i="13"/>
  <c r="L825" i="13"/>
  <c r="L826" i="13"/>
  <c r="L827" i="13"/>
  <c r="L828" i="13"/>
  <c r="L829" i="13"/>
  <c r="L830" i="13"/>
  <c r="L831" i="13"/>
  <c r="L832" i="13"/>
  <c r="L833" i="13"/>
  <c r="L834" i="13"/>
  <c r="L835" i="13"/>
  <c r="L836" i="13"/>
  <c r="L837" i="13"/>
  <c r="L838" i="13"/>
  <c r="L839" i="13"/>
  <c r="L840" i="13"/>
  <c r="L841" i="13"/>
  <c r="L842" i="13"/>
  <c r="L843" i="13"/>
  <c r="L844" i="13"/>
  <c r="L845" i="13"/>
  <c r="L846" i="13"/>
  <c r="L847" i="13"/>
  <c r="L848" i="13"/>
  <c r="L849" i="13"/>
  <c r="L850" i="13"/>
  <c r="L851" i="13"/>
  <c r="L852" i="13"/>
  <c r="L853" i="13"/>
  <c r="L854" i="13"/>
  <c r="L855" i="13"/>
  <c r="L856" i="13"/>
  <c r="L857" i="13"/>
  <c r="L858" i="13"/>
  <c r="L859" i="13"/>
  <c r="L860" i="13"/>
  <c r="L861" i="13"/>
  <c r="L862" i="13"/>
  <c r="L863" i="13"/>
  <c r="L864" i="13"/>
  <c r="L865" i="13"/>
  <c r="L866" i="13"/>
  <c r="L867" i="13"/>
  <c r="L868" i="13"/>
  <c r="L869" i="13"/>
  <c r="L870" i="13"/>
  <c r="L871" i="13"/>
  <c r="L872" i="13"/>
  <c r="L873" i="13"/>
  <c r="L874" i="13"/>
  <c r="L875" i="13"/>
  <c r="L876" i="13"/>
  <c r="L877" i="13"/>
  <c r="L878" i="13"/>
  <c r="L879" i="13"/>
  <c r="L880" i="13"/>
  <c r="L881" i="13"/>
  <c r="L882" i="13"/>
  <c r="L883" i="13"/>
  <c r="L884" i="13"/>
  <c r="L885" i="13"/>
  <c r="L886" i="13"/>
  <c r="L887" i="13"/>
  <c r="L888" i="13"/>
  <c r="L889" i="13"/>
  <c r="L890" i="13"/>
  <c r="L891" i="13"/>
  <c r="L892" i="13"/>
  <c r="L893" i="13"/>
  <c r="L894" i="13"/>
  <c r="L895" i="13"/>
  <c r="L896" i="13"/>
  <c r="L897" i="13"/>
  <c r="L898" i="13"/>
  <c r="L899" i="13"/>
  <c r="L900" i="13"/>
  <c r="G897" i="13"/>
  <c r="G3" i="13"/>
  <c r="G4" i="13"/>
  <c r="G5" i="13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5" i="13"/>
  <c r="G46" i="13"/>
  <c r="G47" i="13"/>
  <c r="G48" i="13"/>
  <c r="G49" i="13"/>
  <c r="G50" i="13"/>
  <c r="G51" i="13"/>
  <c r="G52" i="13"/>
  <c r="G53" i="13"/>
  <c r="G54" i="13"/>
  <c r="G55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6" i="13"/>
  <c r="G77" i="13"/>
  <c r="G78" i="13"/>
  <c r="G79" i="13"/>
  <c r="G80" i="13"/>
  <c r="G81" i="13"/>
  <c r="G82" i="13"/>
  <c r="G83" i="13"/>
  <c r="G84" i="13"/>
  <c r="G85" i="13"/>
  <c r="G86" i="13"/>
  <c r="G87" i="13"/>
  <c r="G88" i="13"/>
  <c r="G89" i="13"/>
  <c r="G90" i="13"/>
  <c r="G91" i="13"/>
  <c r="G92" i="13"/>
  <c r="G93" i="13"/>
  <c r="G94" i="13"/>
  <c r="G95" i="13"/>
  <c r="G96" i="13"/>
  <c r="G97" i="13"/>
  <c r="G98" i="13"/>
  <c r="G99" i="13"/>
  <c r="G100" i="13"/>
  <c r="G101" i="13"/>
  <c r="G102" i="13"/>
  <c r="G103" i="13"/>
  <c r="G104" i="13"/>
  <c r="G105" i="13"/>
  <c r="G106" i="13"/>
  <c r="G107" i="13"/>
  <c r="G108" i="13"/>
  <c r="G109" i="13"/>
  <c r="G110" i="13"/>
  <c r="G111" i="13"/>
  <c r="G112" i="13"/>
  <c r="G113" i="13"/>
  <c r="G114" i="13"/>
  <c r="G115" i="13"/>
  <c r="G116" i="13"/>
  <c r="G117" i="13"/>
  <c r="G118" i="13"/>
  <c r="G119" i="13"/>
  <c r="G120" i="13"/>
  <c r="G121" i="13"/>
  <c r="G122" i="13"/>
  <c r="G123" i="13"/>
  <c r="G124" i="13"/>
  <c r="G125" i="13"/>
  <c r="G126" i="13"/>
  <c r="G127" i="13"/>
  <c r="G128" i="13"/>
  <c r="G129" i="13"/>
  <c r="G130" i="13"/>
  <c r="G131" i="13"/>
  <c r="G132" i="13"/>
  <c r="G133" i="13"/>
  <c r="G134" i="13"/>
  <c r="G135" i="13"/>
  <c r="G136" i="13"/>
  <c r="G137" i="13"/>
  <c r="G138" i="13"/>
  <c r="G139" i="13"/>
  <c r="G140" i="13"/>
  <c r="G141" i="13"/>
  <c r="G142" i="13"/>
  <c r="G143" i="13"/>
  <c r="G144" i="13"/>
  <c r="G145" i="13"/>
  <c r="G146" i="13"/>
  <c r="G147" i="13"/>
  <c r="G148" i="13"/>
  <c r="G149" i="13"/>
  <c r="G150" i="13"/>
  <c r="G151" i="13"/>
  <c r="G152" i="13"/>
  <c r="G153" i="13"/>
  <c r="G154" i="13"/>
  <c r="G155" i="13"/>
  <c r="G156" i="13"/>
  <c r="G157" i="13"/>
  <c r="G158" i="13"/>
  <c r="G159" i="13"/>
  <c r="G160" i="13"/>
  <c r="G161" i="13"/>
  <c r="G162" i="13"/>
  <c r="G163" i="13"/>
  <c r="G164" i="13"/>
  <c r="G165" i="13"/>
  <c r="G166" i="13"/>
  <c r="G167" i="13"/>
  <c r="G168" i="13"/>
  <c r="G169" i="13"/>
  <c r="G170" i="13"/>
  <c r="G171" i="13"/>
  <c r="G172" i="13"/>
  <c r="G173" i="13"/>
  <c r="G174" i="13"/>
  <c r="G175" i="13"/>
  <c r="G176" i="13"/>
  <c r="G177" i="13"/>
  <c r="G178" i="13"/>
  <c r="G179" i="13"/>
  <c r="G180" i="13"/>
  <c r="G181" i="13"/>
  <c r="G182" i="13"/>
  <c r="G183" i="13"/>
  <c r="G184" i="13"/>
  <c r="G185" i="13"/>
  <c r="G186" i="13"/>
  <c r="G187" i="13"/>
  <c r="G188" i="13"/>
  <c r="G189" i="13"/>
  <c r="G190" i="13"/>
  <c r="G191" i="13"/>
  <c r="G192" i="13"/>
  <c r="G193" i="13"/>
  <c r="G194" i="13"/>
  <c r="G195" i="13"/>
  <c r="G196" i="13"/>
  <c r="G197" i="13"/>
  <c r="G198" i="13"/>
  <c r="G199" i="13"/>
  <c r="G200" i="13"/>
  <c r="G201" i="13"/>
  <c r="G202" i="13"/>
  <c r="G203" i="13"/>
  <c r="G204" i="13"/>
  <c r="G205" i="13"/>
  <c r="G206" i="13"/>
  <c r="G207" i="13"/>
  <c r="G208" i="13"/>
  <c r="G209" i="13"/>
  <c r="G210" i="13"/>
  <c r="G211" i="13"/>
  <c r="G212" i="13"/>
  <c r="G213" i="13"/>
  <c r="G214" i="13"/>
  <c r="G215" i="13"/>
  <c r="G216" i="13"/>
  <c r="G217" i="13"/>
  <c r="G218" i="13"/>
  <c r="G219" i="13"/>
  <c r="G220" i="13"/>
  <c r="G221" i="13"/>
  <c r="G222" i="13"/>
  <c r="G223" i="13"/>
  <c r="G224" i="13"/>
  <c r="G225" i="13"/>
  <c r="G226" i="13"/>
  <c r="G227" i="13"/>
  <c r="G228" i="13"/>
  <c r="G229" i="13"/>
  <c r="G230" i="13"/>
  <c r="G231" i="13"/>
  <c r="G232" i="13"/>
  <c r="G233" i="13"/>
  <c r="G234" i="13"/>
  <c r="G235" i="13"/>
  <c r="G236" i="13"/>
  <c r="G237" i="13"/>
  <c r="G238" i="13"/>
  <c r="G239" i="13"/>
  <c r="G240" i="13"/>
  <c r="G241" i="13"/>
  <c r="G242" i="13"/>
  <c r="G243" i="13"/>
  <c r="G244" i="13"/>
  <c r="G245" i="13"/>
  <c r="G246" i="13"/>
  <c r="G247" i="13"/>
  <c r="G248" i="13"/>
  <c r="G249" i="13"/>
  <c r="G250" i="13"/>
  <c r="G251" i="13"/>
  <c r="G252" i="13"/>
  <c r="G253" i="13"/>
  <c r="G254" i="13"/>
  <c r="G255" i="13"/>
  <c r="G256" i="13"/>
  <c r="G257" i="13"/>
  <c r="G258" i="13"/>
  <c r="G259" i="13"/>
  <c r="G260" i="13"/>
  <c r="G261" i="13"/>
  <c r="G262" i="13"/>
  <c r="G263" i="13"/>
  <c r="G264" i="13"/>
  <c r="G265" i="13"/>
  <c r="G266" i="13"/>
  <c r="G267" i="13"/>
  <c r="G268" i="13"/>
  <c r="G269" i="13"/>
  <c r="G270" i="13"/>
  <c r="G271" i="13"/>
  <c r="G272" i="13"/>
  <c r="G273" i="13"/>
  <c r="G274" i="13"/>
  <c r="G275" i="13"/>
  <c r="G276" i="13"/>
  <c r="G277" i="13"/>
  <c r="G278" i="13"/>
  <c r="G279" i="13"/>
  <c r="G280" i="13"/>
  <c r="G281" i="13"/>
  <c r="G282" i="13"/>
  <c r="G283" i="13"/>
  <c r="G284" i="13"/>
  <c r="G285" i="13"/>
  <c r="G286" i="13"/>
  <c r="G287" i="13"/>
  <c r="G288" i="13"/>
  <c r="G289" i="13"/>
  <c r="G290" i="13"/>
  <c r="G291" i="13"/>
  <c r="G292" i="13"/>
  <c r="G293" i="13"/>
  <c r="G294" i="13"/>
  <c r="G295" i="13"/>
  <c r="G296" i="13"/>
  <c r="G297" i="13"/>
  <c r="G298" i="13"/>
  <c r="G299" i="13"/>
  <c r="G300" i="13"/>
  <c r="G301" i="13"/>
  <c r="G302" i="13"/>
  <c r="G303" i="13"/>
  <c r="G304" i="13"/>
  <c r="G305" i="13"/>
  <c r="G306" i="13"/>
  <c r="G307" i="13"/>
  <c r="G308" i="13"/>
  <c r="G309" i="13"/>
  <c r="G310" i="13"/>
  <c r="G311" i="13"/>
  <c r="G312" i="13"/>
  <c r="G313" i="13"/>
  <c r="G314" i="13"/>
  <c r="G315" i="13"/>
  <c r="G316" i="13"/>
  <c r="G317" i="13"/>
  <c r="G318" i="13"/>
  <c r="G319" i="13"/>
  <c r="G320" i="13"/>
  <c r="G321" i="13"/>
  <c r="G322" i="13"/>
  <c r="G323" i="13"/>
  <c r="G324" i="13"/>
  <c r="G325" i="13"/>
  <c r="G326" i="13"/>
  <c r="G327" i="13"/>
  <c r="G328" i="13"/>
  <c r="G329" i="13"/>
  <c r="G330" i="13"/>
  <c r="G331" i="13"/>
  <c r="G332" i="13"/>
  <c r="G333" i="13"/>
  <c r="G334" i="13"/>
  <c r="G335" i="13"/>
  <c r="G336" i="13"/>
  <c r="G337" i="13"/>
  <c r="G338" i="13"/>
  <c r="G339" i="13"/>
  <c r="G340" i="13"/>
  <c r="G341" i="13"/>
  <c r="G342" i="13"/>
  <c r="G343" i="13"/>
  <c r="G344" i="13"/>
  <c r="G345" i="13"/>
  <c r="G346" i="13"/>
  <c r="G347" i="13"/>
  <c r="G348" i="13"/>
  <c r="G349" i="13"/>
  <c r="G350" i="13"/>
  <c r="G351" i="13"/>
  <c r="G352" i="13"/>
  <c r="G353" i="13"/>
  <c r="G354" i="13"/>
  <c r="G355" i="13"/>
  <c r="G356" i="13"/>
  <c r="G357" i="13"/>
  <c r="G358" i="13"/>
  <c r="G359" i="13"/>
  <c r="G360" i="13"/>
  <c r="G361" i="13"/>
  <c r="G362" i="13"/>
  <c r="G363" i="13"/>
  <c r="G364" i="13"/>
  <c r="G365" i="13"/>
  <c r="G366" i="13"/>
  <c r="G367" i="13"/>
  <c r="G368" i="13"/>
  <c r="G369" i="13"/>
  <c r="G370" i="13"/>
  <c r="G371" i="13"/>
  <c r="G372" i="13"/>
  <c r="G373" i="13"/>
  <c r="G374" i="13"/>
  <c r="G375" i="13"/>
  <c r="G376" i="13"/>
  <c r="G377" i="13"/>
  <c r="G378" i="13"/>
  <c r="G379" i="13"/>
  <c r="G380" i="13"/>
  <c r="G381" i="13"/>
  <c r="G382" i="13"/>
  <c r="G383" i="13"/>
  <c r="G384" i="13"/>
  <c r="G385" i="13"/>
  <c r="G386" i="13"/>
  <c r="G387" i="13"/>
  <c r="G388" i="13"/>
  <c r="G389" i="13"/>
  <c r="G390" i="13"/>
  <c r="G391" i="13"/>
  <c r="G392" i="13"/>
  <c r="G393" i="13"/>
  <c r="G394" i="13"/>
  <c r="G395" i="13"/>
  <c r="G396" i="13"/>
  <c r="G397" i="13"/>
  <c r="G398" i="13"/>
  <c r="G399" i="13"/>
  <c r="G400" i="13"/>
  <c r="G401" i="13"/>
  <c r="G402" i="13"/>
  <c r="G403" i="13"/>
  <c r="G404" i="13"/>
  <c r="G405" i="13"/>
  <c r="G406" i="13"/>
  <c r="G407" i="13"/>
  <c r="G408" i="13"/>
  <c r="G409" i="13"/>
  <c r="G410" i="13"/>
  <c r="G411" i="13"/>
  <c r="G412" i="13"/>
  <c r="G413" i="13"/>
  <c r="G414" i="13"/>
  <c r="G415" i="13"/>
  <c r="G416" i="13"/>
  <c r="G417" i="13"/>
  <c r="G418" i="13"/>
  <c r="G419" i="13"/>
  <c r="G420" i="13"/>
  <c r="G421" i="13"/>
  <c r="G422" i="13"/>
  <c r="G423" i="13"/>
  <c r="G424" i="13"/>
  <c r="G425" i="13"/>
  <c r="G426" i="13"/>
  <c r="G427" i="13"/>
  <c r="G428" i="13"/>
  <c r="G429" i="13"/>
  <c r="G430" i="13"/>
  <c r="G431" i="13"/>
  <c r="G432" i="13"/>
  <c r="G433" i="13"/>
  <c r="G434" i="13"/>
  <c r="G435" i="13"/>
  <c r="G436" i="13"/>
  <c r="G437" i="13"/>
  <c r="G438" i="13"/>
  <c r="G439" i="13"/>
  <c r="G440" i="13"/>
  <c r="G441" i="13"/>
  <c r="G442" i="13"/>
  <c r="G443" i="13"/>
  <c r="G444" i="13"/>
  <c r="G445" i="13"/>
  <c r="G446" i="13"/>
  <c r="G447" i="13"/>
  <c r="G448" i="13"/>
  <c r="G449" i="13"/>
  <c r="G450" i="13"/>
  <c r="G451" i="13"/>
  <c r="G452" i="13"/>
  <c r="G453" i="13"/>
  <c r="G454" i="13"/>
  <c r="G455" i="13"/>
  <c r="G456" i="13"/>
  <c r="G457" i="13"/>
  <c r="G458" i="13"/>
  <c r="G459" i="13"/>
  <c r="G460" i="13"/>
  <c r="G461" i="13"/>
  <c r="G462" i="13"/>
  <c r="G463" i="13"/>
  <c r="G464" i="13"/>
  <c r="G465" i="13"/>
  <c r="G466" i="13"/>
  <c r="G467" i="13"/>
  <c r="G468" i="13"/>
  <c r="G469" i="13"/>
  <c r="G470" i="13"/>
  <c r="G471" i="13"/>
  <c r="G472" i="13"/>
  <c r="G473" i="13"/>
  <c r="G474" i="13"/>
  <c r="G475" i="13"/>
  <c r="G476" i="13"/>
  <c r="G477" i="13"/>
  <c r="G478" i="13"/>
  <c r="G479" i="13"/>
  <c r="G480" i="13"/>
  <c r="G481" i="13"/>
  <c r="G482" i="13"/>
  <c r="G483" i="13"/>
  <c r="G484" i="13"/>
  <c r="G485" i="13"/>
  <c r="G486" i="13"/>
  <c r="G487" i="13"/>
  <c r="G488" i="13"/>
  <c r="G489" i="13"/>
  <c r="G490" i="13"/>
  <c r="G491" i="13"/>
  <c r="G492" i="13"/>
  <c r="G493" i="13"/>
  <c r="G494" i="13"/>
  <c r="G495" i="13"/>
  <c r="G496" i="13"/>
  <c r="G497" i="13"/>
  <c r="G498" i="13"/>
  <c r="G499" i="13"/>
  <c r="G500" i="13"/>
  <c r="G501" i="13"/>
  <c r="G502" i="13"/>
  <c r="G503" i="13"/>
  <c r="G504" i="13"/>
  <c r="G505" i="13"/>
  <c r="G506" i="13"/>
  <c r="G507" i="13"/>
  <c r="G508" i="13"/>
  <c r="G509" i="13"/>
  <c r="G510" i="13"/>
  <c r="G511" i="13"/>
  <c r="G512" i="13"/>
  <c r="G513" i="13"/>
  <c r="G514" i="13"/>
  <c r="G515" i="13"/>
  <c r="G516" i="13"/>
  <c r="G517" i="13"/>
  <c r="G518" i="13"/>
  <c r="G519" i="13"/>
  <c r="G520" i="13"/>
  <c r="G521" i="13"/>
  <c r="G522" i="13"/>
  <c r="G523" i="13"/>
  <c r="G524" i="13"/>
  <c r="G525" i="13"/>
  <c r="G526" i="13"/>
  <c r="G527" i="13"/>
  <c r="G528" i="13"/>
  <c r="G529" i="13"/>
  <c r="G530" i="13"/>
  <c r="G531" i="13"/>
  <c r="G532" i="13"/>
  <c r="G533" i="13"/>
  <c r="G534" i="13"/>
  <c r="G535" i="13"/>
  <c r="G536" i="13"/>
  <c r="G537" i="13"/>
  <c r="G538" i="13"/>
  <c r="G539" i="13"/>
  <c r="G540" i="13"/>
  <c r="G541" i="13"/>
  <c r="G542" i="13"/>
  <c r="G543" i="13"/>
  <c r="G544" i="13"/>
  <c r="G545" i="13"/>
  <c r="G546" i="13"/>
  <c r="G547" i="13"/>
  <c r="G548" i="13"/>
  <c r="G549" i="13"/>
  <c r="G550" i="13"/>
  <c r="G551" i="13"/>
  <c r="G552" i="13"/>
  <c r="G553" i="13"/>
  <c r="G554" i="13"/>
  <c r="G555" i="13"/>
  <c r="G556" i="13"/>
  <c r="G557" i="13"/>
  <c r="G558" i="13"/>
  <c r="G559" i="13"/>
  <c r="G560" i="13"/>
  <c r="G561" i="13"/>
  <c r="G562" i="13"/>
  <c r="G563" i="13"/>
  <c r="G564" i="13"/>
  <c r="G565" i="13"/>
  <c r="G566" i="13"/>
  <c r="G567" i="13"/>
  <c r="G568" i="13"/>
  <c r="G569" i="13"/>
  <c r="G570" i="13"/>
  <c r="G571" i="13"/>
  <c r="G572" i="13"/>
  <c r="G573" i="13"/>
  <c r="G574" i="13"/>
  <c r="G575" i="13"/>
  <c r="G576" i="13"/>
  <c r="G577" i="13"/>
  <c r="G578" i="13"/>
  <c r="G579" i="13"/>
  <c r="G580" i="13"/>
  <c r="G581" i="13"/>
  <c r="G582" i="13"/>
  <c r="G583" i="13"/>
  <c r="G584" i="13"/>
  <c r="G585" i="13"/>
  <c r="G586" i="13"/>
  <c r="G587" i="13"/>
  <c r="G588" i="13"/>
  <c r="G589" i="13"/>
  <c r="G590" i="13"/>
  <c r="G591" i="13"/>
  <c r="G592" i="13"/>
  <c r="G593" i="13"/>
  <c r="G594" i="13"/>
  <c r="G595" i="13"/>
  <c r="G596" i="13"/>
  <c r="G597" i="13"/>
  <c r="G598" i="13"/>
  <c r="G599" i="13"/>
  <c r="G600" i="13"/>
  <c r="G601" i="13"/>
  <c r="G602" i="13"/>
  <c r="G603" i="13"/>
  <c r="G604" i="13"/>
  <c r="G605" i="13"/>
  <c r="G606" i="13"/>
  <c r="G607" i="13"/>
  <c r="G608" i="13"/>
  <c r="G609" i="13"/>
  <c r="G610" i="13"/>
  <c r="G611" i="13"/>
  <c r="G612" i="13"/>
  <c r="G613" i="13"/>
  <c r="G614" i="13"/>
  <c r="G615" i="13"/>
  <c r="G616" i="13"/>
  <c r="G617" i="13"/>
  <c r="G618" i="13"/>
  <c r="G619" i="13"/>
  <c r="G620" i="13"/>
  <c r="G621" i="13"/>
  <c r="G622" i="13"/>
  <c r="G623" i="13"/>
  <c r="G624" i="13"/>
  <c r="G625" i="13"/>
  <c r="G626" i="13"/>
  <c r="G627" i="13"/>
  <c r="G628" i="13"/>
  <c r="G629" i="13"/>
  <c r="G630" i="13"/>
  <c r="G631" i="13"/>
  <c r="G632" i="13"/>
  <c r="G633" i="13"/>
  <c r="G634" i="13"/>
  <c r="G635" i="13"/>
  <c r="G636" i="13"/>
  <c r="G637" i="13"/>
  <c r="G638" i="13"/>
  <c r="G639" i="13"/>
  <c r="G640" i="13"/>
  <c r="G641" i="13"/>
  <c r="G642" i="13"/>
  <c r="G643" i="13"/>
  <c r="G644" i="13"/>
  <c r="G645" i="13"/>
  <c r="G646" i="13"/>
  <c r="G647" i="13"/>
  <c r="G648" i="13"/>
  <c r="G649" i="13"/>
  <c r="G650" i="13"/>
  <c r="G651" i="13"/>
  <c r="G652" i="13"/>
  <c r="G653" i="13"/>
  <c r="G654" i="13"/>
  <c r="G655" i="13"/>
  <c r="G656" i="13"/>
  <c r="G657" i="13"/>
  <c r="G658" i="13"/>
  <c r="G659" i="13"/>
  <c r="G660" i="13"/>
  <c r="G661" i="13"/>
  <c r="G662" i="13"/>
  <c r="G663" i="13"/>
  <c r="G664" i="13"/>
  <c r="G665" i="13"/>
  <c r="G666" i="13"/>
  <c r="G667" i="13"/>
  <c r="G668" i="13"/>
  <c r="G669" i="13"/>
  <c r="G670" i="13"/>
  <c r="G671" i="13"/>
  <c r="G672" i="13"/>
  <c r="G673" i="13"/>
  <c r="G674" i="13"/>
  <c r="G675" i="13"/>
  <c r="G676" i="13"/>
  <c r="G677" i="13"/>
  <c r="G678" i="13"/>
  <c r="G679" i="13"/>
  <c r="G680" i="13"/>
  <c r="G681" i="13"/>
  <c r="G682" i="13"/>
  <c r="G683" i="13"/>
  <c r="G684" i="13"/>
  <c r="G685" i="13"/>
  <c r="G686" i="13"/>
  <c r="G687" i="13"/>
  <c r="G688" i="13"/>
  <c r="G689" i="13"/>
  <c r="G690" i="13"/>
  <c r="G691" i="13"/>
  <c r="G692" i="13"/>
  <c r="G693" i="13"/>
  <c r="G694" i="13"/>
  <c r="G695" i="13"/>
  <c r="G696" i="13"/>
  <c r="G697" i="13"/>
  <c r="G698" i="13"/>
  <c r="G699" i="13"/>
  <c r="G700" i="13"/>
  <c r="G701" i="13"/>
  <c r="G702" i="13"/>
  <c r="G703" i="13"/>
  <c r="G704" i="13"/>
  <c r="G705" i="13"/>
  <c r="G706" i="13"/>
  <c r="G707" i="13"/>
  <c r="G708" i="13"/>
  <c r="G709" i="13"/>
  <c r="G710" i="13"/>
  <c r="G711" i="13"/>
  <c r="G712" i="13"/>
  <c r="G713" i="13"/>
  <c r="G714" i="13"/>
  <c r="G715" i="13"/>
  <c r="G716" i="13"/>
  <c r="G717" i="13"/>
  <c r="G718" i="13"/>
  <c r="G719" i="13"/>
  <c r="G720" i="13"/>
  <c r="G721" i="13"/>
  <c r="G722" i="13"/>
  <c r="G723" i="13"/>
  <c r="G724" i="13"/>
  <c r="G725" i="13"/>
  <c r="G726" i="13"/>
  <c r="G727" i="13"/>
  <c r="G728" i="13"/>
  <c r="G729" i="13"/>
  <c r="G730" i="13"/>
  <c r="G731" i="13"/>
  <c r="G732" i="13"/>
  <c r="G733" i="13"/>
  <c r="G734" i="13"/>
  <c r="G735" i="13"/>
  <c r="G736" i="13"/>
  <c r="G737" i="13"/>
  <c r="G738" i="13"/>
  <c r="G739" i="13"/>
  <c r="G740" i="13"/>
  <c r="G741" i="13"/>
  <c r="G742" i="13"/>
  <c r="G743" i="13"/>
  <c r="G744" i="13"/>
  <c r="G745" i="13"/>
  <c r="G746" i="13"/>
  <c r="G747" i="13"/>
  <c r="G748" i="13"/>
  <c r="G749" i="13"/>
  <c r="G750" i="13"/>
  <c r="G751" i="13"/>
  <c r="G752" i="13"/>
  <c r="G753" i="13"/>
  <c r="G754" i="13"/>
  <c r="G755" i="13"/>
  <c r="G756" i="13"/>
  <c r="G757" i="13"/>
  <c r="G758" i="13"/>
  <c r="G759" i="13"/>
  <c r="G760" i="13"/>
  <c r="G761" i="13"/>
  <c r="G762" i="13"/>
  <c r="G763" i="13"/>
  <c r="G764" i="13"/>
  <c r="G765" i="13"/>
  <c r="G766" i="13"/>
  <c r="G767" i="13"/>
  <c r="G768" i="13"/>
  <c r="G769" i="13"/>
  <c r="G770" i="13"/>
  <c r="G771" i="13"/>
  <c r="G772" i="13"/>
  <c r="G773" i="13"/>
  <c r="G774" i="13"/>
  <c r="G775" i="13"/>
  <c r="G776" i="13"/>
  <c r="G777" i="13"/>
  <c r="G778" i="13"/>
  <c r="G779" i="13"/>
  <c r="G780" i="13"/>
  <c r="G781" i="13"/>
  <c r="G782" i="13"/>
  <c r="G783" i="13"/>
  <c r="G784" i="13"/>
  <c r="G785" i="13"/>
  <c r="G786" i="13"/>
  <c r="G787" i="13"/>
  <c r="G788" i="13"/>
  <c r="G789" i="13"/>
  <c r="G790" i="13"/>
  <c r="G791" i="13"/>
  <c r="G792" i="13"/>
  <c r="G793" i="13"/>
  <c r="G794" i="13"/>
  <c r="G795" i="13"/>
  <c r="G796" i="13"/>
  <c r="G797" i="13"/>
  <c r="G798" i="13"/>
  <c r="G799" i="13"/>
  <c r="G800" i="13"/>
  <c r="G801" i="13"/>
  <c r="G802" i="13"/>
  <c r="G803" i="13"/>
  <c r="G804" i="13"/>
  <c r="G805" i="13"/>
  <c r="G806" i="13"/>
  <c r="G807" i="13"/>
  <c r="G808" i="13"/>
  <c r="G809" i="13"/>
  <c r="G810" i="13"/>
  <c r="G811" i="13"/>
  <c r="G812" i="13"/>
  <c r="G813" i="13"/>
  <c r="G814" i="13"/>
  <c r="G815" i="13"/>
  <c r="G816" i="13"/>
  <c r="G817" i="13"/>
  <c r="G818" i="13"/>
  <c r="G819" i="13"/>
  <c r="G820" i="13"/>
  <c r="G821" i="13"/>
  <c r="G822" i="13"/>
  <c r="G823" i="13"/>
  <c r="G824" i="13"/>
  <c r="G825" i="13"/>
  <c r="G826" i="13"/>
  <c r="G827" i="13"/>
  <c r="G828" i="13"/>
  <c r="G829" i="13"/>
  <c r="G830" i="13"/>
  <c r="G831" i="13"/>
  <c r="G832" i="13"/>
  <c r="G833" i="13"/>
  <c r="G834" i="13"/>
  <c r="G835" i="13"/>
  <c r="G836" i="13"/>
  <c r="G837" i="13"/>
  <c r="G838" i="13"/>
  <c r="G839" i="13"/>
  <c r="G840" i="13"/>
  <c r="G841" i="13"/>
  <c r="G842" i="13"/>
  <c r="G843" i="13"/>
  <c r="G844" i="13"/>
  <c r="G845" i="13"/>
  <c r="G846" i="13"/>
  <c r="G847" i="13"/>
  <c r="G848" i="13"/>
  <c r="G849" i="13"/>
  <c r="G850" i="13"/>
  <c r="G851" i="13"/>
  <c r="G852" i="13"/>
  <c r="G853" i="13"/>
  <c r="G854" i="13"/>
  <c r="G855" i="13"/>
  <c r="G856" i="13"/>
  <c r="G857" i="13"/>
  <c r="G858" i="13"/>
  <c r="G859" i="13"/>
  <c r="G860" i="13"/>
  <c r="G861" i="13"/>
  <c r="G862" i="13"/>
  <c r="G863" i="13"/>
  <c r="G864" i="13"/>
  <c r="G865" i="13"/>
  <c r="G866" i="13"/>
  <c r="G867" i="13"/>
  <c r="G868" i="13"/>
  <c r="G869" i="13"/>
  <c r="G870" i="13"/>
  <c r="G871" i="13"/>
  <c r="G872" i="13"/>
  <c r="G873" i="13"/>
  <c r="G874" i="13"/>
  <c r="G875" i="13"/>
  <c r="G876" i="13"/>
  <c r="G877" i="13"/>
  <c r="G878" i="13"/>
  <c r="G879" i="13"/>
  <c r="G880" i="13"/>
  <c r="G881" i="13"/>
  <c r="G882" i="13"/>
  <c r="G883" i="13"/>
  <c r="G884" i="13"/>
  <c r="G885" i="13"/>
  <c r="G886" i="13"/>
  <c r="G887" i="13"/>
  <c r="G888" i="13"/>
  <c r="G889" i="13"/>
  <c r="G890" i="13"/>
  <c r="G891" i="13"/>
  <c r="G892" i="13"/>
  <c r="G893" i="13"/>
  <c r="G894" i="13"/>
  <c r="G895" i="13"/>
  <c r="G896" i="13"/>
  <c r="G898" i="13"/>
  <c r="G899" i="13"/>
  <c r="G900" i="13"/>
  <c r="G2" i="13"/>
  <c r="J2" i="13"/>
  <c r="J3" i="13"/>
  <c r="J4" i="13"/>
  <c r="J5" i="13"/>
  <c r="J6" i="13"/>
  <c r="J7" i="13"/>
  <c r="J8" i="13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3" i="13"/>
  <c r="J34" i="13"/>
  <c r="J35" i="13"/>
  <c r="J36" i="13"/>
  <c r="J37" i="13"/>
  <c r="J38" i="13"/>
  <c r="J39" i="13"/>
  <c r="J40" i="13"/>
  <c r="J41" i="13"/>
  <c r="J42" i="13"/>
  <c r="J43" i="13"/>
  <c r="J44" i="13"/>
  <c r="J45" i="13"/>
  <c r="J46" i="13"/>
  <c r="J47" i="13"/>
  <c r="J48" i="13"/>
  <c r="J49" i="13"/>
  <c r="J50" i="13"/>
  <c r="J51" i="13"/>
  <c r="J52" i="13"/>
  <c r="J53" i="13"/>
  <c r="J54" i="13"/>
  <c r="J55" i="13"/>
  <c r="J56" i="13"/>
  <c r="J57" i="13"/>
  <c r="J58" i="13"/>
  <c r="J59" i="13"/>
  <c r="J60" i="13"/>
  <c r="J61" i="13"/>
  <c r="J62" i="13"/>
  <c r="J63" i="13"/>
  <c r="J64" i="13"/>
  <c r="J65" i="13"/>
  <c r="J66" i="13"/>
  <c r="J67" i="13"/>
  <c r="J68" i="13"/>
  <c r="J69" i="13"/>
  <c r="J70" i="13"/>
  <c r="J71" i="13"/>
  <c r="J72" i="13"/>
  <c r="J73" i="13"/>
  <c r="J74" i="13"/>
  <c r="J75" i="13"/>
  <c r="J76" i="13"/>
  <c r="J77" i="13"/>
  <c r="J78" i="13"/>
  <c r="J79" i="13"/>
  <c r="J80" i="13"/>
  <c r="J81" i="13"/>
  <c r="J82" i="13"/>
  <c r="J83" i="13"/>
  <c r="J84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J97" i="13"/>
  <c r="J98" i="13"/>
  <c r="J99" i="13"/>
  <c r="J100" i="13"/>
  <c r="J101" i="13"/>
  <c r="J102" i="13"/>
  <c r="J103" i="13"/>
  <c r="J104" i="13"/>
  <c r="J105" i="13"/>
  <c r="J106" i="13"/>
  <c r="J107" i="13"/>
  <c r="J108" i="13"/>
  <c r="J109" i="13"/>
  <c r="J110" i="13"/>
  <c r="J111" i="13"/>
  <c r="J112" i="13"/>
  <c r="J113" i="13"/>
  <c r="J114" i="13"/>
  <c r="J115" i="13"/>
  <c r="J116" i="13"/>
  <c r="J117" i="13"/>
  <c r="J118" i="13"/>
  <c r="J119" i="13"/>
  <c r="J120" i="13"/>
  <c r="J121" i="13"/>
  <c r="J122" i="13"/>
  <c r="J123" i="13"/>
  <c r="J124" i="13"/>
  <c r="J125" i="13"/>
  <c r="J126" i="13"/>
  <c r="J127" i="13"/>
  <c r="J128" i="13"/>
  <c r="J129" i="13"/>
  <c r="J130" i="13"/>
  <c r="J131" i="13"/>
  <c r="J132" i="13"/>
  <c r="J133" i="13"/>
  <c r="J134" i="13"/>
  <c r="J135" i="13"/>
  <c r="J136" i="13"/>
  <c r="J137" i="13"/>
  <c r="J138" i="13"/>
  <c r="J139" i="13"/>
  <c r="J140" i="13"/>
  <c r="J141" i="13"/>
  <c r="J142" i="13"/>
  <c r="J143" i="13"/>
  <c r="J144" i="13"/>
  <c r="J145" i="13"/>
  <c r="J146" i="13"/>
  <c r="J147" i="13"/>
  <c r="J148" i="13"/>
  <c r="J149" i="13"/>
  <c r="J150" i="13"/>
  <c r="J151" i="13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292" i="13"/>
  <c r="J293" i="13"/>
  <c r="J294" i="13"/>
  <c r="J295" i="13"/>
  <c r="J296" i="13"/>
  <c r="J297" i="13"/>
  <c r="J298" i="13"/>
  <c r="J299" i="13"/>
  <c r="J300" i="13"/>
  <c r="J301" i="13"/>
  <c r="J302" i="13"/>
  <c r="J303" i="13"/>
  <c r="J304" i="13"/>
  <c r="J305" i="13"/>
  <c r="J306" i="13"/>
  <c r="J307" i="13"/>
  <c r="J308" i="13"/>
  <c r="J309" i="13"/>
  <c r="J310" i="13"/>
  <c r="J311" i="13"/>
  <c r="J312" i="13"/>
  <c r="J313" i="13"/>
  <c r="J314" i="13"/>
  <c r="J315" i="13"/>
  <c r="J316" i="13"/>
  <c r="J317" i="13"/>
  <c r="J318" i="13"/>
  <c r="J319" i="13"/>
  <c r="J320" i="13"/>
  <c r="J321" i="13"/>
  <c r="J322" i="13"/>
  <c r="J323" i="13"/>
  <c r="J324" i="13"/>
  <c r="J325" i="13"/>
  <c r="J326" i="13"/>
  <c r="J327" i="13"/>
  <c r="J328" i="13"/>
  <c r="J329" i="13"/>
  <c r="J330" i="13"/>
  <c r="J331" i="13"/>
  <c r="J332" i="13"/>
  <c r="J333" i="13"/>
  <c r="J334" i="13"/>
  <c r="J335" i="13"/>
  <c r="J336" i="13"/>
  <c r="J337" i="13"/>
  <c r="J338" i="13"/>
  <c r="J339" i="13"/>
  <c r="J340" i="13"/>
  <c r="J341" i="13"/>
  <c r="J342" i="13"/>
  <c r="J343" i="13"/>
  <c r="J344" i="13"/>
  <c r="J345" i="13"/>
  <c r="J346" i="13"/>
  <c r="J347" i="13"/>
  <c r="J348" i="13"/>
  <c r="J349" i="13"/>
  <c r="J350" i="13"/>
  <c r="J351" i="13"/>
  <c r="J352" i="13"/>
  <c r="J353" i="13"/>
  <c r="J354" i="13"/>
  <c r="J355" i="13"/>
  <c r="J356" i="13"/>
  <c r="J357" i="13"/>
  <c r="J358" i="13"/>
  <c r="J359" i="13"/>
  <c r="J360" i="13"/>
  <c r="J361" i="13"/>
  <c r="J362" i="13"/>
  <c r="J363" i="13"/>
  <c r="J364" i="13"/>
  <c r="J365" i="13"/>
  <c r="J366" i="13"/>
  <c r="J367" i="13"/>
  <c r="J368" i="13"/>
  <c r="J369" i="13"/>
  <c r="J370" i="13"/>
  <c r="J371" i="13"/>
  <c r="J372" i="13"/>
  <c r="J373" i="13"/>
  <c r="J374" i="13"/>
  <c r="J375" i="13"/>
  <c r="J376" i="13"/>
  <c r="J377" i="13"/>
  <c r="J378" i="13"/>
  <c r="J379" i="13"/>
  <c r="J380" i="13"/>
  <c r="J381" i="13"/>
  <c r="J382" i="13"/>
  <c r="J383" i="13"/>
  <c r="J384" i="13"/>
  <c r="J385" i="13"/>
  <c r="J386" i="13"/>
  <c r="J387" i="13"/>
  <c r="J388" i="13"/>
  <c r="J389" i="13"/>
  <c r="J390" i="13"/>
  <c r="J391" i="13"/>
  <c r="J392" i="13"/>
  <c r="J393" i="13"/>
  <c r="J394" i="13"/>
  <c r="J395" i="13"/>
  <c r="J396" i="13"/>
  <c r="J397" i="13"/>
  <c r="J398" i="13"/>
  <c r="J399" i="13"/>
  <c r="J400" i="13"/>
  <c r="J401" i="13"/>
  <c r="J402" i="13"/>
  <c r="J403" i="13"/>
  <c r="J404" i="13"/>
  <c r="J405" i="13"/>
  <c r="J406" i="13"/>
  <c r="J407" i="13"/>
  <c r="J408" i="13"/>
  <c r="J409" i="13"/>
  <c r="J410" i="13"/>
  <c r="J411" i="13"/>
  <c r="J412" i="13"/>
  <c r="J413" i="13"/>
  <c r="J414" i="13"/>
  <c r="J415" i="13"/>
  <c r="J416" i="13"/>
  <c r="J417" i="13"/>
  <c r="J418" i="13"/>
  <c r="J419" i="13"/>
  <c r="J420" i="13"/>
  <c r="J421" i="13"/>
  <c r="J422" i="13"/>
  <c r="J423" i="13"/>
  <c r="J424" i="13"/>
  <c r="J425" i="13"/>
  <c r="J426" i="13"/>
  <c r="J427" i="13"/>
  <c r="J428" i="13"/>
  <c r="J429" i="13"/>
  <c r="J430" i="13"/>
  <c r="J431" i="13"/>
  <c r="J432" i="13"/>
  <c r="J433" i="13"/>
  <c r="J434" i="13"/>
  <c r="J435" i="13"/>
  <c r="J436" i="13"/>
  <c r="J437" i="13"/>
  <c r="J438" i="13"/>
  <c r="J439" i="13"/>
  <c r="J440" i="13"/>
  <c r="J441" i="13"/>
  <c r="J442" i="13"/>
  <c r="J443" i="13"/>
  <c r="J444" i="13"/>
  <c r="J445" i="13"/>
  <c r="J446" i="13"/>
  <c r="J447" i="13"/>
  <c r="J448" i="13"/>
  <c r="J449" i="13"/>
  <c r="J450" i="13"/>
  <c r="J451" i="13"/>
  <c r="J452" i="13"/>
  <c r="J453" i="13"/>
  <c r="J454" i="13"/>
  <c r="J455" i="13"/>
  <c r="J456" i="13"/>
  <c r="J457" i="13"/>
  <c r="J458" i="13"/>
  <c r="J459" i="13"/>
  <c r="J460" i="13"/>
  <c r="J461" i="13"/>
  <c r="J462" i="13"/>
  <c r="J463" i="13"/>
  <c r="J464" i="13"/>
  <c r="J465" i="13"/>
  <c r="J466" i="13"/>
  <c r="J467" i="13"/>
  <c r="J468" i="13"/>
  <c r="J469" i="13"/>
  <c r="J470" i="13"/>
  <c r="J471" i="13"/>
  <c r="J472" i="13"/>
  <c r="J473" i="13"/>
  <c r="J474" i="13"/>
  <c r="J475" i="13"/>
  <c r="J476" i="13"/>
  <c r="J477" i="13"/>
  <c r="J478" i="13"/>
  <c r="J479" i="13"/>
  <c r="J480" i="13"/>
  <c r="J481" i="13"/>
  <c r="J482" i="13"/>
  <c r="J483" i="13"/>
  <c r="J484" i="13"/>
  <c r="J485" i="13"/>
  <c r="J486" i="13"/>
  <c r="J487" i="13"/>
  <c r="J488" i="13"/>
  <c r="J489" i="13"/>
  <c r="J490" i="13"/>
  <c r="J491" i="13"/>
  <c r="J492" i="13"/>
  <c r="J493" i="13"/>
  <c r="J494" i="13"/>
  <c r="J495" i="13"/>
  <c r="J496" i="13"/>
  <c r="J497" i="13"/>
  <c r="J498" i="13"/>
  <c r="J499" i="13"/>
  <c r="J500" i="13"/>
  <c r="J501" i="13"/>
  <c r="J502" i="13"/>
  <c r="J503" i="13"/>
  <c r="J504" i="13"/>
  <c r="J505" i="13"/>
  <c r="J506" i="13"/>
  <c r="J507" i="13"/>
  <c r="J508" i="13"/>
  <c r="J509" i="13"/>
  <c r="J510" i="13"/>
  <c r="J511" i="13"/>
  <c r="J512" i="13"/>
  <c r="J513" i="13"/>
  <c r="J514" i="13"/>
  <c r="J515" i="13"/>
  <c r="J516" i="13"/>
  <c r="J517" i="13"/>
  <c r="J518" i="13"/>
  <c r="J519" i="13"/>
  <c r="J520" i="13"/>
  <c r="J521" i="13"/>
  <c r="J522" i="13"/>
  <c r="J523" i="13"/>
  <c r="J524" i="13"/>
  <c r="J525" i="13"/>
  <c r="J526" i="13"/>
  <c r="J527" i="13"/>
  <c r="J528" i="13"/>
  <c r="J529" i="13"/>
  <c r="J530" i="13"/>
  <c r="J531" i="13"/>
  <c r="J532" i="13"/>
  <c r="J533" i="13"/>
  <c r="J534" i="13"/>
  <c r="J535" i="13"/>
  <c r="J536" i="13"/>
  <c r="J537" i="13"/>
  <c r="J538" i="13"/>
  <c r="J539" i="13"/>
  <c r="J540" i="13"/>
  <c r="J541" i="13"/>
  <c r="J542" i="13"/>
  <c r="J543" i="13"/>
  <c r="J544" i="13"/>
  <c r="J545" i="13"/>
  <c r="J546" i="13"/>
  <c r="J547" i="13"/>
  <c r="J548" i="13"/>
  <c r="J549" i="13"/>
  <c r="J550" i="13"/>
  <c r="J551" i="13"/>
  <c r="J552" i="13"/>
  <c r="J553" i="13"/>
  <c r="J554" i="13"/>
  <c r="J555" i="13"/>
  <c r="J556" i="13"/>
  <c r="J557" i="13"/>
  <c r="J558" i="13"/>
  <c r="J559" i="13"/>
  <c r="J560" i="13"/>
  <c r="J561" i="13"/>
  <c r="J562" i="13"/>
  <c r="J563" i="13"/>
  <c r="J564" i="13"/>
  <c r="J565" i="13"/>
  <c r="J566" i="13"/>
  <c r="J567" i="13"/>
  <c r="J568" i="13"/>
  <c r="J569" i="13"/>
  <c r="J570" i="13"/>
  <c r="J571" i="13"/>
  <c r="J572" i="13"/>
  <c r="J573" i="13"/>
  <c r="J574" i="13"/>
  <c r="J575" i="13"/>
  <c r="J576" i="13"/>
  <c r="J577" i="13"/>
  <c r="J578" i="13"/>
  <c r="J579" i="13"/>
  <c r="J580" i="13"/>
  <c r="J581" i="13"/>
  <c r="J582" i="13"/>
  <c r="J583" i="13"/>
  <c r="J584" i="13"/>
  <c r="J585" i="13"/>
  <c r="J586" i="13"/>
  <c r="J587" i="13"/>
  <c r="J588" i="13"/>
  <c r="J589" i="13"/>
  <c r="J590" i="13"/>
  <c r="J591" i="13"/>
  <c r="J592" i="13"/>
  <c r="J593" i="13"/>
  <c r="J594" i="13"/>
  <c r="J595" i="13"/>
  <c r="J596" i="13"/>
  <c r="J597" i="13"/>
  <c r="J598" i="13"/>
  <c r="J599" i="13"/>
  <c r="J600" i="13"/>
  <c r="J601" i="13"/>
  <c r="J602" i="13"/>
  <c r="J603" i="13"/>
  <c r="J604" i="13"/>
  <c r="J605" i="13"/>
  <c r="J606" i="13"/>
  <c r="J607" i="13"/>
  <c r="J608" i="13"/>
  <c r="J609" i="13"/>
  <c r="J610" i="13"/>
  <c r="J611" i="13"/>
  <c r="J612" i="13"/>
  <c r="J613" i="13"/>
  <c r="J614" i="13"/>
  <c r="J615" i="13"/>
  <c r="J616" i="13"/>
  <c r="J617" i="13"/>
  <c r="J618" i="13"/>
  <c r="J619" i="13"/>
  <c r="J620" i="13"/>
  <c r="J621" i="13"/>
  <c r="J622" i="13"/>
  <c r="J623" i="13"/>
  <c r="J624" i="13"/>
  <c r="J625" i="13"/>
  <c r="J626" i="13"/>
  <c r="J627" i="13"/>
  <c r="J628" i="13"/>
  <c r="J629" i="13"/>
  <c r="J630" i="13"/>
  <c r="J631" i="13"/>
  <c r="J632" i="13"/>
  <c r="J633" i="13"/>
  <c r="J634" i="13"/>
  <c r="J635" i="13"/>
  <c r="J636" i="13"/>
  <c r="J637" i="13"/>
  <c r="J638" i="13"/>
  <c r="J639" i="13"/>
  <c r="J640" i="13"/>
  <c r="J641" i="13"/>
  <c r="J642" i="13"/>
  <c r="J643" i="13"/>
  <c r="J644" i="13"/>
  <c r="J645" i="13"/>
  <c r="J646" i="13"/>
  <c r="J647" i="13"/>
  <c r="J648" i="13"/>
  <c r="J649" i="13"/>
  <c r="J650" i="13"/>
  <c r="J651" i="13"/>
  <c r="J652" i="13"/>
  <c r="J653" i="13"/>
  <c r="J654" i="13"/>
  <c r="J655" i="13"/>
  <c r="J656" i="13"/>
  <c r="J657" i="13"/>
  <c r="J658" i="13"/>
  <c r="J659" i="13"/>
  <c r="J660" i="13"/>
  <c r="J661" i="13"/>
  <c r="J662" i="13"/>
  <c r="J663" i="13"/>
  <c r="J664" i="13"/>
  <c r="J665" i="13"/>
  <c r="J666" i="13"/>
  <c r="J667" i="13"/>
  <c r="J668" i="13"/>
  <c r="J669" i="13"/>
  <c r="J670" i="13"/>
  <c r="J671" i="13"/>
  <c r="J672" i="13"/>
  <c r="J673" i="13"/>
  <c r="J674" i="13"/>
  <c r="J675" i="13"/>
  <c r="J676" i="13"/>
  <c r="J677" i="13"/>
  <c r="J678" i="13"/>
  <c r="J679" i="13"/>
  <c r="J680" i="13"/>
  <c r="J681" i="13"/>
  <c r="J682" i="13"/>
  <c r="J683" i="13"/>
  <c r="J684" i="13"/>
  <c r="J685" i="13"/>
  <c r="J686" i="13"/>
  <c r="J687" i="13"/>
  <c r="J688" i="13"/>
  <c r="J689" i="13"/>
  <c r="J690" i="13"/>
  <c r="J691" i="13"/>
  <c r="J692" i="13"/>
  <c r="J693" i="13"/>
  <c r="J694" i="13"/>
  <c r="J695" i="13"/>
  <c r="J696" i="13"/>
  <c r="J697" i="13"/>
  <c r="J698" i="13"/>
  <c r="J699" i="13"/>
  <c r="J700" i="13"/>
  <c r="J701" i="13"/>
  <c r="J702" i="13"/>
  <c r="J703" i="13"/>
  <c r="J704" i="13"/>
  <c r="J705" i="13"/>
  <c r="J706" i="13"/>
  <c r="J707" i="13"/>
  <c r="J708" i="13"/>
  <c r="J709" i="13"/>
  <c r="J710" i="13"/>
  <c r="J711" i="13"/>
  <c r="J712" i="13"/>
  <c r="J713" i="13"/>
  <c r="J714" i="13"/>
  <c r="J715" i="13"/>
  <c r="J716" i="13"/>
  <c r="J717" i="13"/>
  <c r="J718" i="13"/>
  <c r="J719" i="13"/>
  <c r="J720" i="13"/>
  <c r="J721" i="13"/>
  <c r="J722" i="13"/>
  <c r="J723" i="13"/>
  <c r="J724" i="13"/>
  <c r="J725" i="13"/>
  <c r="J726" i="13"/>
  <c r="J727" i="13"/>
  <c r="J728" i="13"/>
  <c r="J729" i="13"/>
  <c r="J730" i="13"/>
  <c r="J731" i="13"/>
  <c r="J732" i="13"/>
  <c r="J733" i="13"/>
  <c r="J734" i="13"/>
  <c r="J735" i="13"/>
  <c r="J736" i="13"/>
  <c r="J737" i="13"/>
  <c r="J738" i="13"/>
  <c r="J739" i="13"/>
  <c r="J740" i="13"/>
  <c r="J741" i="13"/>
  <c r="J742" i="13"/>
  <c r="J743" i="13"/>
  <c r="J744" i="13"/>
  <c r="J745" i="13"/>
  <c r="J746" i="13"/>
  <c r="J747" i="13"/>
  <c r="J748" i="13"/>
  <c r="J749" i="13"/>
  <c r="J750" i="13"/>
  <c r="J751" i="13"/>
  <c r="J752" i="13"/>
  <c r="J753" i="13"/>
  <c r="J754" i="13"/>
  <c r="J755" i="13"/>
  <c r="J756" i="13"/>
  <c r="J757" i="13"/>
  <c r="J758" i="13"/>
  <c r="J759" i="13"/>
  <c r="J760" i="13"/>
  <c r="J761" i="13"/>
  <c r="J762" i="13"/>
  <c r="J763" i="13"/>
  <c r="J764" i="13"/>
  <c r="J765" i="13"/>
  <c r="J766" i="13"/>
  <c r="J767" i="13"/>
  <c r="J768" i="13"/>
  <c r="J769" i="13"/>
  <c r="J770" i="13"/>
  <c r="J771" i="13"/>
  <c r="J772" i="13"/>
  <c r="J773" i="13"/>
  <c r="J774" i="13"/>
  <c r="J775" i="13"/>
  <c r="J776" i="13"/>
  <c r="J777" i="13"/>
  <c r="J778" i="13"/>
  <c r="J779" i="13"/>
  <c r="J780" i="13"/>
  <c r="J781" i="13"/>
  <c r="J782" i="13"/>
  <c r="J783" i="13"/>
  <c r="J784" i="13"/>
  <c r="J785" i="13"/>
  <c r="J786" i="13"/>
  <c r="J787" i="13"/>
  <c r="J788" i="13"/>
  <c r="J789" i="13"/>
  <c r="J790" i="13"/>
  <c r="J791" i="13"/>
  <c r="J792" i="13"/>
  <c r="J793" i="13"/>
  <c r="J794" i="13"/>
  <c r="J795" i="13"/>
  <c r="J796" i="13"/>
  <c r="J797" i="13"/>
  <c r="J798" i="13"/>
  <c r="J799" i="13"/>
  <c r="J800" i="13"/>
  <c r="J801" i="13"/>
  <c r="J802" i="13"/>
  <c r="J803" i="13"/>
  <c r="J804" i="13"/>
  <c r="J805" i="13"/>
  <c r="J806" i="13"/>
  <c r="J807" i="13"/>
  <c r="J808" i="13"/>
  <c r="J809" i="13"/>
  <c r="J810" i="13"/>
  <c r="J811" i="13"/>
  <c r="J812" i="13"/>
  <c r="J813" i="13"/>
  <c r="J814" i="13"/>
  <c r="J815" i="13"/>
  <c r="J816" i="13"/>
  <c r="J817" i="13"/>
  <c r="J818" i="13"/>
  <c r="J819" i="13"/>
  <c r="J820" i="13"/>
  <c r="J821" i="13"/>
  <c r="J822" i="13"/>
  <c r="J823" i="13"/>
  <c r="J824" i="13"/>
  <c r="J825" i="13"/>
  <c r="J826" i="13"/>
  <c r="J827" i="13"/>
  <c r="J828" i="13"/>
  <c r="J829" i="13"/>
  <c r="J830" i="13"/>
  <c r="J831" i="13"/>
  <c r="J832" i="13"/>
  <c r="J833" i="13"/>
  <c r="J834" i="13"/>
  <c r="J835" i="13"/>
  <c r="J836" i="13"/>
  <c r="J837" i="13"/>
  <c r="J838" i="13"/>
  <c r="J839" i="13"/>
  <c r="J840" i="13"/>
  <c r="J841" i="13"/>
  <c r="J842" i="13"/>
  <c r="J843" i="13"/>
  <c r="J844" i="13"/>
  <c r="J845" i="13"/>
  <c r="J846" i="13"/>
  <c r="J847" i="13"/>
  <c r="J848" i="13"/>
  <c r="J849" i="13"/>
  <c r="J850" i="13"/>
  <c r="J851" i="13"/>
  <c r="J852" i="13"/>
  <c r="J853" i="13"/>
  <c r="J854" i="13"/>
  <c r="J855" i="13"/>
  <c r="J856" i="13"/>
  <c r="J857" i="13"/>
  <c r="J858" i="13"/>
  <c r="J859" i="13"/>
  <c r="J860" i="13"/>
  <c r="J861" i="13"/>
  <c r="J862" i="13"/>
  <c r="J863" i="13"/>
  <c r="J864" i="13"/>
  <c r="J865" i="13"/>
  <c r="J866" i="13"/>
  <c r="J867" i="13"/>
  <c r="J868" i="13"/>
  <c r="J869" i="13"/>
  <c r="J870" i="13"/>
  <c r="J871" i="13"/>
  <c r="J872" i="13"/>
  <c r="J873" i="13"/>
  <c r="J874" i="13"/>
  <c r="J875" i="13"/>
  <c r="J876" i="13"/>
  <c r="J877" i="13"/>
  <c r="J878" i="13"/>
  <c r="J879" i="13"/>
  <c r="J880" i="13"/>
  <c r="J881" i="13"/>
  <c r="J882" i="13"/>
  <c r="J883" i="13"/>
  <c r="J884" i="13"/>
  <c r="J885" i="13"/>
  <c r="J886" i="13"/>
  <c r="J887" i="13"/>
  <c r="J888" i="13"/>
  <c r="J889" i="13"/>
  <c r="J890" i="13"/>
  <c r="J891" i="13"/>
  <c r="J892" i="13"/>
  <c r="J893" i="13"/>
  <c r="J894" i="13"/>
  <c r="J895" i="13"/>
  <c r="J896" i="13"/>
  <c r="J897" i="13"/>
  <c r="J898" i="13"/>
  <c r="J899" i="13"/>
  <c r="J900" i="13"/>
  <c r="T91" i="20"/>
  <c r="S91" i="20"/>
  <c r="M91" i="20" l="1"/>
  <c r="H91" i="20"/>
  <c r="N91" i="27" l="1"/>
  <c r="N90" i="27"/>
  <c r="N89" i="27"/>
  <c r="N88" i="27"/>
  <c r="N87" i="27"/>
  <c r="N86" i="27"/>
  <c r="N85" i="27"/>
  <c r="N84" i="27"/>
  <c r="N83" i="27"/>
  <c r="N82" i="27"/>
  <c r="N81" i="27"/>
  <c r="N80" i="27"/>
  <c r="N79" i="27"/>
  <c r="N78" i="27"/>
  <c r="N77" i="27"/>
  <c r="N76" i="27"/>
  <c r="N75" i="27"/>
  <c r="N74" i="27"/>
  <c r="N73" i="27"/>
  <c r="N72" i="27"/>
  <c r="N71" i="27"/>
  <c r="N70" i="27"/>
  <c r="N69" i="27"/>
  <c r="N68" i="27"/>
  <c r="N67" i="27"/>
  <c r="N66" i="27"/>
  <c r="N65" i="27"/>
  <c r="N64" i="27"/>
  <c r="N63" i="27"/>
  <c r="N62" i="27"/>
  <c r="N61" i="27"/>
  <c r="N60" i="27"/>
  <c r="N59" i="27"/>
  <c r="N58" i="27"/>
  <c r="N57" i="27"/>
  <c r="N56" i="27"/>
  <c r="N55" i="27"/>
  <c r="N54" i="27"/>
  <c r="N53" i="27"/>
  <c r="N52" i="27"/>
  <c r="N51" i="27"/>
  <c r="N50" i="27"/>
  <c r="N49" i="27"/>
  <c r="N48" i="27"/>
  <c r="N47" i="27"/>
  <c r="N46" i="27"/>
  <c r="N45" i="27"/>
  <c r="N44" i="27"/>
  <c r="N43" i="27"/>
  <c r="N42" i="27"/>
  <c r="N41" i="27"/>
  <c r="N40" i="27"/>
  <c r="N39" i="27"/>
  <c r="N38" i="27"/>
  <c r="N37" i="27"/>
  <c r="N36" i="27"/>
  <c r="N35" i="27"/>
  <c r="N34" i="27"/>
  <c r="N33" i="27"/>
  <c r="N32" i="27"/>
  <c r="N31" i="27"/>
  <c r="N30" i="27"/>
  <c r="N29" i="27"/>
  <c r="N28" i="27"/>
  <c r="N27" i="27"/>
  <c r="N26" i="27"/>
  <c r="N25" i="27"/>
  <c r="N24" i="27"/>
  <c r="N23" i="27"/>
  <c r="N22" i="27"/>
  <c r="N21" i="27"/>
  <c r="N20" i="27"/>
  <c r="N19" i="27"/>
  <c r="N18" i="27"/>
  <c r="N17" i="27"/>
  <c r="N16" i="27"/>
  <c r="N15" i="27"/>
  <c r="N14" i="27"/>
  <c r="N13" i="27"/>
  <c r="N12" i="27"/>
  <c r="N11" i="27"/>
  <c r="N10" i="27"/>
  <c r="N9" i="27"/>
  <c r="N8" i="27"/>
  <c r="N7" i="27"/>
  <c r="N6" i="27"/>
  <c r="N5" i="27"/>
  <c r="N4" i="27"/>
  <c r="N3" i="27"/>
  <c r="L91" i="27"/>
  <c r="L90" i="27"/>
  <c r="L89" i="27"/>
  <c r="L88" i="27"/>
  <c r="L87" i="27"/>
  <c r="L86" i="27"/>
  <c r="L85" i="27"/>
  <c r="L84" i="27"/>
  <c r="L83" i="27"/>
  <c r="L82" i="27"/>
  <c r="L81" i="27"/>
  <c r="L80" i="27"/>
  <c r="L79" i="27"/>
  <c r="L78" i="27"/>
  <c r="L77" i="27"/>
  <c r="L76" i="27"/>
  <c r="L75" i="27"/>
  <c r="L74" i="27"/>
  <c r="L73" i="27"/>
  <c r="L72" i="27"/>
  <c r="L71" i="27"/>
  <c r="L70" i="27"/>
  <c r="L69" i="27"/>
  <c r="L68" i="27"/>
  <c r="L67" i="27"/>
  <c r="L66" i="27"/>
  <c r="L65" i="27"/>
  <c r="L64" i="27"/>
  <c r="L63" i="27"/>
  <c r="L62" i="27"/>
  <c r="L61" i="27"/>
  <c r="L60" i="27"/>
  <c r="L59" i="27"/>
  <c r="L58" i="27"/>
  <c r="L57" i="27"/>
  <c r="L56" i="27"/>
  <c r="L55" i="27"/>
  <c r="L54" i="27"/>
  <c r="L53" i="27"/>
  <c r="L52" i="27"/>
  <c r="L51" i="27"/>
  <c r="L50" i="27"/>
  <c r="L49" i="27"/>
  <c r="L48" i="27"/>
  <c r="L47" i="27"/>
  <c r="L46" i="27"/>
  <c r="L45" i="27"/>
  <c r="L44" i="27"/>
  <c r="L43" i="27"/>
  <c r="L42" i="27"/>
  <c r="L41" i="27"/>
  <c r="L40" i="27"/>
  <c r="L39" i="27"/>
  <c r="L38" i="27"/>
  <c r="L37" i="27"/>
  <c r="L36" i="27"/>
  <c r="L35" i="27"/>
  <c r="L34" i="27"/>
  <c r="L33" i="27"/>
  <c r="L32" i="27"/>
  <c r="L31" i="27"/>
  <c r="L30" i="27"/>
  <c r="L29" i="27"/>
  <c r="L28" i="27"/>
  <c r="L27" i="27"/>
  <c r="L26" i="27"/>
  <c r="L25" i="27"/>
  <c r="L24" i="27"/>
  <c r="L23" i="27"/>
  <c r="L22" i="27"/>
  <c r="L21" i="27"/>
  <c r="L20" i="27"/>
  <c r="L19" i="27"/>
  <c r="L18" i="27"/>
  <c r="L17" i="27"/>
  <c r="L16" i="27"/>
  <c r="L15" i="27"/>
  <c r="L14" i="27"/>
  <c r="L13" i="27"/>
  <c r="L12" i="27"/>
  <c r="L11" i="27"/>
  <c r="L10" i="27"/>
  <c r="L9" i="27"/>
  <c r="L8" i="27"/>
  <c r="L7" i="27"/>
  <c r="L6" i="27"/>
  <c r="L5" i="27"/>
  <c r="L4" i="27"/>
  <c r="L3" i="27"/>
  <c r="AA91" i="20" l="1"/>
  <c r="Z91" i="20"/>
  <c r="Y91" i="20"/>
  <c r="X91" i="20"/>
  <c r="W91" i="20"/>
  <c r="AC91" i="20"/>
  <c r="E4" i="24" l="1"/>
  <c r="D90" i="24" l="1"/>
  <c r="D89" i="24"/>
  <c r="D88" i="24"/>
  <c r="D87" i="24"/>
  <c r="D86" i="24"/>
  <c r="D85" i="24"/>
  <c r="D84" i="24"/>
  <c r="D82" i="24"/>
  <c r="D81" i="24"/>
  <c r="D80" i="24"/>
  <c r="D79" i="24"/>
  <c r="D78" i="24"/>
  <c r="D77" i="24"/>
  <c r="D76" i="24"/>
  <c r="D74" i="24"/>
  <c r="D73" i="24"/>
  <c r="D72" i="24"/>
  <c r="D71" i="24"/>
  <c r="D70" i="24"/>
  <c r="F85" i="24" l="1"/>
  <c r="F86" i="24"/>
  <c r="F87" i="24"/>
  <c r="F88" i="24"/>
  <c r="F89" i="24"/>
  <c r="F90" i="24"/>
  <c r="F84" i="24"/>
  <c r="F77" i="24"/>
  <c r="F78" i="24"/>
  <c r="F79" i="24"/>
  <c r="F80" i="24"/>
  <c r="F81" i="24"/>
  <c r="F82" i="24"/>
  <c r="F76" i="24"/>
  <c r="F71" i="24"/>
  <c r="F72" i="24"/>
  <c r="F73" i="24"/>
  <c r="F74" i="24"/>
  <c r="F70" i="24"/>
  <c r="F66" i="24"/>
  <c r="F67" i="24"/>
  <c r="F68" i="24"/>
  <c r="F65" i="24"/>
  <c r="F58" i="24"/>
  <c r="F59" i="24"/>
  <c r="F60" i="24"/>
  <c r="F61" i="24"/>
  <c r="F62" i="24"/>
  <c r="F63" i="24"/>
  <c r="F57" i="24"/>
  <c r="F53" i="24"/>
  <c r="F54" i="24"/>
  <c r="F55" i="24"/>
  <c r="F52" i="24"/>
  <c r="F44" i="24"/>
  <c r="F45" i="24"/>
  <c r="F46" i="24"/>
  <c r="F47" i="24"/>
  <c r="F48" i="24"/>
  <c r="F49" i="24"/>
  <c r="F50" i="24"/>
  <c r="F43" i="24"/>
  <c r="F35" i="24"/>
  <c r="F36" i="24"/>
  <c r="F37" i="24"/>
  <c r="F38" i="24"/>
  <c r="F39" i="24"/>
  <c r="F40" i="24"/>
  <c r="F41" i="24"/>
  <c r="F34" i="24"/>
  <c r="F26" i="24"/>
  <c r="F27" i="24"/>
  <c r="F28" i="24"/>
  <c r="F29" i="24"/>
  <c r="F30" i="24"/>
  <c r="F31" i="24"/>
  <c r="F32" i="24"/>
  <c r="F25" i="24"/>
  <c r="F20" i="24"/>
  <c r="F21" i="24"/>
  <c r="F22" i="24"/>
  <c r="F23" i="24"/>
  <c r="F19" i="24"/>
  <c r="F14" i="24"/>
  <c r="F15" i="24"/>
  <c r="F16" i="24"/>
  <c r="F17" i="24"/>
  <c r="F13" i="24"/>
  <c r="F5" i="24"/>
  <c r="F6" i="24"/>
  <c r="F7" i="24"/>
  <c r="F8" i="24"/>
  <c r="F9" i="24"/>
  <c r="F10" i="24"/>
  <c r="F11" i="24"/>
  <c r="F4" i="24"/>
  <c r="G4" i="24" s="1"/>
  <c r="V91" i="20" l="1"/>
  <c r="U91" i="20" l="1"/>
  <c r="F91" i="24" l="1"/>
  <c r="G91" i="24" s="1"/>
  <c r="D91" i="24"/>
  <c r="E91" i="24" s="1"/>
  <c r="G90" i="24"/>
  <c r="E90" i="24"/>
  <c r="G89" i="24"/>
  <c r="E89" i="24"/>
  <c r="G88" i="24"/>
  <c r="E88" i="24"/>
  <c r="G87" i="24"/>
  <c r="E87" i="24"/>
  <c r="G86" i="24"/>
  <c r="E86" i="24"/>
  <c r="G85" i="24"/>
  <c r="E85" i="24"/>
  <c r="G84" i="24"/>
  <c r="E84" i="24"/>
  <c r="F83" i="24"/>
  <c r="G83" i="24" s="1"/>
  <c r="D83" i="24"/>
  <c r="E83" i="24" s="1"/>
  <c r="G82" i="24"/>
  <c r="E82" i="24"/>
  <c r="G81" i="24"/>
  <c r="E81" i="24"/>
  <c r="G80" i="24"/>
  <c r="E80" i="24"/>
  <c r="G79" i="24"/>
  <c r="E79" i="24"/>
  <c r="G78" i="24"/>
  <c r="E78" i="24"/>
  <c r="G77" i="24"/>
  <c r="E77" i="24"/>
  <c r="G76" i="24"/>
  <c r="E76" i="24"/>
  <c r="F75" i="24"/>
  <c r="G75" i="24" s="1"/>
  <c r="D75" i="24"/>
  <c r="E75" i="24" s="1"/>
  <c r="G74" i="24"/>
  <c r="E74" i="24"/>
  <c r="G73" i="24"/>
  <c r="E73" i="24"/>
  <c r="G72" i="24"/>
  <c r="E72" i="24"/>
  <c r="G71" i="24"/>
  <c r="E71" i="24"/>
  <c r="G70" i="24"/>
  <c r="E70" i="24"/>
  <c r="F69" i="24"/>
  <c r="G69" i="24" s="1"/>
  <c r="D69" i="24"/>
  <c r="E69" i="24" s="1"/>
  <c r="G68" i="24"/>
  <c r="E68" i="24"/>
  <c r="G67" i="24"/>
  <c r="E67" i="24"/>
  <c r="G66" i="24"/>
  <c r="E66" i="24"/>
  <c r="G65" i="24"/>
  <c r="E65" i="24"/>
  <c r="F64" i="24"/>
  <c r="G64" i="24" s="1"/>
  <c r="D64" i="24"/>
  <c r="E64" i="24" s="1"/>
  <c r="G63" i="24"/>
  <c r="E63" i="24"/>
  <c r="G62" i="24"/>
  <c r="E62" i="24"/>
  <c r="G61" i="24"/>
  <c r="E61" i="24"/>
  <c r="G60" i="24"/>
  <c r="E60" i="24"/>
  <c r="G59" i="24"/>
  <c r="E59" i="24"/>
  <c r="G58" i="24"/>
  <c r="E58" i="24"/>
  <c r="G57" i="24"/>
  <c r="E57" i="24"/>
  <c r="F56" i="24"/>
  <c r="G56" i="24" s="1"/>
  <c r="D56" i="24"/>
  <c r="E56" i="24" s="1"/>
  <c r="G55" i="24"/>
  <c r="E55" i="24"/>
  <c r="G54" i="24"/>
  <c r="E54" i="24"/>
  <c r="G53" i="24"/>
  <c r="E53" i="24"/>
  <c r="G52" i="24"/>
  <c r="E52" i="24"/>
  <c r="F51" i="24"/>
  <c r="G51" i="24" s="1"/>
  <c r="D51" i="24"/>
  <c r="E51" i="24" s="1"/>
  <c r="G50" i="24"/>
  <c r="E50" i="24"/>
  <c r="G49" i="24"/>
  <c r="E49" i="24"/>
  <c r="G48" i="24"/>
  <c r="E48" i="24"/>
  <c r="G47" i="24"/>
  <c r="E47" i="24"/>
  <c r="G46" i="24"/>
  <c r="E46" i="24"/>
  <c r="G45" i="24"/>
  <c r="E45" i="24"/>
  <c r="G44" i="24"/>
  <c r="E44" i="24"/>
  <c r="G43" i="24"/>
  <c r="E43" i="24"/>
  <c r="F42" i="24"/>
  <c r="G42" i="24" s="1"/>
  <c r="D42" i="24"/>
  <c r="E42" i="24" s="1"/>
  <c r="G41" i="24"/>
  <c r="E41" i="24"/>
  <c r="G40" i="24"/>
  <c r="E40" i="24"/>
  <c r="G39" i="24"/>
  <c r="E39" i="24"/>
  <c r="G38" i="24"/>
  <c r="E38" i="24"/>
  <c r="G37" i="24"/>
  <c r="E37" i="24"/>
  <c r="G36" i="24"/>
  <c r="E36" i="24"/>
  <c r="G35" i="24"/>
  <c r="E35" i="24"/>
  <c r="G34" i="24"/>
  <c r="E34" i="24"/>
  <c r="F33" i="24"/>
  <c r="G33" i="24" s="1"/>
  <c r="D33" i="24"/>
  <c r="E33" i="24" s="1"/>
  <c r="G32" i="24"/>
  <c r="E32" i="24"/>
  <c r="G31" i="24"/>
  <c r="E31" i="24"/>
  <c r="G30" i="24"/>
  <c r="E30" i="24"/>
  <c r="G29" i="24"/>
  <c r="E29" i="24"/>
  <c r="G28" i="24"/>
  <c r="E28" i="24"/>
  <c r="G27" i="24"/>
  <c r="E27" i="24"/>
  <c r="G26" i="24"/>
  <c r="E26" i="24"/>
  <c r="G25" i="24"/>
  <c r="E25" i="24"/>
  <c r="F24" i="24"/>
  <c r="G24" i="24" s="1"/>
  <c r="D24" i="24"/>
  <c r="E24" i="24" s="1"/>
  <c r="G23" i="24"/>
  <c r="E23" i="24"/>
  <c r="G22" i="24"/>
  <c r="E22" i="24"/>
  <c r="G21" i="24"/>
  <c r="E21" i="24"/>
  <c r="G20" i="24"/>
  <c r="E20" i="24"/>
  <c r="G19" i="24"/>
  <c r="E19" i="24"/>
  <c r="F18" i="24"/>
  <c r="G18" i="24" s="1"/>
  <c r="D18" i="24"/>
  <c r="E18" i="24" s="1"/>
  <c r="G17" i="24"/>
  <c r="E17" i="24"/>
  <c r="G16" i="24"/>
  <c r="E16" i="24"/>
  <c r="G15" i="24"/>
  <c r="E15" i="24"/>
  <c r="G14" i="24"/>
  <c r="E14" i="24"/>
  <c r="G13" i="24"/>
  <c r="E13" i="24"/>
  <c r="F12" i="24"/>
  <c r="D12" i="24"/>
  <c r="E12" i="24" s="1"/>
  <c r="G11" i="24"/>
  <c r="E11" i="24"/>
  <c r="G10" i="24"/>
  <c r="E10" i="24"/>
  <c r="G9" i="24"/>
  <c r="E9" i="24"/>
  <c r="G8" i="24"/>
  <c r="E8" i="24"/>
  <c r="G7" i="24"/>
  <c r="E7" i="24"/>
  <c r="G6" i="24"/>
  <c r="E6" i="24"/>
  <c r="G5" i="24"/>
  <c r="E5" i="24"/>
  <c r="F92" i="24" l="1"/>
  <c r="G92" i="24" s="1"/>
  <c r="G12" i="24"/>
  <c r="D92" i="24"/>
  <c r="E92" i="24" s="1"/>
  <c r="C91" i="20" l="1"/>
  <c r="E91" i="20"/>
  <c r="F91" i="20" s="1"/>
  <c r="G9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P1" authorId="0" shapeId="0" xr:uid="{00000000-0006-0000-0400-000001000000}">
      <text>
        <r>
          <rPr>
            <sz val="20"/>
            <color indexed="81"/>
            <rFont val="Tahoma"/>
            <family val="2"/>
          </rPr>
          <t xml:space="preserve">ใส่จำนวนเดือนที่ต้องการ
เช่น ไตรมาส 1  ใส่ 3   ไตรมาส 2 ใส่ 6  หรือต้องการเดือนไหน ให้ใส่จำนวนเดือนนั้น ๆ เช่น ด. สค  ใส่ 11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<sst xmlns="http://schemas.openxmlformats.org/spreadsheetml/2006/main" count="22049" uniqueCount="6649">
  <si>
    <t>ประเภทดัชนี้ชี้วัด</t>
  </si>
  <si>
    <r>
      <t>1.</t>
    </r>
    <r>
      <rPr>
        <b/>
        <sz val="16"/>
        <color indexed="8"/>
        <rFont val="TH SarabunPSK"/>
        <family val="2"/>
      </rPr>
      <t xml:space="preserve">กลุ่มแสดงความคล่องตามสภาพสินทรัพย์ </t>
    </r>
  </si>
  <si>
    <r>
      <t>2.</t>
    </r>
    <r>
      <rPr>
        <b/>
        <sz val="16"/>
        <color indexed="8"/>
        <rFont val="TH SarabunPSK"/>
        <family val="2"/>
      </rPr>
      <t>กลุ่มแสดงความมั่นคงทางการเงิน</t>
    </r>
  </si>
  <si>
    <r>
      <rPr>
        <b/>
        <u/>
        <sz val="16"/>
        <color indexed="8"/>
        <rFont val="TH SarabunPSK"/>
        <family val="2"/>
      </rPr>
      <t>หมายเหตุ</t>
    </r>
    <r>
      <rPr>
        <b/>
        <sz val="16"/>
        <color indexed="8"/>
        <rFont val="TH SarabunPSK"/>
        <family val="2"/>
      </rPr>
      <t xml:space="preserve"> ความเสี่ยงสูงสุด ระดับ 7 ต่ำสุดระดับ 0</t>
    </r>
  </si>
  <si>
    <t>ผ่าน</t>
  </si>
  <si>
    <t>๑.    ประสิทธิภาพการทำกำไร Operating Margin &gt;= ค่ากลาง</t>
  </si>
  <si>
    <t>A</t>
  </si>
  <si>
    <t>๒.    อัตราผลตอบแทนจากสินทรัพย์ Return on Asset  &gt;= ค่ากลาง</t>
  </si>
  <si>
    <t>๔.    ระยะเวลาถัวเฉลี่ยในการเรียกเก็บหนี้ UC  (Average Collection Period)  &lt;=60</t>
  </si>
  <si>
    <t>๕.    ระยะเวลาถัวเฉลี่ยในการเรียกเก็บหนี้ CSMBS (Average Collection Period)   &lt;=60</t>
  </si>
  <si>
    <t>๖.    ระยะเวลาถัวเฉลี่ยในการเรียกเก็บหนี้ SSS (Average Collection Period)   &lt;=60</t>
  </si>
  <si>
    <t>๗.    การบริหารสินค้าคงคลัง ยา  (Inventory Management)   &lt;=60</t>
  </si>
  <si>
    <t>NWC</t>
  </si>
  <si>
    <t>ID</t>
  </si>
  <si>
    <t>Ket</t>
  </si>
  <si>
    <t>Province</t>
  </si>
  <si>
    <t>OrgID</t>
  </si>
  <si>
    <t>ServBed</t>
  </si>
  <si>
    <t>CapacityGroup</t>
  </si>
  <si>
    <t>CR</t>
  </si>
  <si>
    <t>QR</t>
  </si>
  <si>
    <t>Cash</t>
  </si>
  <si>
    <t>NI+Depreciation</t>
  </si>
  <si>
    <t>Liquid Index</t>
  </si>
  <si>
    <t>StatusIndex</t>
  </si>
  <si>
    <t>Months</t>
  </si>
  <si>
    <t>Risk Scoring</t>
  </si>
  <si>
    <t>เงินบำรุงคงเหลือ(หักหนี้แล้ว)</t>
  </si>
  <si>
    <t>Operating Margin</t>
  </si>
  <si>
    <t>Return on Asset</t>
  </si>
  <si>
    <t>A Payment Period</t>
  </si>
  <si>
    <t>A Collection Period-UC</t>
  </si>
  <si>
    <t>A Collection Period -CSMBS</t>
  </si>
  <si>
    <t>A Collection Period-SSS</t>
  </si>
  <si>
    <t>Inventory Management</t>
  </si>
  <si>
    <t>10674</t>
  </si>
  <si>
    <t>11189</t>
  </si>
  <si>
    <t>11190</t>
  </si>
  <si>
    <t>11191</t>
  </si>
  <si>
    <t>11192</t>
  </si>
  <si>
    <t>11193</t>
  </si>
  <si>
    <t>11194</t>
  </si>
  <si>
    <t>11195</t>
  </si>
  <si>
    <t>11196</t>
  </si>
  <si>
    <t>11197</t>
  </si>
  <si>
    <t>11198</t>
  </si>
  <si>
    <t>11199</t>
  </si>
  <si>
    <t>11200</t>
  </si>
  <si>
    <t>11201</t>
  </si>
  <si>
    <t>11202</t>
  </si>
  <si>
    <t>11454</t>
  </si>
  <si>
    <t>15012</t>
  </si>
  <si>
    <t>28823</t>
  </si>
  <si>
    <t>10713</t>
  </si>
  <si>
    <t>11119</t>
  </si>
  <si>
    <t>11120</t>
  </si>
  <si>
    <t>11121</t>
  </si>
  <si>
    <t>11122</t>
  </si>
  <si>
    <t>11123</t>
  </si>
  <si>
    <t>11124</t>
  </si>
  <si>
    <t>11125</t>
  </si>
  <si>
    <t>11126</t>
  </si>
  <si>
    <t>11127</t>
  </si>
  <si>
    <t>11128</t>
  </si>
  <si>
    <t>11129</t>
  </si>
  <si>
    <t>11130</t>
  </si>
  <si>
    <t>11131</t>
  </si>
  <si>
    <t>11132</t>
  </si>
  <si>
    <t>11133</t>
  </si>
  <si>
    <t>11134</t>
  </si>
  <si>
    <t>11135</t>
  </si>
  <si>
    <t>11136</t>
  </si>
  <si>
    <t>11137</t>
  </si>
  <si>
    <t>11138</t>
  </si>
  <si>
    <t>11139</t>
  </si>
  <si>
    <t>11643</t>
  </si>
  <si>
    <t>23736</t>
  </si>
  <si>
    <t>10716</t>
  </si>
  <si>
    <t>11173</t>
  </si>
  <si>
    <t>11174</t>
  </si>
  <si>
    <t>11175</t>
  </si>
  <si>
    <t>11176</t>
  </si>
  <si>
    <t>11177</t>
  </si>
  <si>
    <t>11178</t>
  </si>
  <si>
    <t>11179</t>
  </si>
  <si>
    <t>11180</t>
  </si>
  <si>
    <t>11181</t>
  </si>
  <si>
    <t>11182</t>
  </si>
  <si>
    <t>11183</t>
  </si>
  <si>
    <t>11453</t>
  </si>
  <si>
    <t>11625</t>
  </si>
  <si>
    <t>25017</t>
  </si>
  <si>
    <t>10717</t>
  </si>
  <si>
    <t>10718</t>
  </si>
  <si>
    <t>11184</t>
  </si>
  <si>
    <t>11185</t>
  </si>
  <si>
    <t>11186</t>
  </si>
  <si>
    <t>11187</t>
  </si>
  <si>
    <t>11188</t>
  </si>
  <si>
    <t>10715</t>
  </si>
  <si>
    <t>11166</t>
  </si>
  <si>
    <t>11167</t>
  </si>
  <si>
    <t>11169</t>
  </si>
  <si>
    <t>11170</t>
  </si>
  <si>
    <t>11171</t>
  </si>
  <si>
    <t>11172</t>
  </si>
  <si>
    <t>11452</t>
  </si>
  <si>
    <t>10719</t>
  </si>
  <si>
    <t>11203</t>
  </si>
  <si>
    <t>11204</t>
  </si>
  <si>
    <t>11205</t>
  </si>
  <si>
    <t>11206</t>
  </si>
  <si>
    <t>11207</t>
  </si>
  <si>
    <t>11208</t>
  </si>
  <si>
    <t>10672</t>
  </si>
  <si>
    <t>11146</t>
  </si>
  <si>
    <t>11147</t>
  </si>
  <si>
    <t>11148</t>
  </si>
  <si>
    <t>11149</t>
  </si>
  <si>
    <t>11150</t>
  </si>
  <si>
    <t>11151</t>
  </si>
  <si>
    <t>11152</t>
  </si>
  <si>
    <t>11153</t>
  </si>
  <si>
    <t>11154</t>
  </si>
  <si>
    <t>11155</t>
  </si>
  <si>
    <t>11156</t>
  </si>
  <si>
    <t>11157</t>
  </si>
  <si>
    <t>10714</t>
  </si>
  <si>
    <t>11140</t>
  </si>
  <si>
    <t>11141</t>
  </si>
  <si>
    <t>11142</t>
  </si>
  <si>
    <t>11143</t>
  </si>
  <si>
    <t>11144</t>
  </si>
  <si>
    <t>11145</t>
  </si>
  <si>
    <t>24956</t>
  </si>
  <si>
    <t>10722</t>
  </si>
  <si>
    <t>10723</t>
  </si>
  <si>
    <t>11238</t>
  </si>
  <si>
    <t>11239</t>
  </si>
  <si>
    <t>11240</t>
  </si>
  <si>
    <t>11241</t>
  </si>
  <si>
    <t>11242</t>
  </si>
  <si>
    <t>11243</t>
  </si>
  <si>
    <t>27443</t>
  </si>
  <si>
    <t>10676</t>
  </si>
  <si>
    <t>11251</t>
  </si>
  <si>
    <t>11252</t>
  </si>
  <si>
    <t>11253</t>
  </si>
  <si>
    <t>11254</t>
  </si>
  <si>
    <t>11255</t>
  </si>
  <si>
    <t>11256</t>
  </si>
  <si>
    <t>11257</t>
  </si>
  <si>
    <t>11455</t>
  </si>
  <si>
    <t>10727</t>
  </si>
  <si>
    <t>11264</t>
  </si>
  <si>
    <t>11265</t>
  </si>
  <si>
    <t>11266</t>
  </si>
  <si>
    <t>11267</t>
  </si>
  <si>
    <t>11268</t>
  </si>
  <si>
    <t>11269</t>
  </si>
  <si>
    <t>11270</t>
  </si>
  <si>
    <t>11271</t>
  </si>
  <si>
    <t>11272</t>
  </si>
  <si>
    <t>11457</t>
  </si>
  <si>
    <t>10724</t>
  </si>
  <si>
    <t>10725</t>
  </si>
  <si>
    <t>11244</t>
  </si>
  <si>
    <t>11245</t>
  </si>
  <si>
    <t>11246</t>
  </si>
  <si>
    <t>11247</t>
  </si>
  <si>
    <t>11248</t>
  </si>
  <si>
    <t>11249</t>
  </si>
  <si>
    <t>11250</t>
  </si>
  <si>
    <t>10673</t>
  </si>
  <si>
    <t>11158</t>
  </si>
  <si>
    <t>11159</t>
  </si>
  <si>
    <t>11160</t>
  </si>
  <si>
    <t>11161</t>
  </si>
  <si>
    <t>11162</t>
  </si>
  <si>
    <t>11163</t>
  </si>
  <si>
    <t>11164</t>
  </si>
  <si>
    <t>11165</t>
  </si>
  <si>
    <t>10721</t>
  </si>
  <si>
    <t>11228</t>
  </si>
  <si>
    <t>11229</t>
  </si>
  <si>
    <t>11230</t>
  </si>
  <si>
    <t>11231</t>
  </si>
  <si>
    <t>11232</t>
  </si>
  <si>
    <t>11233</t>
  </si>
  <si>
    <t>11234</t>
  </si>
  <si>
    <t>11235</t>
  </si>
  <si>
    <t>11236</t>
  </si>
  <si>
    <t>14135</t>
  </si>
  <si>
    <t>28010</t>
  </si>
  <si>
    <t>10694</t>
  </si>
  <si>
    <t>10802</t>
  </si>
  <si>
    <t>10803</t>
  </si>
  <si>
    <t>10804</t>
  </si>
  <si>
    <t>10805</t>
  </si>
  <si>
    <t>10806</t>
  </si>
  <si>
    <t>27974</t>
  </si>
  <si>
    <t>27975</t>
  </si>
  <si>
    <t>10675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</si>
  <si>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</si>
  <si>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</si>
  <si>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</si>
  <si>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</si>
  <si>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</si>
  <si>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</si>
  <si>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</si>
  <si>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</si>
  <si>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</si>
  <si>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</si>
  <si>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</si>
  <si>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11220</t>
  </si>
  <si>
    <t>10726</t>
  </si>
  <si>
    <t>11258</t>
  </si>
  <si>
    <t>11259</t>
  </si>
  <si>
    <t>11260</t>
  </si>
  <si>
    <t>11261</t>
  </si>
  <si>
    <t>11262</t>
  </si>
  <si>
    <t>11263</t>
  </si>
  <si>
    <t>11456</t>
  </si>
  <si>
    <t>11631</t>
  </si>
  <si>
    <t>27978</t>
  </si>
  <si>
    <t>27979</t>
  </si>
  <si>
    <t>27980</t>
  </si>
  <si>
    <t>10720</t>
  </si>
  <si>
    <t>11221</t>
  </si>
  <si>
    <t>11222</t>
  </si>
  <si>
    <t>11223</t>
  </si>
  <si>
    <t>11224</t>
  </si>
  <si>
    <t>11225</t>
  </si>
  <si>
    <t>11226</t>
  </si>
  <si>
    <t>11227</t>
  </si>
  <si>
    <t>10698</t>
  </si>
  <si>
    <t>10863</t>
  </si>
  <si>
    <t>10864</t>
  </si>
  <si>
    <t>10865</t>
  </si>
  <si>
    <t>10686</t>
  </si>
  <si>
    <t>10756</t>
  </si>
  <si>
    <t>10757</t>
  </si>
  <si>
    <t>10758</t>
  </si>
  <si>
    <t>10759</t>
  </si>
  <si>
    <t>10760</t>
  </si>
  <si>
    <t>28875</t>
  </si>
  <si>
    <t>10687</t>
  </si>
  <si>
    <t>10761</t>
  </si>
  <si>
    <t>10762</t>
  </si>
  <si>
    <t>10763</t>
  </si>
  <si>
    <t>10764</t>
  </si>
  <si>
    <t>10765</t>
  </si>
  <si>
    <t>10766</t>
  </si>
  <si>
    <t>10767</t>
  </si>
  <si>
    <t>10660</t>
  </si>
  <si>
    <t>10688</t>
  </si>
  <si>
    <t>10768</t>
  </si>
  <si>
    <t>10769</t>
  </si>
  <si>
    <t>10770</t>
  </si>
  <si>
    <t>10771</t>
  </si>
  <si>
    <t>10772</t>
  </si>
  <si>
    <t>10773</t>
  </si>
  <si>
    <t>10774</t>
  </si>
  <si>
    <t>10775</t>
  </si>
  <si>
    <t>10776</t>
  </si>
  <si>
    <t>10777</t>
  </si>
  <si>
    <t>10778</t>
  </si>
  <si>
    <t>10779</t>
  </si>
  <si>
    <t>10780</t>
  </si>
  <si>
    <t>10781</t>
  </si>
  <si>
    <t>10690</t>
  </si>
  <si>
    <t>10691</t>
  </si>
  <si>
    <t>10789</t>
  </si>
  <si>
    <t>10790</t>
  </si>
  <si>
    <t>10791</t>
  </si>
  <si>
    <t>10792</t>
  </si>
  <si>
    <t>10793</t>
  </si>
  <si>
    <t>10794</t>
  </si>
  <si>
    <t>10795</t>
  </si>
  <si>
    <t>10796</t>
  </si>
  <si>
    <t>10797</t>
  </si>
  <si>
    <t>10661</t>
  </si>
  <si>
    <t>10695</t>
  </si>
  <si>
    <t>10807</t>
  </si>
  <si>
    <t>10808</t>
  </si>
  <si>
    <t>10809</t>
  </si>
  <si>
    <t>10810</t>
  </si>
  <si>
    <t>10811</t>
  </si>
  <si>
    <t>10812</t>
  </si>
  <si>
    <t>10813</t>
  </si>
  <si>
    <t>10814</t>
  </si>
  <si>
    <t>10815</t>
  </si>
  <si>
    <t>10816</t>
  </si>
  <si>
    <t>10692</t>
  </si>
  <si>
    <t>10693</t>
  </si>
  <si>
    <t>10798</t>
  </si>
  <si>
    <t>10799</t>
  </si>
  <si>
    <t>10800</t>
  </si>
  <si>
    <t>10801</t>
  </si>
  <si>
    <t>10689</t>
  </si>
  <si>
    <t>10782</t>
  </si>
  <si>
    <t>10784</t>
  </si>
  <si>
    <t>10785</t>
  </si>
  <si>
    <t>10786</t>
  </si>
  <si>
    <t>10787</t>
  </si>
  <si>
    <t>10788</t>
  </si>
  <si>
    <t>10731</t>
  </si>
  <si>
    <t>10732</t>
  </si>
  <si>
    <t>11278</t>
  </si>
  <si>
    <t>11279</t>
  </si>
  <si>
    <t>11280</t>
  </si>
  <si>
    <t>11281</t>
  </si>
  <si>
    <t>11282</t>
  </si>
  <si>
    <t>11283</t>
  </si>
  <si>
    <t>11284</t>
  </si>
  <si>
    <t>11285</t>
  </si>
  <si>
    <t>11286</t>
  </si>
  <si>
    <t>11287</t>
  </si>
  <si>
    <t>11288</t>
  </si>
  <si>
    <t>14136</t>
  </si>
  <si>
    <t>21948</t>
  </si>
  <si>
    <t>10679</t>
  </si>
  <si>
    <t>11297</t>
  </si>
  <si>
    <t>11298</t>
  </si>
  <si>
    <t>11299</t>
  </si>
  <si>
    <t>11300</t>
  </si>
  <si>
    <t>11301</t>
  </si>
  <si>
    <t>11302</t>
  </si>
  <si>
    <t>11303</t>
  </si>
  <si>
    <t>13819</t>
  </si>
  <si>
    <t>10737</t>
  </si>
  <si>
    <t>11315</t>
  </si>
  <si>
    <t>11316</t>
  </si>
  <si>
    <t>11317</t>
  </si>
  <si>
    <t>11318</t>
  </si>
  <si>
    <t>11319</t>
  </si>
  <si>
    <t>11320</t>
  </si>
  <si>
    <t>11321</t>
  </si>
  <si>
    <t>10736</t>
  </si>
  <si>
    <t>11308</t>
  </si>
  <si>
    <t>11309</t>
  </si>
  <si>
    <t>11310</t>
  </si>
  <si>
    <t>11311</t>
  </si>
  <si>
    <t>11312</t>
  </si>
  <si>
    <t>11313</t>
  </si>
  <si>
    <t>11314</t>
  </si>
  <si>
    <t>10677</t>
  </si>
  <si>
    <t>10728</t>
  </si>
  <si>
    <t>10729</t>
  </si>
  <si>
    <t>10730</t>
  </si>
  <si>
    <t>11273</t>
  </si>
  <si>
    <t>11274</t>
  </si>
  <si>
    <t>11275</t>
  </si>
  <si>
    <t>11276</t>
  </si>
  <si>
    <t>11277</t>
  </si>
  <si>
    <t>11458</t>
  </si>
  <si>
    <t>28858</t>
  </si>
  <si>
    <t>10735</t>
  </si>
  <si>
    <t>11306</t>
  </si>
  <si>
    <t>11307</t>
  </si>
  <si>
    <t>10734</t>
  </si>
  <si>
    <t>11304</t>
  </si>
  <si>
    <t>10678</t>
  </si>
  <si>
    <t>10733</t>
  </si>
  <si>
    <t>11289</t>
  </si>
  <si>
    <t>11290</t>
  </si>
  <si>
    <t>11291</t>
  </si>
  <si>
    <t>11292</t>
  </si>
  <si>
    <t>11293</t>
  </si>
  <si>
    <t>11294</t>
  </si>
  <si>
    <t>11295</t>
  </si>
  <si>
    <t>11296</t>
  </si>
  <si>
    <t>10664</t>
  </si>
  <si>
    <t>10834</t>
  </si>
  <si>
    <t>10835</t>
  </si>
  <si>
    <t>10836</t>
  </si>
  <si>
    <t>10837</t>
  </si>
  <si>
    <t>10838</t>
  </si>
  <si>
    <t>10839</t>
  </si>
  <si>
    <t>10840</t>
  </si>
  <si>
    <t>10841</t>
  </si>
  <si>
    <t>10842</t>
  </si>
  <si>
    <t>10843</t>
  </si>
  <si>
    <t>10844</t>
  </si>
  <si>
    <t>10697</t>
  </si>
  <si>
    <t>10833</t>
  </si>
  <si>
    <t>10850</t>
  </si>
  <si>
    <t>10851</t>
  </si>
  <si>
    <t>10852</t>
  </si>
  <si>
    <t>10853</t>
  </si>
  <si>
    <t>10854</t>
  </si>
  <si>
    <t>10855</t>
  </si>
  <si>
    <t>10856</t>
  </si>
  <si>
    <t>13747</t>
  </si>
  <si>
    <t>10662</t>
  </si>
  <si>
    <t>10817</t>
  </si>
  <si>
    <t>10818</t>
  </si>
  <si>
    <t>10819</t>
  </si>
  <si>
    <t>10820</t>
  </si>
  <si>
    <t>10821</t>
  </si>
  <si>
    <t>10822</t>
  </si>
  <si>
    <t>10823</t>
  </si>
  <si>
    <t>10824</t>
  </si>
  <si>
    <t>10825</t>
  </si>
  <si>
    <t>10826</t>
  </si>
  <si>
    <t>28006</t>
  </si>
  <si>
    <t>10696</t>
  </si>
  <si>
    <t>10845</t>
  </si>
  <si>
    <t>10846</t>
  </si>
  <si>
    <t>10847</t>
  </si>
  <si>
    <t>10848</t>
  </si>
  <si>
    <t>10849</t>
  </si>
  <si>
    <t>13816</t>
  </si>
  <si>
    <t>10665</t>
  </si>
  <si>
    <t>10857</t>
  </si>
  <si>
    <t>10858</t>
  </si>
  <si>
    <t>10859</t>
  </si>
  <si>
    <t>10860</t>
  </si>
  <si>
    <t>10861</t>
  </si>
  <si>
    <t>10862</t>
  </si>
  <si>
    <t>10663</t>
  </si>
  <si>
    <t>10827</t>
  </si>
  <si>
    <t>10828</t>
  </si>
  <si>
    <t>10829</t>
  </si>
  <si>
    <t>10830</t>
  </si>
  <si>
    <t>10831</t>
  </si>
  <si>
    <t>10832</t>
  </si>
  <si>
    <t>22734</t>
  </si>
  <si>
    <t>23962</t>
  </si>
  <si>
    <t>10685</t>
  </si>
  <si>
    <t>10752</t>
  </si>
  <si>
    <t>10753</t>
  </si>
  <si>
    <t>10754</t>
  </si>
  <si>
    <t>10755</t>
  </si>
  <si>
    <t>28785</t>
  </si>
  <si>
    <t>10699</t>
  </si>
  <si>
    <t>10866</t>
  </si>
  <si>
    <t>10867</t>
  </si>
  <si>
    <t>10868</t>
  </si>
  <si>
    <t>10869</t>
  </si>
  <si>
    <t>10870</t>
  </si>
  <si>
    <t>13817</t>
  </si>
  <si>
    <t>28849</t>
  </si>
  <si>
    <t>28850</t>
  </si>
  <si>
    <t>10709</t>
  </si>
  <si>
    <t>11077</t>
  </si>
  <si>
    <t>11078</t>
  </si>
  <si>
    <t>11079</t>
  </si>
  <si>
    <t>11080</t>
  </si>
  <si>
    <t>11081</t>
  </si>
  <si>
    <t>11082</t>
  </si>
  <si>
    <t>11083</t>
  </si>
  <si>
    <t>11084</t>
  </si>
  <si>
    <t>11085</t>
  </si>
  <si>
    <t>11086</t>
  </si>
  <si>
    <t>11087</t>
  </si>
  <si>
    <t>11088</t>
  </si>
  <si>
    <t>11449</t>
  </si>
  <si>
    <t>10670</t>
  </si>
  <si>
    <t>10995</t>
  </si>
  <si>
    <t>10996</t>
  </si>
  <si>
    <t>10997</t>
  </si>
  <si>
    <t>10998</t>
  </si>
  <si>
    <t>10999</t>
  </si>
  <si>
    <t>11000</t>
  </si>
  <si>
    <t>11001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</si>
  <si>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</si>
  <si>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</si>
  <si>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</si>
  <si>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</si>
  <si>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</si>
  <si>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</si>
  <si>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</si>
  <si>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</si>
  <si>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</si>
  <si>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11011</t>
  </si>
  <si>
    <t>11012</t>
  </si>
  <si>
    <t>11445</t>
  </si>
  <si>
    <t>12275</t>
  </si>
  <si>
    <t>14132</t>
  </si>
  <si>
    <t>10707</t>
  </si>
  <si>
    <t>11051</t>
  </si>
  <si>
    <t>11052</t>
  </si>
  <si>
    <t>11053</t>
  </si>
  <si>
    <t>11054</t>
  </si>
  <si>
    <t>11055</t>
  </si>
  <si>
    <t>11056</t>
  </si>
  <si>
    <t>11057</t>
  </si>
  <si>
    <t>11058</t>
  </si>
  <si>
    <t>11059</t>
  </si>
  <si>
    <t>11060</t>
  </si>
  <si>
    <t>10708</t>
  </si>
  <si>
    <t>11061</t>
  </si>
  <si>
    <t>11062</t>
  </si>
  <si>
    <t>11063</t>
  </si>
  <si>
    <t>11064</t>
  </si>
  <si>
    <t>11065</t>
  </si>
  <si>
    <t>11066</t>
  </si>
  <si>
    <t>11067</t>
  </si>
  <si>
    <t>11068</t>
  </si>
  <si>
    <t>11069</t>
  </si>
  <si>
    <t>11070</t>
  </si>
  <si>
    <t>11071</t>
  </si>
  <si>
    <t>11072</t>
  </si>
  <si>
    <t>11073</t>
  </si>
  <si>
    <t>11074</t>
  </si>
  <si>
    <t>11075</t>
  </si>
  <si>
    <t>11076</t>
  </si>
  <si>
    <t>27988</t>
  </si>
  <si>
    <t>27989</t>
  </si>
  <si>
    <t>27990</t>
  </si>
  <si>
    <t>10711</t>
  </si>
  <si>
    <t>11104</t>
  </si>
  <si>
    <t>11105</t>
  </si>
  <si>
    <t>11106</t>
  </si>
  <si>
    <t>11107</t>
  </si>
  <si>
    <t>11108</t>
  </si>
  <si>
    <t>11110</t>
  </si>
  <si>
    <t>11111</t>
  </si>
  <si>
    <t>11112</t>
  </si>
  <si>
    <t>11451</t>
  </si>
  <si>
    <t>11040</t>
  </si>
  <si>
    <t>11041</t>
  </si>
  <si>
    <t>11043</t>
  </si>
  <si>
    <t>11046</t>
  </si>
  <si>
    <t>11047</t>
  </si>
  <si>
    <t>11048</t>
  </si>
  <si>
    <t>11049</t>
  </si>
  <si>
    <t>11050</t>
  </si>
  <si>
    <t>10705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</si>
  <si>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</si>
  <si>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</si>
  <si>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</si>
  <si>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</si>
  <si>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</si>
  <si>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</si>
  <si>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</si>
  <si>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</si>
  <si>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</si>
  <si>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</si>
  <si>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11447</t>
  </si>
  <si>
    <t>14133</t>
  </si>
  <si>
    <t>28861</t>
  </si>
  <si>
    <t>10710</t>
  </si>
  <si>
    <t>11089</t>
  </si>
  <si>
    <t>11090</t>
  </si>
  <si>
    <t>11091</t>
  </si>
  <si>
    <t>11092</t>
  </si>
  <si>
    <t>11093</t>
  </si>
  <si>
    <t>11094</t>
  </si>
  <si>
    <t>11095</t>
  </si>
  <si>
    <t>11096</t>
  </si>
  <si>
    <t>11097</t>
  </si>
  <si>
    <t>11098</t>
  </si>
  <si>
    <t>11099</t>
  </si>
  <si>
    <t>11100</t>
  </si>
  <si>
    <t>11101</t>
  </si>
  <si>
    <t>11102</t>
  </si>
  <si>
    <t>11103</t>
  </si>
  <si>
    <t>11450</t>
  </si>
  <si>
    <t>21323</t>
  </si>
  <si>
    <t>10706</t>
  </si>
  <si>
    <t>11042</t>
  </si>
  <si>
    <t>11044</t>
  </si>
  <si>
    <t>11045</t>
  </si>
  <si>
    <t>11448</t>
  </si>
  <si>
    <t>21356</t>
  </si>
  <si>
    <t>28778</t>
  </si>
  <si>
    <t>28811</t>
  </si>
  <si>
    <t>28815</t>
  </si>
  <si>
    <t>10704</t>
  </si>
  <si>
    <t>10991</t>
  </si>
  <si>
    <t>10992</t>
  </si>
  <si>
    <t>10993</t>
  </si>
  <si>
    <t>10994</t>
  </si>
  <si>
    <t>23367</t>
  </si>
  <si>
    <t>10671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</si>
  <si>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</si>
  <si>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</si>
  <si>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</si>
  <si>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</si>
  <si>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</si>
  <si>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</si>
  <si>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</si>
  <si>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</si>
  <si>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</si>
  <si>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</si>
  <si>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</si>
  <si>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</si>
  <si>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</si>
  <si>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</si>
  <si>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</si>
  <si>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</si>
  <si>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</si>
  <si>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11446</t>
  </si>
  <si>
    <t>25058</t>
  </si>
  <si>
    <t>25059</t>
  </si>
  <si>
    <t>04007</t>
  </si>
  <si>
    <t>10702</t>
  </si>
  <si>
    <t>10970</t>
  </si>
  <si>
    <t>10971</t>
  </si>
  <si>
    <t>10972</t>
  </si>
  <si>
    <t>10973</t>
  </si>
  <si>
    <t>10974</t>
  </si>
  <si>
    <t>10975</t>
  </si>
  <si>
    <t>10976</t>
  </si>
  <si>
    <t>10977</t>
  </si>
  <si>
    <t>10978</t>
  </si>
  <si>
    <t>10979</t>
  </si>
  <si>
    <t>10980</t>
  </si>
  <si>
    <t>10981</t>
  </si>
  <si>
    <t>10982</t>
  </si>
  <si>
    <t>10983</t>
  </si>
  <si>
    <t>10666</t>
  </si>
  <si>
    <t>10871</t>
  </si>
  <si>
    <t>10872</t>
  </si>
  <si>
    <t>10873</t>
  </si>
  <si>
    <t>10874</t>
  </si>
  <si>
    <t>10875</t>
  </si>
  <si>
    <t>10876</t>
  </si>
  <si>
    <t>10877</t>
  </si>
  <si>
    <t>10878</t>
  </si>
  <si>
    <t>10879</t>
  </si>
  <si>
    <t>10880</t>
  </si>
  <si>
    <t>10881</t>
  </si>
  <si>
    <t>10882</t>
  </si>
  <si>
    <t>10883</t>
  </si>
  <si>
    <t>10884</t>
  </si>
  <si>
    <t>10885</t>
  </si>
  <si>
    <t>10886</t>
  </si>
  <si>
    <t>10887</t>
  </si>
  <si>
    <t>10888</t>
  </si>
  <si>
    <t>10889</t>
  </si>
  <si>
    <t>10890</t>
  </si>
  <si>
    <t>10891</t>
  </si>
  <si>
    <t>10892</t>
  </si>
  <si>
    <t>10893</t>
  </si>
  <si>
    <t>10894</t>
  </si>
  <si>
    <t>11602</t>
  </si>
  <si>
    <t>11608</t>
  </si>
  <si>
    <t>22456</t>
  </si>
  <si>
    <t>23839</t>
  </si>
  <si>
    <t>24692</t>
  </si>
  <si>
    <t>27839</t>
  </si>
  <si>
    <t>27840</t>
  </si>
  <si>
    <t>27841</t>
  </si>
  <si>
    <t>10667</t>
  </si>
  <si>
    <t>10895</t>
  </si>
  <si>
    <t>10896</t>
  </si>
  <si>
    <t>10897</t>
  </si>
  <si>
    <t>10898</t>
  </si>
  <si>
    <t>10899</t>
  </si>
  <si>
    <t>10900</t>
  </si>
  <si>
    <t>10901</t>
  </si>
  <si>
    <t>10902</t>
  </si>
  <si>
    <t>10904</t>
  </si>
  <si>
    <t>10905</t>
  </si>
  <si>
    <t>10906</t>
  </si>
  <si>
    <t>10907</t>
  </si>
  <si>
    <t>10908</t>
  </si>
  <si>
    <t>10909</t>
  </si>
  <si>
    <t>10910</t>
  </si>
  <si>
    <t>10911</t>
  </si>
  <si>
    <t>10912</t>
  </si>
  <si>
    <t>10913</t>
  </si>
  <si>
    <t>10914</t>
  </si>
  <si>
    <t>11619</t>
  </si>
  <si>
    <t>23578</t>
  </si>
  <si>
    <t>28020</t>
  </si>
  <si>
    <t>10668</t>
  </si>
  <si>
    <t>10915</t>
  </si>
  <si>
    <t>10916</t>
  </si>
  <si>
    <t>10917</t>
  </si>
  <si>
    <t>10918</t>
  </si>
  <si>
    <t>10919</t>
  </si>
  <si>
    <t>10920</t>
  </si>
  <si>
    <t>10921</t>
  </si>
  <si>
    <t>10922</t>
  </si>
  <si>
    <t>10923</t>
  </si>
  <si>
    <t>10924</t>
  </si>
  <si>
    <t>10925</t>
  </si>
  <si>
    <t>10926</t>
  </si>
  <si>
    <t>22302</t>
  </si>
  <si>
    <t>27842</t>
  </si>
  <si>
    <t>27843</t>
  </si>
  <si>
    <t>27844</t>
  </si>
  <si>
    <t>10712</t>
  </si>
  <si>
    <t>11113</t>
  </si>
  <si>
    <t>11114</t>
  </si>
  <si>
    <t>11115</t>
  </si>
  <si>
    <t>11116</t>
  </si>
  <si>
    <t>11117</t>
  </si>
  <si>
    <t>11118</t>
  </si>
  <si>
    <t>10701</t>
  </si>
  <si>
    <t>10963</t>
  </si>
  <si>
    <t>10964</t>
  </si>
  <si>
    <t>10965</t>
  </si>
  <si>
    <t>10966</t>
  </si>
  <si>
    <t>10967</t>
  </si>
  <si>
    <t>10968</t>
  </si>
  <si>
    <t>10969</t>
  </si>
  <si>
    <t>11444</t>
  </si>
  <si>
    <t>10700</t>
  </si>
  <si>
    <t>10927</t>
  </si>
  <si>
    <t>10928</t>
  </si>
  <si>
    <t>10929</t>
  </si>
  <si>
    <t>10930</t>
  </si>
  <si>
    <t>10931</t>
  </si>
  <si>
    <t>10932</t>
  </si>
  <si>
    <t>10933</t>
  </si>
  <si>
    <t>10934</t>
  </si>
  <si>
    <t>10935</t>
  </si>
  <si>
    <t>10936</t>
  </si>
  <si>
    <t>10937</t>
  </si>
  <si>
    <t>10938</t>
  </si>
  <si>
    <t>10939</t>
  </si>
  <si>
    <t>10940</t>
  </si>
  <si>
    <t>10941</t>
  </si>
  <si>
    <t>10942</t>
  </si>
  <si>
    <t>10943</t>
  </si>
  <si>
    <t>23125</t>
  </si>
  <si>
    <t>28014</t>
  </si>
  <si>
    <t>28015</t>
  </si>
  <si>
    <t>28016</t>
  </si>
  <si>
    <t>10703</t>
  </si>
  <si>
    <t>10985</t>
  </si>
  <si>
    <t>10986</t>
  </si>
  <si>
    <t>10987</t>
  </si>
  <si>
    <t>10988</t>
  </si>
  <si>
    <t>10989</t>
  </si>
  <si>
    <t>10990</t>
  </si>
  <si>
    <t>10669</t>
  </si>
  <si>
    <t>10944</t>
  </si>
  <si>
    <t>10945</t>
  </si>
  <si>
    <t>10946</t>
  </si>
  <si>
    <t>10947</t>
  </si>
  <si>
    <t>10948</t>
  </si>
  <si>
    <t>10949</t>
  </si>
  <si>
    <t>10950</t>
  </si>
  <si>
    <t>10951</t>
  </si>
  <si>
    <t>10952</t>
  </si>
  <si>
    <t>10953</t>
  </si>
  <si>
    <t>10954</t>
  </si>
  <si>
    <t>10956</t>
  </si>
  <si>
    <t>10957</t>
  </si>
  <si>
    <t>10958</t>
  </si>
  <si>
    <t>10959</t>
  </si>
  <si>
    <t>10960</t>
  </si>
  <si>
    <t>10961</t>
  </si>
  <si>
    <t>10962</t>
  </si>
  <si>
    <t>11443</t>
  </si>
  <si>
    <t>21984</t>
  </si>
  <si>
    <t>24032</t>
  </si>
  <si>
    <t>24821</t>
  </si>
  <si>
    <t>27967</t>
  </si>
  <si>
    <t>27968</t>
  </si>
  <si>
    <t>27976</t>
  </si>
  <si>
    <t>10738</t>
  </si>
  <si>
    <t>11340</t>
  </si>
  <si>
    <t>11341</t>
  </si>
  <si>
    <t>11342</t>
  </si>
  <si>
    <t>11343</t>
  </si>
  <si>
    <t>11344</t>
  </si>
  <si>
    <t>11345</t>
  </si>
  <si>
    <t>11346</t>
  </si>
  <si>
    <t>77753</t>
  </si>
  <si>
    <t>10744</t>
  </si>
  <si>
    <t>11375</t>
  </si>
  <si>
    <t>11376</t>
  </si>
  <si>
    <t>11377</t>
  </si>
  <si>
    <t>11378</t>
  </si>
  <si>
    <t>11379</t>
  </si>
  <si>
    <t>11380</t>
  </si>
  <si>
    <t>11381</t>
  </si>
  <si>
    <t>11382</t>
  </si>
  <si>
    <t>11385</t>
  </si>
  <si>
    <t>10680</t>
  </si>
  <si>
    <t>11322</t>
  </si>
  <si>
    <t>11324</t>
  </si>
  <si>
    <t>11325</t>
  </si>
  <si>
    <t>11326</t>
  </si>
  <si>
    <t>11327</t>
  </si>
  <si>
    <t>11328</t>
  </si>
  <si>
    <t>11329</t>
  </si>
  <si>
    <t>11330</t>
  </si>
  <si>
    <t>11331</t>
  </si>
  <si>
    <t>11332</t>
  </si>
  <si>
    <t>11333</t>
  </si>
  <si>
    <t>11334</t>
  </si>
  <si>
    <t>11335</t>
  </si>
  <si>
    <t>11337</t>
  </si>
  <si>
    <t>11338</t>
  </si>
  <si>
    <t>11339</t>
  </si>
  <si>
    <t>11660</t>
  </si>
  <si>
    <t>40742</t>
  </si>
  <si>
    <t>40743</t>
  </si>
  <si>
    <t>10739</t>
  </si>
  <si>
    <t>10740</t>
  </si>
  <si>
    <t>11347</t>
  </si>
  <si>
    <t>11348</t>
  </si>
  <si>
    <t>11349</t>
  </si>
  <si>
    <t>11350</t>
  </si>
  <si>
    <t>11352</t>
  </si>
  <si>
    <t>11353</t>
  </si>
  <si>
    <t>11354</t>
  </si>
  <si>
    <t>10741</t>
  </si>
  <si>
    <t>11355</t>
  </si>
  <si>
    <t>11356</t>
  </si>
  <si>
    <t>10743</t>
  </si>
  <si>
    <t>11323</t>
  </si>
  <si>
    <t>11372</t>
  </si>
  <si>
    <t>11373</t>
  </si>
  <si>
    <t>11374</t>
  </si>
  <si>
    <t>10681</t>
  </si>
  <si>
    <t>10742</t>
  </si>
  <si>
    <t>11357</t>
  </si>
  <si>
    <t>11358</t>
  </si>
  <si>
    <t>11359</t>
  </si>
  <si>
    <t>11360</t>
  </si>
  <si>
    <t>11361</t>
  </si>
  <si>
    <t>11362</t>
  </si>
  <si>
    <t>11363</t>
  </si>
  <si>
    <t>11364</t>
  </si>
  <si>
    <t>11365</t>
  </si>
  <si>
    <t>11366</t>
  </si>
  <si>
    <t>11367</t>
  </si>
  <si>
    <t>11368</t>
  </si>
  <si>
    <t>11369</t>
  </si>
  <si>
    <t>11370</t>
  </si>
  <si>
    <t>11371</t>
  </si>
  <si>
    <t>11459</t>
  </si>
  <si>
    <t>11654</t>
  </si>
  <si>
    <t>14138</t>
  </si>
  <si>
    <t>10683</t>
  </si>
  <si>
    <t>11407</t>
  </si>
  <si>
    <t>11408</t>
  </si>
  <si>
    <t>11409</t>
  </si>
  <si>
    <t>11410</t>
  </si>
  <si>
    <t>11411</t>
  </si>
  <si>
    <t>11412</t>
  </si>
  <si>
    <t>11413</t>
  </si>
  <si>
    <t>14139</t>
  </si>
  <si>
    <t>28817</t>
  </si>
  <si>
    <t>10750</t>
  </si>
  <si>
    <t>10751</t>
  </si>
  <si>
    <t>11435</t>
  </si>
  <si>
    <t>11436</t>
  </si>
  <si>
    <t>11437</t>
  </si>
  <si>
    <t>11439</t>
  </si>
  <si>
    <t>11440</t>
  </si>
  <si>
    <t>11441</t>
  </si>
  <si>
    <t>11442</t>
  </si>
  <si>
    <t>13818</t>
  </si>
  <si>
    <t>15010</t>
  </si>
  <si>
    <t>23771</t>
  </si>
  <si>
    <t>10748</t>
  </si>
  <si>
    <t>11423</t>
  </si>
  <si>
    <t>11424</t>
  </si>
  <si>
    <t>11425</t>
  </si>
  <si>
    <t>11426</t>
  </si>
  <si>
    <t>11427</t>
  </si>
  <si>
    <t>11428</t>
  </si>
  <si>
    <t>11429</t>
  </si>
  <si>
    <t>11430</t>
  </si>
  <si>
    <t>11431</t>
  </si>
  <si>
    <t>11460</t>
  </si>
  <si>
    <t>11464</t>
  </si>
  <si>
    <t>10747</t>
  </si>
  <si>
    <t>11414</t>
  </si>
  <si>
    <t>11415</t>
  </si>
  <si>
    <t>11416</t>
  </si>
  <si>
    <t>11417</t>
  </si>
  <si>
    <t>11418</t>
  </si>
  <si>
    <t>11419</t>
  </si>
  <si>
    <t>11420</t>
  </si>
  <si>
    <t>11421</t>
  </si>
  <si>
    <t>11422</t>
  </si>
  <si>
    <t>24673</t>
  </si>
  <si>
    <t>10684</t>
  </si>
  <si>
    <t>10749</t>
  </si>
  <si>
    <t>11432</t>
  </si>
  <si>
    <t>11433</t>
  </si>
  <si>
    <t>11434</t>
  </si>
  <si>
    <t>11461</t>
  </si>
  <si>
    <t>13806</t>
  </si>
  <si>
    <t>24689</t>
  </si>
  <si>
    <t>10682</t>
  </si>
  <si>
    <t>10745</t>
  </si>
  <si>
    <t>11386</t>
  </si>
  <si>
    <t>11387</t>
  </si>
  <si>
    <t>11388</t>
  </si>
  <si>
    <t>11390</t>
  </si>
  <si>
    <t>11391</t>
  </si>
  <si>
    <t>11392</t>
  </si>
  <si>
    <t>11393</t>
  </si>
  <si>
    <t>11394</t>
  </si>
  <si>
    <t>11395</t>
  </si>
  <si>
    <t>11396</t>
  </si>
  <si>
    <t>11397</t>
  </si>
  <si>
    <t>11398</t>
  </si>
  <si>
    <t>11399</t>
  </si>
  <si>
    <t>11400</t>
  </si>
  <si>
    <t>11401</t>
  </si>
  <si>
    <t>10746</t>
  </si>
  <si>
    <t>11402</t>
  </si>
  <si>
    <t>11403</t>
  </si>
  <si>
    <t>11404</t>
  </si>
  <si>
    <t>11405</t>
  </si>
  <si>
    <t>11406</t>
  </si>
  <si>
    <t>28786</t>
  </si>
  <si>
    <t>28789</t>
  </si>
  <si>
    <t>แห่ง</t>
  </si>
  <si>
    <t>ค่ากลาง</t>
  </si>
  <si>
    <t>&lt;= 60</t>
  </si>
  <si>
    <t>code5</t>
  </si>
  <si>
    <t>name</t>
  </si>
  <si>
    <t>name222</t>
  </si>
  <si>
    <t>name333</t>
  </si>
  <si>
    <t>ket</t>
  </si>
  <si>
    <t>typename</t>
  </si>
  <si>
    <t>province_name</t>
  </si>
  <si>
    <t>bed</t>
  </si>
  <si>
    <t>servicetype</t>
  </si>
  <si>
    <t>level</t>
  </si>
  <si>
    <t>code9</t>
  </si>
  <si>
    <t>โรงพยาบาลนครพิงค์</t>
  </si>
  <si>
    <t>นครพิงค์,รพศ.</t>
  </si>
  <si>
    <t>นครพิงค์</t>
  </si>
  <si>
    <t>โรงพยาบาลศูนย์</t>
  </si>
  <si>
    <t>รพศ.</t>
  </si>
  <si>
    <t>เชียงใหม่</t>
  </si>
  <si>
    <t>585</t>
  </si>
  <si>
    <t>S</t>
  </si>
  <si>
    <t>A &lt;=700</t>
  </si>
  <si>
    <t>001071300</t>
  </si>
  <si>
    <t>โรงพยาบาลจอมทอง</t>
  </si>
  <si>
    <t>จอมทอง,รพท.</t>
  </si>
  <si>
    <t>จอมทอง</t>
  </si>
  <si>
    <t>โรงพยาบาลทั่วไป</t>
  </si>
  <si>
    <t>รพท.</t>
  </si>
  <si>
    <t>210</t>
  </si>
  <si>
    <t/>
  </si>
  <si>
    <t>M1</t>
  </si>
  <si>
    <t>M1 &gt;200</t>
  </si>
  <si>
    <t>001111900</t>
  </si>
  <si>
    <t>โรงพยาบาลเทพรัตนเวชชานุกูล เฉลิมพระเกียรติ ๖๐ พรรษา</t>
  </si>
  <si>
    <t>เทพรัตนเวชชานุกูล เฉลิมพระเกียรติ ๖๐ พรรษา,รพช.</t>
  </si>
  <si>
    <t>เทพรัตนเวชชานุกูล เฉลิมพระเกียรติ ๖๐ พรรษา</t>
  </si>
  <si>
    <t>โรงพยาบาลชุมชน</t>
  </si>
  <si>
    <t>รพช.</t>
  </si>
  <si>
    <t>54</t>
  </si>
  <si>
    <t>F2</t>
  </si>
  <si>
    <t>F2 30,000-=60,000</t>
  </si>
  <si>
    <t>001112000</t>
  </si>
  <si>
    <t>โรงพยาบาลเชียงดาว</t>
  </si>
  <si>
    <t>เชียงดาว,รพช.</t>
  </si>
  <si>
    <t>เชียงดาว</t>
  </si>
  <si>
    <t>89</t>
  </si>
  <si>
    <t>F1</t>
  </si>
  <si>
    <t>F1 50,000-100,000</t>
  </si>
  <si>
    <t>001112100</t>
  </si>
  <si>
    <t>โรงพยาบาลดอยสะเก็ด</t>
  </si>
  <si>
    <t>ดอยสะเก็ด,รพช.</t>
  </si>
  <si>
    <t>ดอยสะเก็ด</t>
  </si>
  <si>
    <t>60</t>
  </si>
  <si>
    <t>F2 60,000-90,000</t>
  </si>
  <si>
    <t>001112200</t>
  </si>
  <si>
    <t>โรงพยาบาลแม่แตง</t>
  </si>
  <si>
    <t>แม่แตง,รพช.</t>
  </si>
  <si>
    <t>แม่แตง</t>
  </si>
  <si>
    <t>62</t>
  </si>
  <si>
    <t>001112300</t>
  </si>
  <si>
    <t>โรงพยาบาลสะเมิง</t>
  </si>
  <si>
    <t>สะเมิง,รพช.</t>
  </si>
  <si>
    <t>สะเมิง</t>
  </si>
  <si>
    <t>32</t>
  </si>
  <si>
    <t>F2 &lt;=30,000</t>
  </si>
  <si>
    <t>001112400</t>
  </si>
  <si>
    <t>โรงพยาบาลฝาง</t>
  </si>
  <si>
    <t>ฝาง,รพท.</t>
  </si>
  <si>
    <t>ฝาง</t>
  </si>
  <si>
    <t>194</t>
  </si>
  <si>
    <t>M1 &lt;=200</t>
  </si>
  <si>
    <t>001112500</t>
  </si>
  <si>
    <t>โรงพยาบาลแม่อาย</t>
  </si>
  <si>
    <t>แม่อาย,รพช.</t>
  </si>
  <si>
    <t>แม่อาย</t>
  </si>
  <si>
    <t>70</t>
  </si>
  <si>
    <t>001112600</t>
  </si>
  <si>
    <t>โรงพยาบาลพร้าว</t>
  </si>
  <si>
    <t>พร้าว,รพช.</t>
  </si>
  <si>
    <t>พร้าว</t>
  </si>
  <si>
    <t>33</t>
  </si>
  <si>
    <t>001112700</t>
  </si>
  <si>
    <t>โรงพยาบาลสันป่าตอง</t>
  </si>
  <si>
    <t>สันป่าตอง,รพช.</t>
  </si>
  <si>
    <t>สันป่าตอง</t>
  </si>
  <si>
    <t>120</t>
  </si>
  <si>
    <t>M2</t>
  </si>
  <si>
    <t>M2 &gt;100</t>
  </si>
  <si>
    <t>001112800</t>
  </si>
  <si>
    <t>โรงพยาบาลสันกำแพง</t>
  </si>
  <si>
    <t>สันกำแพง,รพช.</t>
  </si>
  <si>
    <t>สันกำแพง</t>
  </si>
  <si>
    <t>30</t>
  </si>
  <si>
    <t>001112900</t>
  </si>
  <si>
    <t>โรงพยาบาลสันทราย</t>
  </si>
  <si>
    <t>สันทราย,รพช.</t>
  </si>
  <si>
    <t>สันทราย</t>
  </si>
  <si>
    <t>44</t>
  </si>
  <si>
    <t>M2 &lt;=100</t>
  </si>
  <si>
    <t>001113000</t>
  </si>
  <si>
    <t>โรงพยาบาลหางดง</t>
  </si>
  <si>
    <t>หางดง,รพช.</t>
  </si>
  <si>
    <t>หางดง</t>
  </si>
  <si>
    <t>88</t>
  </si>
  <si>
    <t>001113100</t>
  </si>
  <si>
    <t>โรงพยาบาลฮอด</t>
  </si>
  <si>
    <t>ฮอด,รพช.</t>
  </si>
  <si>
    <t>ฮอด</t>
  </si>
  <si>
    <t>77</t>
  </si>
  <si>
    <t>001113200</t>
  </si>
  <si>
    <t>โรงพยาบาลดอยเต่า</t>
  </si>
  <si>
    <t>ดอยเต่า,รพช.</t>
  </si>
  <si>
    <t>ดอยเต่า</t>
  </si>
  <si>
    <t>001113300</t>
  </si>
  <si>
    <t>โรงพยาบาลอมก๋อย</t>
  </si>
  <si>
    <t>อมก๋อย,รพช.</t>
  </si>
  <si>
    <t>อมก๋อย</t>
  </si>
  <si>
    <t>001113400</t>
  </si>
  <si>
    <t>โรงพยาบาลสารภี</t>
  </si>
  <si>
    <t>สารภี,รพช.</t>
  </si>
  <si>
    <t>สารภี</t>
  </si>
  <si>
    <t>47</t>
  </si>
  <si>
    <t>001113500</t>
  </si>
  <si>
    <t>โรงพยาบาลเวียงแหง</t>
  </si>
  <si>
    <t>เวียงแหง,รพช.</t>
  </si>
  <si>
    <t>เวียงแหง</t>
  </si>
  <si>
    <t>36</t>
  </si>
  <si>
    <t>001113600</t>
  </si>
  <si>
    <t>โรงพยาบาลไชยปราการ</t>
  </si>
  <si>
    <t>ไชยปราการ,รพช.</t>
  </si>
  <si>
    <t>ไชยปราการ</t>
  </si>
  <si>
    <t>45</t>
  </si>
  <si>
    <t>001113700</t>
  </si>
  <si>
    <t>โรงพยาบาลแม่วาง</t>
  </si>
  <si>
    <t>แม่วาง,รพช.</t>
  </si>
  <si>
    <t>แม่วาง</t>
  </si>
  <si>
    <t>001113800</t>
  </si>
  <si>
    <t>โรงพยาบาลแม่ออน</t>
  </si>
  <si>
    <t>แม่ออน,รพช.</t>
  </si>
  <si>
    <t>แม่ออน</t>
  </si>
  <si>
    <t>29</t>
  </si>
  <si>
    <t>001113900</t>
  </si>
  <si>
    <t>โรงพยาบาลดอยหล่อ</t>
  </si>
  <si>
    <t>ดอยหล่อ,รพช.</t>
  </si>
  <si>
    <t>ดอยหล่อ</t>
  </si>
  <si>
    <t>001164300</t>
  </si>
  <si>
    <t>โรงพยาบาลวัดจันทร์ เฉลิมพระเกียรติ 80 พรรษา</t>
  </si>
  <si>
    <t>วัดจันทร์ เฉลิมพระเกียรติ 80 พรรษา,รพช.</t>
  </si>
  <si>
    <t>วัดจันทร์ เฉลิมพระเกียรติ 80 พรรษา</t>
  </si>
  <si>
    <t>10</t>
  </si>
  <si>
    <t>F3</t>
  </si>
  <si>
    <t>F3 &lt;=15,000</t>
  </si>
  <si>
    <t>002373600</t>
  </si>
  <si>
    <t>โรงพยาบาลลำพูน</t>
  </si>
  <si>
    <t>ลำพูน,รพท.</t>
  </si>
  <si>
    <t>ลำพูน</t>
  </si>
  <si>
    <t>411</t>
  </si>
  <si>
    <t>S &gt;400</t>
  </si>
  <si>
    <t>001071400</t>
  </si>
  <si>
    <t>โรงพยาบาลแม่ทา</t>
  </si>
  <si>
    <t>แม่ทา,รพช.</t>
  </si>
  <si>
    <t>แม่ทา</t>
  </si>
  <si>
    <t>31</t>
  </si>
  <si>
    <t>001114000</t>
  </si>
  <si>
    <t>โรงพยาบาลบ้านโฮ่ง</t>
  </si>
  <si>
    <t>บ้านโฮ่ง,รพช.</t>
  </si>
  <si>
    <t>บ้านโฮ่ง</t>
  </si>
  <si>
    <t>001114100</t>
  </si>
  <si>
    <t>โรงพยาบาลลี้</t>
  </si>
  <si>
    <t>ลี้,รพช.</t>
  </si>
  <si>
    <t>ลี้</t>
  </si>
  <si>
    <t>001114200</t>
  </si>
  <si>
    <t>โรงพยาบาลทุ่งหัวช้าง</t>
  </si>
  <si>
    <t>ทุ่งหัวช้าง,รพช.</t>
  </si>
  <si>
    <t>ทุ่งหัวช้าง</t>
  </si>
  <si>
    <t>001114300</t>
  </si>
  <si>
    <t>โรงพยาบาลป่าซาง</t>
  </si>
  <si>
    <t>ป่าซาง,รพช.</t>
  </si>
  <si>
    <t>ป่าซาง</t>
  </si>
  <si>
    <t>75</t>
  </si>
  <si>
    <t>001114400</t>
  </si>
  <si>
    <t>โรงพยาบาลบ้านธิ</t>
  </si>
  <si>
    <t>บ้านธิ,รพช.</t>
  </si>
  <si>
    <t>บ้านธิ</t>
  </si>
  <si>
    <t>001114500</t>
  </si>
  <si>
    <t>โรงพยาบาลเวียงหนองล่อง</t>
  </si>
  <si>
    <t>เวียงหนองล่อง,รพช.</t>
  </si>
  <si>
    <t>เวียงหนองล่อง</t>
  </si>
  <si>
    <t>F3 15,000-25,000</t>
  </si>
  <si>
    <t>002495600</t>
  </si>
  <si>
    <t>โรงพยาบาลลำปาง</t>
  </si>
  <si>
    <t>ลำปาง,รพศ.</t>
  </si>
  <si>
    <t>ลำปาง</t>
  </si>
  <si>
    <t>801</t>
  </si>
  <si>
    <t>A &gt;700 to &lt;1000</t>
  </si>
  <si>
    <t>001067200</t>
  </si>
  <si>
    <t>โรงพยาบาลแม่เมาะ</t>
  </si>
  <si>
    <t>แม่เมาะ,รพช.</t>
  </si>
  <si>
    <t>แม่เมาะ</t>
  </si>
  <si>
    <t>001114600</t>
  </si>
  <si>
    <t>โรงพยาบาลเกาะคา</t>
  </si>
  <si>
    <t>เกาะคา,รพช.</t>
  </si>
  <si>
    <t>เกาะคา</t>
  </si>
  <si>
    <t>001114700</t>
  </si>
  <si>
    <t>โรงพยาบาลเสริมงาม</t>
  </si>
  <si>
    <t>เสริมงาม,รพช.</t>
  </si>
  <si>
    <t>เสริมงาม</t>
  </si>
  <si>
    <t>001114800</t>
  </si>
  <si>
    <t>โรงพยาบาลงาว</t>
  </si>
  <si>
    <t>งาว,รพช.</t>
  </si>
  <si>
    <t>งาว</t>
  </si>
  <si>
    <t>001114900</t>
  </si>
  <si>
    <t>โรงพยาบาลแจ้ห่ม</t>
  </si>
  <si>
    <t>แจ้ห่ม,รพช.</t>
  </si>
  <si>
    <t>แจ้ห่ม</t>
  </si>
  <si>
    <t>001115000</t>
  </si>
  <si>
    <t>โรงพยาบาลวังเหนือ</t>
  </si>
  <si>
    <t>วังเหนือ,รพช.</t>
  </si>
  <si>
    <t>วังเหนือ</t>
  </si>
  <si>
    <t>001115100</t>
  </si>
  <si>
    <t>โรงพยาบาลเถิน</t>
  </si>
  <si>
    <t>เถิน,รพช.</t>
  </si>
  <si>
    <t>เถิน</t>
  </si>
  <si>
    <t>65</t>
  </si>
  <si>
    <t>001115200</t>
  </si>
  <si>
    <t>โรงพยาบาลแม่พริก</t>
  </si>
  <si>
    <t>แม่พริก,รพช.</t>
  </si>
  <si>
    <t>แม่พริก</t>
  </si>
  <si>
    <t>001115300</t>
  </si>
  <si>
    <t>โรงพยาบาลแม่ทะ</t>
  </si>
  <si>
    <t>แม่ทะ,รพช.</t>
  </si>
  <si>
    <t>แม่ทะ</t>
  </si>
  <si>
    <t>001115400</t>
  </si>
  <si>
    <t>โรงพยาบาลสบปราบ</t>
  </si>
  <si>
    <t>สบปราบ,รพช.</t>
  </si>
  <si>
    <t>สบปราบ</t>
  </si>
  <si>
    <t>001115500</t>
  </si>
  <si>
    <t>โรงพยาบาลห้างฉัตร</t>
  </si>
  <si>
    <t>ห้างฉัตร,รพช.</t>
  </si>
  <si>
    <t>ห้างฉัตร</t>
  </si>
  <si>
    <t>001115600</t>
  </si>
  <si>
    <t>โรงพยาบาลเมืองปาน</t>
  </si>
  <si>
    <t>เมืองปาน,รพช.</t>
  </si>
  <si>
    <t>เมืองปาน</t>
  </si>
  <si>
    <t>34</t>
  </si>
  <si>
    <t>001115700</t>
  </si>
  <si>
    <t>โรงพยาบาลแพร่</t>
  </si>
  <si>
    <t>แพร่,รพท.</t>
  </si>
  <si>
    <t>แพร่</t>
  </si>
  <si>
    <t>500</t>
  </si>
  <si>
    <t>001071500</t>
  </si>
  <si>
    <t>โรงพยาบาลร้องกวาง</t>
  </si>
  <si>
    <t>ร้องกวาง,รพช.</t>
  </si>
  <si>
    <t>ร้องกวาง</t>
  </si>
  <si>
    <t>001116600</t>
  </si>
  <si>
    <t>โรงพยาบาลลอง</t>
  </si>
  <si>
    <t>ลอง,รพช.</t>
  </si>
  <si>
    <t>ลอง</t>
  </si>
  <si>
    <t>001116700</t>
  </si>
  <si>
    <t>โรงพยาบาลสูงเม่น</t>
  </si>
  <si>
    <t>สูงเม่น,รพช.</t>
  </si>
  <si>
    <t>สูงเม่น</t>
  </si>
  <si>
    <t>43</t>
  </si>
  <si>
    <t>001116900</t>
  </si>
  <si>
    <t>โรงพยาบาลสอง</t>
  </si>
  <si>
    <t>สอง,รพช.</t>
  </si>
  <si>
    <t>สอง</t>
  </si>
  <si>
    <t>35</t>
  </si>
  <si>
    <t>001117000</t>
  </si>
  <si>
    <t>โรงพยาบาลวังชิ้น</t>
  </si>
  <si>
    <t>วังชิ้น,รพช.</t>
  </si>
  <si>
    <t>วังชิ้น</t>
  </si>
  <si>
    <t>001117100</t>
  </si>
  <si>
    <t>โรงพยาบาลหนองม่วงไข่</t>
  </si>
  <si>
    <t>หนองม่วงไข่,รพช.</t>
  </si>
  <si>
    <t>หนองม่วงไข่</t>
  </si>
  <si>
    <t>001117200</t>
  </si>
  <si>
    <t>โรงพยาบาลสมเด็จพระยุพราชเด่นชัย</t>
  </si>
  <si>
    <t>สมเด็จพระยุพราชเด่นชัย,รพช.</t>
  </si>
  <si>
    <t>สมเด็จพระยุพราชเด่นชัย</t>
  </si>
  <si>
    <t>F1 &lt;=50,000</t>
  </si>
  <si>
    <t>001145200</t>
  </si>
  <si>
    <t>โรงพยาบาลน่าน</t>
  </si>
  <si>
    <t>น่าน,รพท.</t>
  </si>
  <si>
    <t>น่าน</t>
  </si>
  <si>
    <t>502</t>
  </si>
  <si>
    <t>001071600</t>
  </si>
  <si>
    <t>โรงพยาบาลแม่จริม</t>
  </si>
  <si>
    <t>แม่จริม,รพช.</t>
  </si>
  <si>
    <t>แม่จริม</t>
  </si>
  <si>
    <t>001117300</t>
  </si>
  <si>
    <t>โรงพยาบาลบ้านหลวง</t>
  </si>
  <si>
    <t>บ้านหลวง,รพช.</t>
  </si>
  <si>
    <t>บ้านหลวง</t>
  </si>
  <si>
    <t>001117400</t>
  </si>
  <si>
    <t>โรงพยาบาลนาน้อย</t>
  </si>
  <si>
    <t>นาน้อย,รพช.</t>
  </si>
  <si>
    <t>นาน้อย</t>
  </si>
  <si>
    <t>001117500</t>
  </si>
  <si>
    <t>โรงพยาบาลท่าวังผา</t>
  </si>
  <si>
    <t>ท่าวังผา,รพช.</t>
  </si>
  <si>
    <t>ท่าวังผา</t>
  </si>
  <si>
    <t>49</t>
  </si>
  <si>
    <t>001117600</t>
  </si>
  <si>
    <t>โรงพยาบาลเวียงสา</t>
  </si>
  <si>
    <t>เวียงสา,รพช.</t>
  </si>
  <si>
    <t>เวียงสา</t>
  </si>
  <si>
    <t>73</t>
  </si>
  <si>
    <t>001117700</t>
  </si>
  <si>
    <t>โรงพยาบาลทุ่งช้าง</t>
  </si>
  <si>
    <t>ทุ่งช้าง,รพช.</t>
  </si>
  <si>
    <t>ทุ่งช้าง</t>
  </si>
  <si>
    <t>001117800</t>
  </si>
  <si>
    <t>โรงพยาบาลเชียงกลาง</t>
  </si>
  <si>
    <t>เชียงกลาง,รพช.</t>
  </si>
  <si>
    <t>เชียงกลาง</t>
  </si>
  <si>
    <t>42</t>
  </si>
  <si>
    <t>001117900</t>
  </si>
  <si>
    <t>โรงพยาบาลนาหมื่น</t>
  </si>
  <si>
    <t>นาหมื่น,รพช.</t>
  </si>
  <si>
    <t>นาหมื่น</t>
  </si>
  <si>
    <t>001118000</t>
  </si>
  <si>
    <t>โรงพยาบาลสันติสุข</t>
  </si>
  <si>
    <t>สันติสุข,รพช.</t>
  </si>
  <si>
    <t>สันติสุข</t>
  </si>
  <si>
    <t>001118100</t>
  </si>
  <si>
    <t>โรงพยาบาลบ่อเกลือ</t>
  </si>
  <si>
    <t>บ่อเกลือ,รพช.</t>
  </si>
  <si>
    <t>บ่อเกลือ</t>
  </si>
  <si>
    <t>21</t>
  </si>
  <si>
    <t>001118200</t>
  </si>
  <si>
    <t>โรงพยาบาลสองแคว</t>
  </si>
  <si>
    <t>สองแคว,รพช.</t>
  </si>
  <si>
    <t>สองแคว</t>
  </si>
  <si>
    <t>001118300</t>
  </si>
  <si>
    <t>โรงพยาบาลสมเด็จพระยุพราชปัว</t>
  </si>
  <si>
    <t>สมเด็จพระยุพราชปัว,รพช.</t>
  </si>
  <si>
    <t>สมเด็จพระยุพราชปัว</t>
  </si>
  <si>
    <t>105</t>
  </si>
  <si>
    <t>001145300</t>
  </si>
  <si>
    <t>โรงพยาบาลเฉลิมพระเกียรติ</t>
  </si>
  <si>
    <t>เฉลิมพระเกียรติ(น่าน),รพช.</t>
  </si>
  <si>
    <t>เฉลิมพระเกียรติ(น่าน)</t>
  </si>
  <si>
    <t>001162500</t>
  </si>
  <si>
    <t>โรงพยาบาลภูเพียง</t>
  </si>
  <si>
    <t>ภูเพียง,รพช.</t>
  </si>
  <si>
    <t>ภูเพียง</t>
  </si>
  <si>
    <t>F3 &gt;=25,000</t>
  </si>
  <si>
    <t>002501700</t>
  </si>
  <si>
    <t>โรงพยาบาลพะเยา</t>
  </si>
  <si>
    <t>พะเยา,รพท.</t>
  </si>
  <si>
    <t>พะเยา</t>
  </si>
  <si>
    <t>400</t>
  </si>
  <si>
    <t>001071700</t>
  </si>
  <si>
    <t>โรงพยาบาลเชียงคำ</t>
  </si>
  <si>
    <t>เชียงคำ,รพท.</t>
  </si>
  <si>
    <t>เชียงคำ</t>
  </si>
  <si>
    <t>231</t>
  </si>
  <si>
    <t>001071800</t>
  </si>
  <si>
    <t>โรงพยาบาลจุน</t>
  </si>
  <si>
    <t>จุน,รพช.</t>
  </si>
  <si>
    <t>จุน</t>
  </si>
  <si>
    <t>001118400</t>
  </si>
  <si>
    <t>โรงพยาบาลเชียงม่วน</t>
  </si>
  <si>
    <t>เชียงม่วน,รพช.</t>
  </si>
  <si>
    <t>เชียงม่วน</t>
  </si>
  <si>
    <t>001118500</t>
  </si>
  <si>
    <t>โรงพยาบาลดอกคำใต้</t>
  </si>
  <si>
    <t>ดอกคำใต้,รพช.</t>
  </si>
  <si>
    <t>ดอกคำใต้</t>
  </si>
  <si>
    <t>80</t>
  </si>
  <si>
    <t>001118600</t>
  </si>
  <si>
    <t>โรงพยาบาลปง</t>
  </si>
  <si>
    <t>ปง,รพช.</t>
  </si>
  <si>
    <t>ปง</t>
  </si>
  <si>
    <t>001118700</t>
  </si>
  <si>
    <t>โรงพยาบาลแม่ใจ</t>
  </si>
  <si>
    <t>แม่ใจ,รพช.</t>
  </si>
  <si>
    <t>แม่ใจ</t>
  </si>
  <si>
    <t>001118800</t>
  </si>
  <si>
    <t>40744</t>
  </si>
  <si>
    <t>โรงพยาบาลภูซาง</t>
  </si>
  <si>
    <t>ภูซาง,รพช.</t>
  </si>
  <si>
    <t>ภูซาง</t>
  </si>
  <si>
    <t>004074400</t>
  </si>
  <si>
    <t>40745</t>
  </si>
  <si>
    <t>โรงพยาบาลภูกามยาว</t>
  </si>
  <si>
    <t>ภูกามยาว,รพช.</t>
  </si>
  <si>
    <t>ภูกามยาว</t>
  </si>
  <si>
    <t>004074500</t>
  </si>
  <si>
    <t>โรงพยาบาลเชียงรายประชานุเคราะห์</t>
  </si>
  <si>
    <t>เชียงรายประชานุเคราะห์,รพศ.</t>
  </si>
  <si>
    <t>เชียงรายประชานุเคราะห์</t>
  </si>
  <si>
    <t>เชียงราย</t>
  </si>
  <si>
    <t>787</t>
  </si>
  <si>
    <t>001067400</t>
  </si>
  <si>
    <t>โรงพยาบาลเทิง</t>
  </si>
  <si>
    <t>เทิง,รพช.</t>
  </si>
  <si>
    <t>เทิง</t>
  </si>
  <si>
    <t>66</t>
  </si>
  <si>
    <t>001118900</t>
  </si>
  <si>
    <t>โรงพยาบาลพาน</t>
  </si>
  <si>
    <t>พาน,รพช.</t>
  </si>
  <si>
    <t>พาน</t>
  </si>
  <si>
    <t>118</t>
  </si>
  <si>
    <t>F1 &gt;=100,000</t>
  </si>
  <si>
    <t>001119000</t>
  </si>
  <si>
    <t>โรงพยาบาลป่าแดด</t>
  </si>
  <si>
    <t>ป่าแดด,รพช.</t>
  </si>
  <si>
    <t>ป่าแดด</t>
  </si>
  <si>
    <t>001119100</t>
  </si>
  <si>
    <t>โรงพยาบาลแม่จัน</t>
  </si>
  <si>
    <t>แม่จัน,รพช.</t>
  </si>
  <si>
    <t>แม่จัน</t>
  </si>
  <si>
    <t>101</t>
  </si>
  <si>
    <t>001119200</t>
  </si>
  <si>
    <t>โรงพยาบาลเชียงแสน</t>
  </si>
  <si>
    <t>เชียงแสน,รพช.</t>
  </si>
  <si>
    <t>เชียงแสน</t>
  </si>
  <si>
    <t>001119300</t>
  </si>
  <si>
    <t>โรงพยาบาลแม่สาย</t>
  </si>
  <si>
    <t>แม่สาย,รพช.</t>
  </si>
  <si>
    <t>แม่สาย</t>
  </si>
  <si>
    <t>97</t>
  </si>
  <si>
    <t>001119400</t>
  </si>
  <si>
    <t>โรงพยาบาลแม่สรวย</t>
  </si>
  <si>
    <t>แม่สรวย,รพช.</t>
  </si>
  <si>
    <t>แม่สรวย</t>
  </si>
  <si>
    <t>001119500</t>
  </si>
  <si>
    <t>โรงพยาบาลเวียงป่าเป้า</t>
  </si>
  <si>
    <t>เวียงป่าเป้า,รพช.</t>
  </si>
  <si>
    <t>เวียงป่าเป้า</t>
  </si>
  <si>
    <t>72</t>
  </si>
  <si>
    <t>001119600</t>
  </si>
  <si>
    <t>โรงพยาบาลพญาเม็งราย</t>
  </si>
  <si>
    <t>พญาเม็งราย,รพช.</t>
  </si>
  <si>
    <t>พญาเม็งราย</t>
  </si>
  <si>
    <t>48</t>
  </si>
  <si>
    <t>001119700</t>
  </si>
  <si>
    <t>โรงพยาบาลเวียงแก่น</t>
  </si>
  <si>
    <t>เวียงแก่น,รพช.</t>
  </si>
  <si>
    <t>เวียงแก่น</t>
  </si>
  <si>
    <t>001119800</t>
  </si>
  <si>
    <t>โรงพยาบาลขุนตาล</t>
  </si>
  <si>
    <t>ขุนตาล,รพช.</t>
  </si>
  <si>
    <t>ขุนตาล</t>
  </si>
  <si>
    <t>001119900</t>
  </si>
  <si>
    <t>โรงพยาบาลแม่ฟ้าหลวง</t>
  </si>
  <si>
    <t>แม่ฟ้าหลวง,รพช.</t>
  </si>
  <si>
    <t>แม่ฟ้าหลวง</t>
  </si>
  <si>
    <t>001120000</t>
  </si>
  <si>
    <t>โรงพยาบาลแม่ลาว</t>
  </si>
  <si>
    <t>แม่ลาว,รพช.</t>
  </si>
  <si>
    <t>แม่ลาว</t>
  </si>
  <si>
    <t>001120100</t>
  </si>
  <si>
    <t>โรงพยาบาลเวียงเชียงรุ้ง</t>
  </si>
  <si>
    <t>เวียงเชียงรุ้ง,รพช.</t>
  </si>
  <si>
    <t>เวียงเชียงรุ้ง</t>
  </si>
  <si>
    <t>001120200</t>
  </si>
  <si>
    <t>โรงพยาบาลสมเด็จพระยุพราชเชียงของ</t>
  </si>
  <si>
    <t>สมเด็จพระยุพราชเชียงของ,รพช.</t>
  </si>
  <si>
    <t>สมเด็จพระยุพราชเชียงของ</t>
  </si>
  <si>
    <t>68</t>
  </si>
  <si>
    <t>001145400</t>
  </si>
  <si>
    <t>โรงพยาบาลสมเด็จพระญาณสังวร</t>
  </si>
  <si>
    <t>สมเด็จพระญาณสังวร,รพช.</t>
  </si>
  <si>
    <t>สมเด็จพระญาณสังวร</t>
  </si>
  <si>
    <t>001501200</t>
  </si>
  <si>
    <t>โรงพยาบาลดอยหลวง</t>
  </si>
  <si>
    <t>ดอยหลวง,รพช.</t>
  </si>
  <si>
    <t>ดอยหลวง</t>
  </si>
  <si>
    <t>002882300</t>
  </si>
  <si>
    <t>โรงพยาบาลศรีสังวาลย์</t>
  </si>
  <si>
    <t>ศรีสังวาลย์,รพท.</t>
  </si>
  <si>
    <t>ศรีสังวาลย์</t>
  </si>
  <si>
    <t>แม่ฮ่องสอน</t>
  </si>
  <si>
    <t>150</t>
  </si>
  <si>
    <t>S &lt;=400</t>
  </si>
  <si>
    <t>001071900</t>
  </si>
  <si>
    <t>โรงพยาบาลขุนยวม</t>
  </si>
  <si>
    <t>ขุนยวม,รพช.</t>
  </si>
  <si>
    <t>ขุนยวม</t>
  </si>
  <si>
    <t>001120300</t>
  </si>
  <si>
    <t>โรงพยาบาลปาย</t>
  </si>
  <si>
    <t>ปาย,รพช.</t>
  </si>
  <si>
    <t>ปาย</t>
  </si>
  <si>
    <t>001120400</t>
  </si>
  <si>
    <t>โรงพยาบาลแม่สะเรียง</t>
  </si>
  <si>
    <t>แม่สะเรียง,รพช.</t>
  </si>
  <si>
    <t>แม่สะเรียง</t>
  </si>
  <si>
    <t>115</t>
  </si>
  <si>
    <t>001120500</t>
  </si>
  <si>
    <t>โรงพยาบาลแม่ลาน้อย</t>
  </si>
  <si>
    <t>แม่ลาน้อย,รพช.</t>
  </si>
  <si>
    <t>แม่ลาน้อย</t>
  </si>
  <si>
    <t>001120600</t>
  </si>
  <si>
    <t>โรงพยาบาลสบเมย</t>
  </si>
  <si>
    <t>สบเมย,รพช.</t>
  </si>
  <si>
    <t>สบเมย</t>
  </si>
  <si>
    <t>001120700</t>
  </si>
  <si>
    <t>โรงพยาบาลปางมะผ้า</t>
  </si>
  <si>
    <t>ปางมะผ้า,รพช.</t>
  </si>
  <si>
    <t>ปางมะผ้า</t>
  </si>
  <si>
    <t>001120800</t>
  </si>
  <si>
    <t>โรงพยาบาลอุตรดิตถ์</t>
  </si>
  <si>
    <t>อุตรดิตถ์,รพศ.</t>
  </si>
  <si>
    <t>อุตรดิตถ์</t>
  </si>
  <si>
    <t>620</t>
  </si>
  <si>
    <t>001067300</t>
  </si>
  <si>
    <t>โรงพยาบาลตรอน</t>
  </si>
  <si>
    <t>ตรอน,รพช.</t>
  </si>
  <si>
    <t>ตรอน</t>
  </si>
  <si>
    <t>001115800</t>
  </si>
  <si>
    <t>โรงพยาบาลท่าปลา</t>
  </si>
  <si>
    <t>ท่าปลา,รพช.</t>
  </si>
  <si>
    <t>ท่าปลา</t>
  </si>
  <si>
    <t>001115900</t>
  </si>
  <si>
    <t>โรงพยาบาลน้ำปาด</t>
  </si>
  <si>
    <t>น้ำปาด,รพช.</t>
  </si>
  <si>
    <t>น้ำปาด</t>
  </si>
  <si>
    <t>001116000</t>
  </si>
  <si>
    <t>โรงพยาบาลฟากท่า</t>
  </si>
  <si>
    <t>ฟากท่า,รพช.</t>
  </si>
  <si>
    <t>ฟากท่า</t>
  </si>
  <si>
    <t>001116100</t>
  </si>
  <si>
    <t>โรงพยาบาลบ้านโคก</t>
  </si>
  <si>
    <t>บ้านโคก,รพช.</t>
  </si>
  <si>
    <t>บ้านโคก</t>
  </si>
  <si>
    <t>001116200</t>
  </si>
  <si>
    <t>โรงพยาบาลพิชัย</t>
  </si>
  <si>
    <t>พิชัย,รพช.</t>
  </si>
  <si>
    <t>พิชัย</t>
  </si>
  <si>
    <t>001116300</t>
  </si>
  <si>
    <t>โรงพยาบาลลับแล</t>
  </si>
  <si>
    <t>ลับแล,รพช.</t>
  </si>
  <si>
    <t>ลับแล</t>
  </si>
  <si>
    <t>001116400</t>
  </si>
  <si>
    <t>โรงพยาบาลทองแสนขัน</t>
  </si>
  <si>
    <t>ทองแสนขัน,รพช.</t>
  </si>
  <si>
    <t>ทองแสนขัน</t>
  </si>
  <si>
    <t>001116500</t>
  </si>
  <si>
    <t>โรงพยาบาลสมเด็จพระเจ้าตากสินมหาราช</t>
  </si>
  <si>
    <t>สมเด็จพระเจ้าตากสินมหาราช,รพท.</t>
  </si>
  <si>
    <t>สมเด็จพระเจ้าตากสินมหาราช</t>
  </si>
  <si>
    <t>ตาก</t>
  </si>
  <si>
    <t>310</t>
  </si>
  <si>
    <t>001072200</t>
  </si>
  <si>
    <t>โรงพยาบาลแม่สอด</t>
  </si>
  <si>
    <t>แม่สอด,รพท.</t>
  </si>
  <si>
    <t>แม่สอด</t>
  </si>
  <si>
    <t>365</t>
  </si>
  <si>
    <t>001072300</t>
  </si>
  <si>
    <t>โรงพยาบาลบ้านตาก</t>
  </si>
  <si>
    <t>บ้านตาก,รพช.</t>
  </si>
  <si>
    <t>บ้านตาก</t>
  </si>
  <si>
    <t>001123800</t>
  </si>
  <si>
    <t>โรงพยาบาลสามเงา</t>
  </si>
  <si>
    <t>สามเงา,รพช.</t>
  </si>
  <si>
    <t>สามเงา</t>
  </si>
  <si>
    <t>001123900</t>
  </si>
  <si>
    <t>โรงพยาบาลแม่ระมาด</t>
  </si>
  <si>
    <t>แม่ระมาด,รพช.</t>
  </si>
  <si>
    <t>แม่ระมาด</t>
  </si>
  <si>
    <t>100</t>
  </si>
  <si>
    <t>001124000</t>
  </si>
  <si>
    <t>โรงพยาบาลท่าสองยาง</t>
  </si>
  <si>
    <t>ท่าสองยาง,รพช.</t>
  </si>
  <si>
    <t>ท่าสองยาง</t>
  </si>
  <si>
    <t>79</t>
  </si>
  <si>
    <t>001124100</t>
  </si>
  <si>
    <t>โรงพยาบาลพบพระ</t>
  </si>
  <si>
    <t>พบพระ,รพช.</t>
  </si>
  <si>
    <t>พบพระ</t>
  </si>
  <si>
    <t>50</t>
  </si>
  <si>
    <t>001124200</t>
  </si>
  <si>
    <t>โรงพยาบาลอุ้มผาง</t>
  </si>
  <si>
    <t>อุ้มผาง,รพช.</t>
  </si>
  <si>
    <t>อุ้มผาง</t>
  </si>
  <si>
    <t>001124300</t>
  </si>
  <si>
    <t>โรงพยาบาลวังเจ้า</t>
  </si>
  <si>
    <t>วังเจ้า,รพช.</t>
  </si>
  <si>
    <t>วังเจ้า</t>
  </si>
  <si>
    <t>002744300</t>
  </si>
  <si>
    <t>โรงพยาบาลสุโขทัย</t>
  </si>
  <si>
    <t>สุโขทัย,รพท.</t>
  </si>
  <si>
    <t>สุโขทัย</t>
  </si>
  <si>
    <t>320</t>
  </si>
  <si>
    <t>001072400</t>
  </si>
  <si>
    <t>โรงพยาบาลศรีสังวรสุโขทัย</t>
  </si>
  <si>
    <t>ศรีสังวรสุโขทัย,รพท.</t>
  </si>
  <si>
    <t>ศรีสังวรสุโขทัย</t>
  </si>
  <si>
    <t>281</t>
  </si>
  <si>
    <t>001072500</t>
  </si>
  <si>
    <t>โรงพยาบาลบ้านด่านลานหอย</t>
  </si>
  <si>
    <t>บ้านด่านลานหอย,รพช.</t>
  </si>
  <si>
    <t>บ้านด่านลานหอย</t>
  </si>
  <si>
    <t>001124400</t>
  </si>
  <si>
    <t>โรงพยาบาลคีรีมาศ</t>
  </si>
  <si>
    <t>คีรีมาศ,รพช.</t>
  </si>
  <si>
    <t>คีรีมาศ</t>
  </si>
  <si>
    <t>40</t>
  </si>
  <si>
    <t>001124500</t>
  </si>
  <si>
    <t>โรงพยาบาลกงไกรลาศ</t>
  </si>
  <si>
    <t>กงไกรลาศ,รพช.</t>
  </si>
  <si>
    <t>กงไกรลาศ</t>
  </si>
  <si>
    <t>001124600</t>
  </si>
  <si>
    <t>โรงพยาบาลศรีสัชนาลัย</t>
  </si>
  <si>
    <t>ศรีสัชนาลัย,รพช.</t>
  </si>
  <si>
    <t>ศรีสัชนาลัย</t>
  </si>
  <si>
    <t>F2 &gt;=90,000</t>
  </si>
  <si>
    <t>001124700</t>
  </si>
  <si>
    <t>โรงพยาบาลสวรรคโลก</t>
  </si>
  <si>
    <t>สวรรคโลก,รพช.</t>
  </si>
  <si>
    <t>สวรรคโลก</t>
  </si>
  <si>
    <t>106</t>
  </si>
  <si>
    <t>001124800</t>
  </si>
  <si>
    <t>โรงพยาบาลศรีนคร</t>
  </si>
  <si>
    <t>ศรีนคร,รพช.</t>
  </si>
  <si>
    <t>ศรีนคร</t>
  </si>
  <si>
    <t>001124900</t>
  </si>
  <si>
    <t>โรงพยาบาลทุ่งเสลี่ยม</t>
  </si>
  <si>
    <t>ทุ่งเสลี่ยม,รพช.</t>
  </si>
  <si>
    <t>ทุ่งเสลี่ยม</t>
  </si>
  <si>
    <t>001125000</t>
  </si>
  <si>
    <t>โรงพยาบาลพุทธชินราช</t>
  </si>
  <si>
    <t>พุทธชินราช,รพศ.</t>
  </si>
  <si>
    <t>พุทธชินราช</t>
  </si>
  <si>
    <t>พิษณุโลก</t>
  </si>
  <si>
    <t>A &gt;1000</t>
  </si>
  <si>
    <t>001067600</t>
  </si>
  <si>
    <t>โรงพยาบาลชาติตระการ</t>
  </si>
  <si>
    <t>ชาติตระการ,รพช.</t>
  </si>
  <si>
    <t>ชาติตระการ</t>
  </si>
  <si>
    <t>001125100</t>
  </si>
  <si>
    <t>โรงพยาบาลบางระกำ</t>
  </si>
  <si>
    <t>บางระกำ,รพช.</t>
  </si>
  <si>
    <t>บางระกำ</t>
  </si>
  <si>
    <t>39</t>
  </si>
  <si>
    <t>001125200</t>
  </si>
  <si>
    <t>โรงพยาบาลบางกระทุ่ม</t>
  </si>
  <si>
    <t>บางกระทุ่ม,รพช.</t>
  </si>
  <si>
    <t>บางกระทุ่ม</t>
  </si>
  <si>
    <t>001125300</t>
  </si>
  <si>
    <t>โรงพยาบาลพรหมพิราม</t>
  </si>
  <si>
    <t>พรหมพิราม,รพช.</t>
  </si>
  <si>
    <t>พรหมพิราม</t>
  </si>
  <si>
    <t>001125400</t>
  </si>
  <si>
    <t>โรงพยาบาลวัดโบสถ์</t>
  </si>
  <si>
    <t>วัดโบสถ์,รพช.</t>
  </si>
  <si>
    <t>วัดโบสถ์</t>
  </si>
  <si>
    <t>001125500</t>
  </si>
  <si>
    <t>โรงพยาบาลวังทอง</t>
  </si>
  <si>
    <t>วังทอง,รพช.</t>
  </si>
  <si>
    <t>วังทอง</t>
  </si>
  <si>
    <t>001125600</t>
  </si>
  <si>
    <t>โรงพยาบาลเนินมะปราง</t>
  </si>
  <si>
    <t>เนินมะปราง,รพช.</t>
  </si>
  <si>
    <t>เนินมะปราง</t>
  </si>
  <si>
    <t>001125700</t>
  </si>
  <si>
    <t>โรงพยาบาลสมเด็จพระยุพราชนครไทย</t>
  </si>
  <si>
    <t>สมเด็จพระยุพราชนครไทย,รพช.</t>
  </si>
  <si>
    <t>สมเด็จพระยุพราชนครไทย</t>
  </si>
  <si>
    <t>90</t>
  </si>
  <si>
    <t>001145500</t>
  </si>
  <si>
    <t>โรงพยาบาลเพชรบูรณ์</t>
  </si>
  <si>
    <t>เพชรบูรณ์,รพท.</t>
  </si>
  <si>
    <t>เพชรบูรณ์</t>
  </si>
  <si>
    <t>509</t>
  </si>
  <si>
    <t>001072700</t>
  </si>
  <si>
    <t>โรงพยาบาลชนแดน</t>
  </si>
  <si>
    <t>ชนแดน,รพช.</t>
  </si>
  <si>
    <t>ชนแดน</t>
  </si>
  <si>
    <t>001126400</t>
  </si>
  <si>
    <t>โรงพยาบาลหล่มสัก</t>
  </si>
  <si>
    <t>หล่มสัก,รพช.</t>
  </si>
  <si>
    <t>หล่มสัก</t>
  </si>
  <si>
    <t>205</t>
  </si>
  <si>
    <t>001126500</t>
  </si>
  <si>
    <t>โรงพยาบาลวิเชียรบุรี</t>
  </si>
  <si>
    <t>วิเชียรบุรี,รพช.</t>
  </si>
  <si>
    <t>วิเชียรบุรี</t>
  </si>
  <si>
    <t>200</t>
  </si>
  <si>
    <t>001126600</t>
  </si>
  <si>
    <t>โรงพยาบาลศรีเทพ</t>
  </si>
  <si>
    <t>ศรีเทพ,รพช.</t>
  </si>
  <si>
    <t>ศรีเทพ</t>
  </si>
  <si>
    <t>58</t>
  </si>
  <si>
    <t>001126700</t>
  </si>
  <si>
    <t>โรงพยาบาลหนองไผ่</t>
  </si>
  <si>
    <t>หนองไผ่,รพช.</t>
  </si>
  <si>
    <t>หนองไผ่</t>
  </si>
  <si>
    <t>001126800</t>
  </si>
  <si>
    <t>โรงพยาบาลบึงสามพัน</t>
  </si>
  <si>
    <t>บึงสามพัน,รพช.</t>
  </si>
  <si>
    <t>บึงสามพัน</t>
  </si>
  <si>
    <t>001126900</t>
  </si>
  <si>
    <t>โรงพยาบาลน้ำหนาว</t>
  </si>
  <si>
    <t>น้ำหนาว,รพช.</t>
  </si>
  <si>
    <t>น้ำหนาว</t>
  </si>
  <si>
    <t>11</t>
  </si>
  <si>
    <t>001127000</t>
  </si>
  <si>
    <t>โรงพยาบาลวังโป่ง</t>
  </si>
  <si>
    <t>วังโป่ง,รพช.</t>
  </si>
  <si>
    <t>วังโป่ง</t>
  </si>
  <si>
    <t>001127100</t>
  </si>
  <si>
    <t>โรงพยาบาลเขาค้อ</t>
  </si>
  <si>
    <t>เขาค้อ,รพช.</t>
  </si>
  <si>
    <t>เขาค้อ</t>
  </si>
  <si>
    <t>001127200</t>
  </si>
  <si>
    <t>โรงพยาบาลสมเด็จพระยุพราชหล่มเก่า</t>
  </si>
  <si>
    <t>สมเด็จพระยุพราชหล่มเก่า,รพช.</t>
  </si>
  <si>
    <t>สมเด็จพระยุพราชหล่มเก่า</t>
  </si>
  <si>
    <t>001145700</t>
  </si>
  <si>
    <t>โรงพยาบาลชัยนาทนเรนทร</t>
  </si>
  <si>
    <t>ชัยนาทนเรนทร,รพท.</t>
  </si>
  <si>
    <t>ชัยนาทนเรนทร</t>
  </si>
  <si>
    <t>ชัยนาท</t>
  </si>
  <si>
    <t>348</t>
  </si>
  <si>
    <t>001069400</t>
  </si>
  <si>
    <t>โรงพยาบาลมโนรมย์</t>
  </si>
  <si>
    <t>มโนรมย์,รพช.</t>
  </si>
  <si>
    <t>มโนรมย์</t>
  </si>
  <si>
    <t>001080200</t>
  </si>
  <si>
    <t>โรงพยาบาลวัดสิงห์</t>
  </si>
  <si>
    <t>วัดสิงห์,รพช.</t>
  </si>
  <si>
    <t>วัดสิงห์</t>
  </si>
  <si>
    <t>38</t>
  </si>
  <si>
    <t>001080300</t>
  </si>
  <si>
    <t>โรงพยาบาลสรรพยา</t>
  </si>
  <si>
    <t>สรรพยา,รพช.</t>
  </si>
  <si>
    <t>สรรพยา</t>
  </si>
  <si>
    <t>001080400</t>
  </si>
  <si>
    <t>โรงพยาบาลสรรคบุรี</t>
  </si>
  <si>
    <t>สรรคบุรี,รพช.</t>
  </si>
  <si>
    <t>สรรคบุรี</t>
  </si>
  <si>
    <t>41</t>
  </si>
  <si>
    <t>001080500</t>
  </si>
  <si>
    <t>โรงพยาบาลหันคา</t>
  </si>
  <si>
    <t>หันคา,รพช.</t>
  </si>
  <si>
    <t>หันคา</t>
  </si>
  <si>
    <t>001080600</t>
  </si>
  <si>
    <t>โรงพยาบาลหนองมะโมง</t>
  </si>
  <si>
    <t>หนองมะโมง,รพช.</t>
  </si>
  <si>
    <t>หนองมะโมง</t>
  </si>
  <si>
    <t>002797400</t>
  </si>
  <si>
    <t>โรงพยาบาลเนินขาม</t>
  </si>
  <si>
    <t>เนินขาม,รพช.</t>
  </si>
  <si>
    <t>เนินขาม</t>
  </si>
  <si>
    <t>002797500</t>
  </si>
  <si>
    <t>โรงพยาบาลสวรรค์ประชารักษ์</t>
  </si>
  <si>
    <t>สวรรค์ประชารักษ์,รพศ.</t>
  </si>
  <si>
    <t>สวรรค์ประชารักษ์</t>
  </si>
  <si>
    <t>นครสวรรค์</t>
  </si>
  <si>
    <t>659</t>
  </si>
  <si>
    <t>001067500</t>
  </si>
  <si>
    <t>โรงพยาบาลโกรกพระ</t>
  </si>
  <si>
    <t>โกรกพระ,รพช.</t>
  </si>
  <si>
    <t>โกรกพระ</t>
  </si>
  <si>
    <t>001120900</t>
  </si>
  <si>
    <t>โรงพยาบาลชุมแสง</t>
  </si>
  <si>
    <t>ชุมแสง,รพช.</t>
  </si>
  <si>
    <t>ชุมแสง</t>
  </si>
  <si>
    <t>001121000</t>
  </si>
  <si>
    <t>โรงพยาบาลหนองบัว</t>
  </si>
  <si>
    <t>หนองบัว,รพช.</t>
  </si>
  <si>
    <t>หนองบัว</t>
  </si>
  <si>
    <t>001121100</t>
  </si>
  <si>
    <t>โรงพยาบาลบรรพตพิสัย</t>
  </si>
  <si>
    <t>บรรพตพิสัย,รพช.</t>
  </si>
  <si>
    <t>บรรพตพิสัย</t>
  </si>
  <si>
    <t>98</t>
  </si>
  <si>
    <t>001121200</t>
  </si>
  <si>
    <t>โรงพยาบาลเก้าเลี้ยว</t>
  </si>
  <si>
    <t>เก้าเลี้ยว,รพช.</t>
  </si>
  <si>
    <t>เก้าเลี้ยว</t>
  </si>
  <si>
    <t>001121300</t>
  </si>
  <si>
    <t>โรงพยาบาลตาคลี</t>
  </si>
  <si>
    <t>ตาคลี,รพช.</t>
  </si>
  <si>
    <t>ตาคลี</t>
  </si>
  <si>
    <t>001121400</t>
  </si>
  <si>
    <t>โรงพยาบาลท่าตะโก</t>
  </si>
  <si>
    <t>ท่าตะโก,รพช.</t>
  </si>
  <si>
    <t>ท่าตะโก</t>
  </si>
  <si>
    <t>001121500</t>
  </si>
  <si>
    <t>โรงพยาบาลไพศาลี</t>
  </si>
  <si>
    <t>ไพศาลี,รพช.</t>
  </si>
  <si>
    <t>ไพศาลี</t>
  </si>
  <si>
    <t>001121600</t>
  </si>
  <si>
    <t>โรงพยาบาลพยุหะคีรี</t>
  </si>
  <si>
    <t>พยุหะคีรี,รพช.</t>
  </si>
  <si>
    <t>พยุหะคีรี</t>
  </si>
  <si>
    <t>001121700</t>
  </si>
  <si>
    <t>โรงพยาบาลลาดยาว</t>
  </si>
  <si>
    <t>ลาดยาว,รพช.</t>
  </si>
  <si>
    <t>ลาดยาว</t>
  </si>
  <si>
    <t>001121800</t>
  </si>
  <si>
    <t>โรงพยาบาลตากฟ้า</t>
  </si>
  <si>
    <t>ตากฟ้า,รพช.</t>
  </si>
  <si>
    <t>ตากฟ้า</t>
  </si>
  <si>
    <t>001121900</t>
  </si>
  <si>
    <t>โรงพยาบาลแม่วงก์</t>
  </si>
  <si>
    <t>แม่วงก์,รพช.</t>
  </si>
  <si>
    <t>แม่วงก์</t>
  </si>
  <si>
    <t>001122000</t>
  </si>
  <si>
    <t>40749</t>
  </si>
  <si>
    <t>โรงพยาบาลชุมตาบง</t>
  </si>
  <si>
    <t>ชุมตาบง,รพช.</t>
  </si>
  <si>
    <t>ชุมตาบง</t>
  </si>
  <si>
    <t>004074900</t>
  </si>
  <si>
    <t>โรงพยาบาลอุทัยธานี</t>
  </si>
  <si>
    <t>อุทัยธานี,รพท.</t>
  </si>
  <si>
    <t>อุทัยธานี</t>
  </si>
  <si>
    <t>001072000</t>
  </si>
  <si>
    <t>โรงพยาบาลทัพทัน</t>
  </si>
  <si>
    <t>ทัพทัน,รพช.</t>
  </si>
  <si>
    <t>ทัพทัน</t>
  </si>
  <si>
    <t>001122100</t>
  </si>
  <si>
    <t>โรงพยาบาลสว่างอารมณ์</t>
  </si>
  <si>
    <t>สว่างอารมณ์,รพช.</t>
  </si>
  <si>
    <t>สว่างอารมณ์</t>
  </si>
  <si>
    <t>001122200</t>
  </si>
  <si>
    <t>โรงพยาบาลหนองฉาง</t>
  </si>
  <si>
    <t>หนองฉาง,รพช.</t>
  </si>
  <si>
    <t>หนองฉาง</t>
  </si>
  <si>
    <t>001122300</t>
  </si>
  <si>
    <t>โรงพยาบาลหนองขาหย่าง</t>
  </si>
  <si>
    <t>หนองขาหย่าง,รพช.</t>
  </si>
  <si>
    <t>หนองขาหย่าง</t>
  </si>
  <si>
    <t>001122400</t>
  </si>
  <si>
    <t>โรงพยาบาลบ้านไร่</t>
  </si>
  <si>
    <t>บ้านไร่,รพช.</t>
  </si>
  <si>
    <t>บ้านไร่</t>
  </si>
  <si>
    <t>001122500</t>
  </si>
  <si>
    <t>โรงพยาบาลลานสัก</t>
  </si>
  <si>
    <t>ลานสัก,รพช.</t>
  </si>
  <si>
    <t>ลานสัก</t>
  </si>
  <si>
    <t>001122600</t>
  </si>
  <si>
    <t>โรงพยาบาลห้วยคต</t>
  </si>
  <si>
    <t>ห้วยคต,รพช.</t>
  </si>
  <si>
    <t>ห้วยคต</t>
  </si>
  <si>
    <t>001122700</t>
  </si>
  <si>
    <t>โรงพยาบาลกำแพงเพชร</t>
  </si>
  <si>
    <t>กำแพงเพชร,รพท.</t>
  </si>
  <si>
    <t>กำแพงเพชร</t>
  </si>
  <si>
    <t>410</t>
  </si>
  <si>
    <t>001072100</t>
  </si>
  <si>
    <t>โรงพยาบาลทุ่งโพธิ์ทะเล</t>
  </si>
  <si>
    <t>ทุ่งโพธิ์ทะเล,รพช.</t>
  </si>
  <si>
    <t>ทุ่งโพธิ์ทะเล</t>
  </si>
  <si>
    <t>001122800</t>
  </si>
  <si>
    <t>โรงพยาบาลไทรงาม</t>
  </si>
  <si>
    <t>ไทรงาม,รพช.</t>
  </si>
  <si>
    <t>ไทรงาม</t>
  </si>
  <si>
    <t>27</t>
  </si>
  <si>
    <t>001122900</t>
  </si>
  <si>
    <t>โรงพยาบาลคลองลาน</t>
  </si>
  <si>
    <t>คลองลาน,รพช.</t>
  </si>
  <si>
    <t>คลองลาน</t>
  </si>
  <si>
    <t>001123000</t>
  </si>
  <si>
    <t>โรงพยาบาลขาณุวรลักษบุรี</t>
  </si>
  <si>
    <t>ขาณุวรลักษบุรี,รพช.</t>
  </si>
  <si>
    <t>ขาณุวรลักษบุรี</t>
  </si>
  <si>
    <t>001123100</t>
  </si>
  <si>
    <t>โรงพยาบาลคลองขลุง</t>
  </si>
  <si>
    <t>คลองขลุง,รพช.</t>
  </si>
  <si>
    <t>คลองขลุง</t>
  </si>
  <si>
    <t>95</t>
  </si>
  <si>
    <t>001123200</t>
  </si>
  <si>
    <t>โรงพยาบาลพรานกระต่าย</t>
  </si>
  <si>
    <t>พรานกระต่าย,รพช.</t>
  </si>
  <si>
    <t>พรานกระต่าย</t>
  </si>
  <si>
    <t>001123300</t>
  </si>
  <si>
    <t>โรงพยาบาลลานกระบือ</t>
  </si>
  <si>
    <t>ลานกระบือ,รพช.</t>
  </si>
  <si>
    <t>ลานกระบือ</t>
  </si>
  <si>
    <t>001123400</t>
  </si>
  <si>
    <t>โรงพยาบาลทรายทองวัฒนา</t>
  </si>
  <si>
    <t>ทรายทองวัฒนา,รพช.</t>
  </si>
  <si>
    <t>ทรายทองวัฒนา</t>
  </si>
  <si>
    <t>001123500</t>
  </si>
  <si>
    <t>โรงพยาบาลปางศิลาทอง</t>
  </si>
  <si>
    <t>ปางศิลาทอง,รพช.</t>
  </si>
  <si>
    <t>ปางศิลาทอง</t>
  </si>
  <si>
    <t>001123600</t>
  </si>
  <si>
    <t>โรงพยาบาลบึงสามัคคี</t>
  </si>
  <si>
    <t>บึงสามัคคี,รพช.</t>
  </si>
  <si>
    <t>บึงสามัคคี</t>
  </si>
  <si>
    <t>001413500</t>
  </si>
  <si>
    <t>โรงพยาบาลโกสัมพีนคร</t>
  </si>
  <si>
    <t>โกสัมพีนคร,รพช.</t>
  </si>
  <si>
    <t>โกสัมพีนคร</t>
  </si>
  <si>
    <t>002801000</t>
  </si>
  <si>
    <t>โรงพยาบาลพิจิตร</t>
  </si>
  <si>
    <t>พิจิตร,รพท.</t>
  </si>
  <si>
    <t>พิจิตร</t>
  </si>
  <si>
    <t>456</t>
  </si>
  <si>
    <t>001072600</t>
  </si>
  <si>
    <t>โรงพยาบาลวังทรายพูน</t>
  </si>
  <si>
    <t>วังทรายพูน,รพช.</t>
  </si>
  <si>
    <t>วังทรายพูน</t>
  </si>
  <si>
    <t>001125800</t>
  </si>
  <si>
    <t>โรงพยาบาลโพธิ์ประทับช้าง</t>
  </si>
  <si>
    <t>โพธิ์ประทับช้าง,รพช.</t>
  </si>
  <si>
    <t>โพธิ์ประทับช้าง</t>
  </si>
  <si>
    <t>001125900</t>
  </si>
  <si>
    <t>โรงพยาบาลบางมูลนาก</t>
  </si>
  <si>
    <t>บางมูลนาก,รพช.</t>
  </si>
  <si>
    <t>บางมูลนาก</t>
  </si>
  <si>
    <t>001126000</t>
  </si>
  <si>
    <t>โรงพยาบาลโพทะเล</t>
  </si>
  <si>
    <t>โพทะเล,รพช.</t>
  </si>
  <si>
    <t>โพทะเล</t>
  </si>
  <si>
    <t>001126100</t>
  </si>
  <si>
    <t>โรงพยาบาลสามง่าม</t>
  </si>
  <si>
    <t>สามง่าม,รพช.</t>
  </si>
  <si>
    <t>สามง่าม</t>
  </si>
  <si>
    <t>001126200</t>
  </si>
  <si>
    <t>โรงพยาบาลทับคล้อ</t>
  </si>
  <si>
    <t>ทับคล้อ,รพช.</t>
  </si>
  <si>
    <t>ทับคล้อ</t>
  </si>
  <si>
    <t>26</t>
  </si>
  <si>
    <t>001126300</t>
  </si>
  <si>
    <t>โรงพยาบาลสมเด็จพระยุพราชตะพานหิน</t>
  </si>
  <si>
    <t>สมเด็จพระยุพราชตะพานหิน,รพช.</t>
  </si>
  <si>
    <t>สมเด็จพระยุพราชตะพานหิน</t>
  </si>
  <si>
    <t>103</t>
  </si>
  <si>
    <t>001145600</t>
  </si>
  <si>
    <t>โรงพยาบาลวชิรบารมี</t>
  </si>
  <si>
    <t>วชิรบารมี,รพช.</t>
  </si>
  <si>
    <t>วชิรบารมี</t>
  </si>
  <si>
    <t>001163100</t>
  </si>
  <si>
    <t>โรงพยาบาลสากเหล็ก</t>
  </si>
  <si>
    <t>สากเหล็ก,รพช.</t>
  </si>
  <si>
    <t>สากเหล็ก</t>
  </si>
  <si>
    <t>002797800</t>
  </si>
  <si>
    <t>โรงพยาบาลบึงนาราง</t>
  </si>
  <si>
    <t>บึงนาราง,รพช.</t>
  </si>
  <si>
    <t>บึงนาราง</t>
  </si>
  <si>
    <t>002797900</t>
  </si>
  <si>
    <t>โรงพยาบาลดงเจริญ</t>
  </si>
  <si>
    <t>ดงเจริญ,รพช.</t>
  </si>
  <si>
    <t>ดงเจริญ</t>
  </si>
  <si>
    <t>002798000</t>
  </si>
  <si>
    <t>โรงพยาบาลพระนั่งเกล้า</t>
  </si>
  <si>
    <t>พระนั่งเกล้า</t>
  </si>
  <si>
    <t>นนทบุรี</t>
  </si>
  <si>
    <t>515</t>
  </si>
  <si>
    <t>001068600</t>
  </si>
  <si>
    <t>โรงพยาบาลบางกรวย</t>
  </si>
  <si>
    <t>บางกรวย,รพช.</t>
  </si>
  <si>
    <t>บางกรวย</t>
  </si>
  <si>
    <t>001075600</t>
  </si>
  <si>
    <t>โรงพยาบาลบางใหญ่</t>
  </si>
  <si>
    <t>บางใหญ่,รพช.</t>
  </si>
  <si>
    <t>บางใหญ่</t>
  </si>
  <si>
    <t>001075700</t>
  </si>
  <si>
    <t>โรงพยาบาลบางบัวทอง</t>
  </si>
  <si>
    <t>บางบัวทอง,รพช.</t>
  </si>
  <si>
    <t>บางบัวทอง</t>
  </si>
  <si>
    <t>001075800</t>
  </si>
  <si>
    <t>โรงพยาบาลไทรน้อย</t>
  </si>
  <si>
    <t>ไทรน้อย,รพช.</t>
  </si>
  <si>
    <t>ไทรน้อย</t>
  </si>
  <si>
    <t>001075900</t>
  </si>
  <si>
    <t>โรงพยาบาลปากเกร็ด</t>
  </si>
  <si>
    <t>ปากเกร็ด,รพช.</t>
  </si>
  <si>
    <t>ปากเกร็ด</t>
  </si>
  <si>
    <t>001076000</t>
  </si>
  <si>
    <t>โรงพยาบาลบางบัวทอง ๒</t>
  </si>
  <si>
    <t>บางบัวทอง ๒,รพช.</t>
  </si>
  <si>
    <t>บางบัวทอง ๒</t>
  </si>
  <si>
    <t>002887500</t>
  </si>
  <si>
    <t>โรงพยาบาลปทุมธานี</t>
  </si>
  <si>
    <t>ปทุมธานี,รพท.</t>
  </si>
  <si>
    <t>ปทุมธานี</t>
  </si>
  <si>
    <t>380</t>
  </si>
  <si>
    <t>001068700</t>
  </si>
  <si>
    <t>โรงพยาบาลคลองหลวง</t>
  </si>
  <si>
    <t>คลองหลวง,รพช.</t>
  </si>
  <si>
    <t>คลองหลวง</t>
  </si>
  <si>
    <t>001076100</t>
  </si>
  <si>
    <t>โรงพยาบาลธัญบุรี</t>
  </si>
  <si>
    <t>ธัญบุรี,รพช.</t>
  </si>
  <si>
    <t>ธัญบุรี</t>
  </si>
  <si>
    <t>001076200</t>
  </si>
  <si>
    <t>โรงพยาบาลประชาธิปัตย์</t>
  </si>
  <si>
    <t>ประชาธิปัตย์,รพช.</t>
  </si>
  <si>
    <t>ประชาธิปัตย์</t>
  </si>
  <si>
    <t>001076300</t>
  </si>
  <si>
    <t>โรงพยาบาลหนองเสือ</t>
  </si>
  <si>
    <t>หนองเสือ,รพช.</t>
  </si>
  <si>
    <t>หนองเสือ</t>
  </si>
  <si>
    <t>001076400</t>
  </si>
  <si>
    <t>โรงพยาบาลลาดหลุมแก้ว</t>
  </si>
  <si>
    <t>ลาดหลุมแก้ว,รพช.</t>
  </si>
  <si>
    <t>ลาดหลุมแก้ว</t>
  </si>
  <si>
    <t>001076500</t>
  </si>
  <si>
    <t>โรงพยาบาลลำลูกกา</t>
  </si>
  <si>
    <t>ลำลูกกา,รพช.</t>
  </si>
  <si>
    <t>ลำลูกกา</t>
  </si>
  <si>
    <t>001076600</t>
  </si>
  <si>
    <t>โรงพยาบาลสามโคก</t>
  </si>
  <si>
    <t>สามโคก,รพช.</t>
  </si>
  <si>
    <t>สามโคก</t>
  </si>
  <si>
    <t>001076700</t>
  </si>
  <si>
    <t>โรงพยาบาลพระนครศรีอยุธยา</t>
  </si>
  <si>
    <t>พระนครศรีอยุธยา,รพศ.</t>
  </si>
  <si>
    <t>พระนครศรีอยุธยา</t>
  </si>
  <si>
    <t>524</t>
  </si>
  <si>
    <t>001066000</t>
  </si>
  <si>
    <t>โรงพยาบาลเสนา</t>
  </si>
  <si>
    <t>เสนา,รพท.</t>
  </si>
  <si>
    <t>เสนา</t>
  </si>
  <si>
    <t>180</t>
  </si>
  <si>
    <t>001068800</t>
  </si>
  <si>
    <t>โรงพยาบาลท่าเรือ</t>
  </si>
  <si>
    <t>ท่าเรือ,รพช.</t>
  </si>
  <si>
    <t>ท่าเรือ</t>
  </si>
  <si>
    <t>001076800</t>
  </si>
  <si>
    <t>โรงพยาบาลสมเด็จพระสังฆราช(นครหลวง)</t>
  </si>
  <si>
    <t>สมเด็จพระสังฆราช(นครหลวง),รพช.</t>
  </si>
  <si>
    <t>สมเด็จพระสังฆราช(นครหลวง)</t>
  </si>
  <si>
    <t>37</t>
  </si>
  <si>
    <t>001076900</t>
  </si>
  <si>
    <t>โรงพยาบาลบางไทร</t>
  </si>
  <si>
    <t>บางไทร,รพช.</t>
  </si>
  <si>
    <t>บางไทร</t>
  </si>
  <si>
    <t>001077000</t>
  </si>
  <si>
    <t>โรงพยาบาลบางบาล</t>
  </si>
  <si>
    <t>บางบาล,รพช.</t>
  </si>
  <si>
    <t>บางบาล</t>
  </si>
  <si>
    <t>001077100</t>
  </si>
  <si>
    <t>โรงพยาบาลบางปะอิน</t>
  </si>
  <si>
    <t>บางปะอิน,รพช.</t>
  </si>
  <si>
    <t>บางปะอิน</t>
  </si>
  <si>
    <t>001077200</t>
  </si>
  <si>
    <t>โรงพยาบาลบางปะหัน</t>
  </si>
  <si>
    <t>บางปะหัน,รพช.</t>
  </si>
  <si>
    <t>บางปะหัน</t>
  </si>
  <si>
    <t>001077300</t>
  </si>
  <si>
    <t>โรงพยาบาลผักไห่</t>
  </si>
  <si>
    <t>ผักไห่,รพช.</t>
  </si>
  <si>
    <t>ผักไห่</t>
  </si>
  <si>
    <t>001077400</t>
  </si>
  <si>
    <t>โรงพยาบาลภาชี</t>
  </si>
  <si>
    <t>ภาชี,รพช.</t>
  </si>
  <si>
    <t>ภาชี</t>
  </si>
  <si>
    <t>46</t>
  </si>
  <si>
    <t>001077500</t>
  </si>
  <si>
    <t>โรงพยาบาลลาดบัวหลวง</t>
  </si>
  <si>
    <t>ลาดบัวหลวง,รพช.</t>
  </si>
  <si>
    <t>ลาดบัวหลวง</t>
  </si>
  <si>
    <t>001077600</t>
  </si>
  <si>
    <t>โรงพยาบาลวังน้อย</t>
  </si>
  <si>
    <t>วังน้อย,รพช.</t>
  </si>
  <si>
    <t>วังน้อย</t>
  </si>
  <si>
    <t>001077700</t>
  </si>
  <si>
    <t>โรงพยาบาลบางซ้าย</t>
  </si>
  <si>
    <t>บางซ้าย,รพช.</t>
  </si>
  <si>
    <t>บางซ้าย</t>
  </si>
  <si>
    <t>12</t>
  </si>
  <si>
    <t>001077800</t>
  </si>
  <si>
    <t>โรงพยาบาลอุทัย</t>
  </si>
  <si>
    <t>อุทัย,รพช.</t>
  </si>
  <si>
    <t>อุทัย</t>
  </si>
  <si>
    <t>001077900</t>
  </si>
  <si>
    <t>โรงพยาบาลมหาราช</t>
  </si>
  <si>
    <t>มหาราช,รพช.</t>
  </si>
  <si>
    <t>มหาราช</t>
  </si>
  <si>
    <t>22</t>
  </si>
  <si>
    <t>001078000</t>
  </si>
  <si>
    <t>โรงพยาบาลบ้านแพรก</t>
  </si>
  <si>
    <t>บ้านแพรก,รพช.</t>
  </si>
  <si>
    <t>บ้านแพรก</t>
  </si>
  <si>
    <t>15</t>
  </si>
  <si>
    <t>001078100</t>
  </si>
  <si>
    <t>โรงพยาบาลอ่างทอง</t>
  </si>
  <si>
    <t>อ่างทอง,รพท.</t>
  </si>
  <si>
    <t>อ่างทอง</t>
  </si>
  <si>
    <t>324</t>
  </si>
  <si>
    <t>001068900</t>
  </si>
  <si>
    <t>โรงพยาบาลไชโย</t>
  </si>
  <si>
    <t>ไชโย,รพช.</t>
  </si>
  <si>
    <t>ไชโย</t>
  </si>
  <si>
    <t>001078200</t>
  </si>
  <si>
    <t>โรงพยาบาลป่าโมก</t>
  </si>
  <si>
    <t>ป่าโมก,รพช.</t>
  </si>
  <si>
    <t>ป่าโมก</t>
  </si>
  <si>
    <t>56</t>
  </si>
  <si>
    <t>001078400</t>
  </si>
  <si>
    <t>โรงพยาบาลโพธิ์ทอง</t>
  </si>
  <si>
    <t>โพธิ์ทอง,รพช.</t>
  </si>
  <si>
    <t>โพธิ์ทอง</t>
  </si>
  <si>
    <t>001078500</t>
  </si>
  <si>
    <t>โรงพยาบาลแสวงหา</t>
  </si>
  <si>
    <t>แสวงหา,รพช.</t>
  </si>
  <si>
    <t>แสวงหา</t>
  </si>
  <si>
    <t>51</t>
  </si>
  <si>
    <t>001078600</t>
  </si>
  <si>
    <t>โรงพยาบาลวิเศษชัยชาญ</t>
  </si>
  <si>
    <t>วิเศษชัยชาญ,รพช.</t>
  </si>
  <si>
    <t>วิเศษชัยชาญ</t>
  </si>
  <si>
    <t>001078700</t>
  </si>
  <si>
    <t>โรงพยาบาลสามโก้</t>
  </si>
  <si>
    <t>สามโก้,รพช.</t>
  </si>
  <si>
    <t>สามโก้</t>
  </si>
  <si>
    <t>001078800</t>
  </si>
  <si>
    <t>โรงพยาบาลพระนารายณ์มหาราช</t>
  </si>
  <si>
    <t>พระนารายณ์มหาราช,รพท.</t>
  </si>
  <si>
    <t>พระนารายณ์มหาราช</t>
  </si>
  <si>
    <t>ลพบุรี</t>
  </si>
  <si>
    <t>428</t>
  </si>
  <si>
    <t>001069000</t>
  </si>
  <si>
    <t>โรงพยาบาลบ้านหมี่</t>
  </si>
  <si>
    <t>บ้านหมี่,รพท.</t>
  </si>
  <si>
    <t>บ้านหมี่</t>
  </si>
  <si>
    <t>258</t>
  </si>
  <si>
    <t>001069100</t>
  </si>
  <si>
    <t>โรงพยาบาลพัฒนานิคม</t>
  </si>
  <si>
    <t>พัฒนานิคม,รพช.</t>
  </si>
  <si>
    <t>พัฒนานิคม</t>
  </si>
  <si>
    <t>001078900</t>
  </si>
  <si>
    <t>โรงพยาบาลโคกสำโรง</t>
  </si>
  <si>
    <t>โคกสำโรง,รพช.</t>
  </si>
  <si>
    <t>โคกสำโรง</t>
  </si>
  <si>
    <t>123</t>
  </si>
  <si>
    <t>001079000</t>
  </si>
  <si>
    <t>โรงพยาบาลชัยบาดาล</t>
  </si>
  <si>
    <t>ชัยบาดาล,รพช.</t>
  </si>
  <si>
    <t>ชัยบาดาล</t>
  </si>
  <si>
    <t>154</t>
  </si>
  <si>
    <t>001079100</t>
  </si>
  <si>
    <t>โรงพยาบาลท่าวุ้ง</t>
  </si>
  <si>
    <t>ท่าวุ้ง,รพช.</t>
  </si>
  <si>
    <t>ท่าวุ้ง</t>
  </si>
  <si>
    <t>53</t>
  </si>
  <si>
    <t>001079200</t>
  </si>
  <si>
    <t>โรงพยาบาลท่าหลวง</t>
  </si>
  <si>
    <t>ท่าหลวง,รพช.</t>
  </si>
  <si>
    <t>ท่าหลวง</t>
  </si>
  <si>
    <t>001079300</t>
  </si>
  <si>
    <t>โรงพยาบาลสระโบสถ์</t>
  </si>
  <si>
    <t>สระโบสถ์,รพช.</t>
  </si>
  <si>
    <t>สระโบสถ์</t>
  </si>
  <si>
    <t>001079400</t>
  </si>
  <si>
    <t>โรงพยาบาลโคกเจริญ</t>
  </si>
  <si>
    <t>โคกเจริญ,รพช.</t>
  </si>
  <si>
    <t>โคกเจริญ</t>
  </si>
  <si>
    <t>001079500</t>
  </si>
  <si>
    <t>โรงพยาบาลลำสนธิ</t>
  </si>
  <si>
    <t>ลำสนธิ,รพช.</t>
  </si>
  <si>
    <t>ลำสนธิ</t>
  </si>
  <si>
    <t>001079600</t>
  </si>
  <si>
    <t>โรงพยาบาลหนองม่วง</t>
  </si>
  <si>
    <t>หนองม่วง,รพช.</t>
  </si>
  <si>
    <t>หนองม่วง</t>
  </si>
  <si>
    <t>001079700</t>
  </si>
  <si>
    <t>โรงพยาบาลสิงห์บุรี</t>
  </si>
  <si>
    <t>สิงห์บุรี,รพท.</t>
  </si>
  <si>
    <t>สิงห์บุรี</t>
  </si>
  <si>
    <t>280</t>
  </si>
  <si>
    <t>001069200</t>
  </si>
  <si>
    <t>โรงพยาบาลอินทร์บุรี</t>
  </si>
  <si>
    <t>อินทร์บุรี,รพท.</t>
  </si>
  <si>
    <t>อินทร์บุรี</t>
  </si>
  <si>
    <t>218</t>
  </si>
  <si>
    <t>001069300</t>
  </si>
  <si>
    <t>โรงพยาบาลบางระจัน</t>
  </si>
  <si>
    <t>บางระจัน,รพช.</t>
  </si>
  <si>
    <t>บางระจัน</t>
  </si>
  <si>
    <t>001079800</t>
  </si>
  <si>
    <t>โรงพยาบาลค่ายบางระจัน</t>
  </si>
  <si>
    <t>ค่ายบางระจัน,รพช.</t>
  </si>
  <si>
    <t>ค่ายบางระจัน</t>
  </si>
  <si>
    <t>001079900</t>
  </si>
  <si>
    <t>โรงพยาบาลพรหมบุรี</t>
  </si>
  <si>
    <t>พรหมบุรี,รพช.</t>
  </si>
  <si>
    <t>พรหมบุรี</t>
  </si>
  <si>
    <t>001080000</t>
  </si>
  <si>
    <t>โรงพยาบาลท่าช้าง</t>
  </si>
  <si>
    <t>ท่าช้าง,รพช.</t>
  </si>
  <si>
    <t>ท่าช้าง</t>
  </si>
  <si>
    <t>001080100</t>
  </si>
  <si>
    <t>โรงพยาบาลสระบุรี</t>
  </si>
  <si>
    <t>สระบุรี,รพศ.</t>
  </si>
  <si>
    <t>สระบุรี</t>
  </si>
  <si>
    <t>700</t>
  </si>
  <si>
    <t>001066100</t>
  </si>
  <si>
    <t>โรงพยาบาลพระพุทธบาท</t>
  </si>
  <si>
    <t>พระพุทธบาท,รพท.</t>
  </si>
  <si>
    <t>พระพุทธบาท</t>
  </si>
  <si>
    <t>315</t>
  </si>
  <si>
    <t>001069500</t>
  </si>
  <si>
    <t>โรงพยาบาลแก่งคอย</t>
  </si>
  <si>
    <t>แก่งคอย,รพช.</t>
  </si>
  <si>
    <t>แก่งคอย</t>
  </si>
  <si>
    <t>61</t>
  </si>
  <si>
    <t>001080700</t>
  </si>
  <si>
    <t>โรงพยาบาลหนองแค</t>
  </si>
  <si>
    <t>หนองแค,รพช.</t>
  </si>
  <si>
    <t>หนองแค</t>
  </si>
  <si>
    <t>001080800</t>
  </si>
  <si>
    <t>โรงพยาบาลวิหารแดง</t>
  </si>
  <si>
    <t>วิหารแดง,รพช.</t>
  </si>
  <si>
    <t>วิหารแดง</t>
  </si>
  <si>
    <t>001080900</t>
  </si>
  <si>
    <t>โรงพยาบาลหนองแซง</t>
  </si>
  <si>
    <t>หนองแซง,รพช.</t>
  </si>
  <si>
    <t>หนองแซง</t>
  </si>
  <si>
    <t>24</t>
  </si>
  <si>
    <t>001081000</t>
  </si>
  <si>
    <t>โรงพยาบาลบ้านหมอ</t>
  </si>
  <si>
    <t>บ้านหมอ,รพช.</t>
  </si>
  <si>
    <t>บ้านหมอ</t>
  </si>
  <si>
    <t>001081100</t>
  </si>
  <si>
    <t>โรงพยาบาลดอนพุด</t>
  </si>
  <si>
    <t>ดอนพุด,รพช.</t>
  </si>
  <si>
    <t>ดอนพุด</t>
  </si>
  <si>
    <t>001081200</t>
  </si>
  <si>
    <t>โรงพยาบาลหนองโดน</t>
  </si>
  <si>
    <t>หนองโดน,รพช.</t>
  </si>
  <si>
    <t>หนองโดน</t>
  </si>
  <si>
    <t>20</t>
  </si>
  <si>
    <t>001081300</t>
  </si>
  <si>
    <t>โรงพยาบาลเสาไห้</t>
  </si>
  <si>
    <t>เสาไห้,รพช.</t>
  </si>
  <si>
    <t>เสาไห้</t>
  </si>
  <si>
    <t>001081400</t>
  </si>
  <si>
    <t>โรงพยาบาลมวกเหล็ก</t>
  </si>
  <si>
    <t>มวกเหล็ก,รพช.</t>
  </si>
  <si>
    <t>มวกเหล็ก</t>
  </si>
  <si>
    <t>001081500</t>
  </si>
  <si>
    <t>โรงพยาบาลวังม่วง</t>
  </si>
  <si>
    <t>วังม่วง,รพช.</t>
  </si>
  <si>
    <t>วังม่วง</t>
  </si>
  <si>
    <t>001081600</t>
  </si>
  <si>
    <t>โรงพยาบาลนครนายก</t>
  </si>
  <si>
    <t>นครนายก,รพท.</t>
  </si>
  <si>
    <t>นครนายก</t>
  </si>
  <si>
    <t>314</t>
  </si>
  <si>
    <t>001069800</t>
  </si>
  <si>
    <t>โรงพยาบาลปากพลี</t>
  </si>
  <si>
    <t>ปากพลี,รพช.</t>
  </si>
  <si>
    <t>ปากพลี</t>
  </si>
  <si>
    <t>001086300</t>
  </si>
  <si>
    <t>โรงพยาบาลบ้านนา</t>
  </si>
  <si>
    <t>บ้านนา,รพช.</t>
  </si>
  <si>
    <t>บ้านนา</t>
  </si>
  <si>
    <t>001086400</t>
  </si>
  <si>
    <t>โรงพยาบาลองครักษ์</t>
  </si>
  <si>
    <t>องครักษ์,รพช.</t>
  </si>
  <si>
    <t>องครักษ์</t>
  </si>
  <si>
    <t>001086500</t>
  </si>
  <si>
    <t>โรงพยาบาลราชบุรี</t>
  </si>
  <si>
    <t>ราชบุรี,รพศ.</t>
  </si>
  <si>
    <t>ราชบุรี</t>
  </si>
  <si>
    <t>845</t>
  </si>
  <si>
    <t>001067700</t>
  </si>
  <si>
    <t>โรงพยาบาลดำเนินสะดวก</t>
  </si>
  <si>
    <t>ดำเนินสะดวก,รพท.</t>
  </si>
  <si>
    <t>ดำเนินสะดวก</t>
  </si>
  <si>
    <t>272</t>
  </si>
  <si>
    <t>001072800</t>
  </si>
  <si>
    <t>โรงพยาบาลบ้านโป่ง</t>
  </si>
  <si>
    <t>บ้านโป่ง,รพท.</t>
  </si>
  <si>
    <t>บ้านโป่ง</t>
  </si>
  <si>
    <t>350</t>
  </si>
  <si>
    <t>001072900</t>
  </si>
  <si>
    <t>โรงพยาบาลโพธาราม</t>
  </si>
  <si>
    <t>โพธาราม,รพท.</t>
  </si>
  <si>
    <t>โพธาราม</t>
  </si>
  <si>
    <t>340</t>
  </si>
  <si>
    <t>001073000</t>
  </si>
  <si>
    <t>โรงพยาบาลสวนผึ้ง</t>
  </si>
  <si>
    <t>สวนผึ้ง,รพช.</t>
  </si>
  <si>
    <t>สวนผึ้ง</t>
  </si>
  <si>
    <t>001127300</t>
  </si>
  <si>
    <t>โรงพยาบาลบางแพ</t>
  </si>
  <si>
    <t>บางแพ,รพช.</t>
  </si>
  <si>
    <t>บางแพ</t>
  </si>
  <si>
    <t>001127400</t>
  </si>
  <si>
    <t>โรงพยาบาลเจ็ดเสมียน</t>
  </si>
  <si>
    <t>เจ็ดเสมียน,รพช.</t>
  </si>
  <si>
    <t>เจ็ดเสมียน</t>
  </si>
  <si>
    <t>001127500</t>
  </si>
  <si>
    <t>โรงพยาบาลปากท่อ</t>
  </si>
  <si>
    <t>ปากท่อ,รพช.</t>
  </si>
  <si>
    <t>ปากท่อ</t>
  </si>
  <si>
    <t>001127600</t>
  </si>
  <si>
    <t>โรงพยาบาลวัดเพลง</t>
  </si>
  <si>
    <t>วัดเพลง,รพช.</t>
  </si>
  <si>
    <t>วัดเพลง</t>
  </si>
  <si>
    <t>001127700</t>
  </si>
  <si>
    <t>โรงพยาบาลสมเด็จพระยุพราชจอมบึง</t>
  </si>
  <si>
    <t>สมเด็จพระยุพราชจอมบึง,รพช.</t>
  </si>
  <si>
    <t>สมเด็จพระยุพราชจอมบึง</t>
  </si>
  <si>
    <t>001145800</t>
  </si>
  <si>
    <t>โรงพยาบาลบ้านคา</t>
  </si>
  <si>
    <t>บ้านคา,รพช.</t>
  </si>
  <si>
    <t>บ้านคา</t>
  </si>
  <si>
    <t>002885800</t>
  </si>
  <si>
    <t>โรงพยาบาลพหลพลพยุหเสนา</t>
  </si>
  <si>
    <t>พหลพลพยุหเสนา,รพท.</t>
  </si>
  <si>
    <t>พหลพลพยุหเสนา</t>
  </si>
  <si>
    <t>กาญจนบุรี</t>
  </si>
  <si>
    <t>440</t>
  </si>
  <si>
    <t>001073100</t>
  </si>
  <si>
    <t>โรงพยาบาลมะการักษ์</t>
  </si>
  <si>
    <t>มะการักษ์,รพท.</t>
  </si>
  <si>
    <t>มะการักษ์</t>
  </si>
  <si>
    <t>252</t>
  </si>
  <si>
    <t>001073200</t>
  </si>
  <si>
    <t>โรงพยาบาลไทรโยค</t>
  </si>
  <si>
    <t>ไทรโยค,รพช.</t>
  </si>
  <si>
    <t>ไทรโยค</t>
  </si>
  <si>
    <t>001127800</t>
  </si>
  <si>
    <t>โรงพยาบาลสมเด็จพระปิยะมหาราชรมณียเขต</t>
  </si>
  <si>
    <t>สมเด็จพระปิยะมหาราชรมณียเขต,รพช.</t>
  </si>
  <si>
    <t>สมเด็จพระปิยะมหาราชรมณียเขต</t>
  </si>
  <si>
    <t>001127900</t>
  </si>
  <si>
    <t>โรงพยาบาลบ่อพลอย</t>
  </si>
  <si>
    <t>บ่อพลอย,รพช.</t>
  </si>
  <si>
    <t>บ่อพลอย</t>
  </si>
  <si>
    <t>001128000</t>
  </si>
  <si>
    <t>โรงพยาบาลท่ากระดาน</t>
  </si>
  <si>
    <t>ท่ากระดาน,รพช.</t>
  </si>
  <si>
    <t>ท่ากระดาน</t>
  </si>
  <si>
    <t>001128100</t>
  </si>
  <si>
    <t>โรงพยาบาลสมเด็จพระสังฆราชองค์ที่ ๑๙</t>
  </si>
  <si>
    <t>สมเด็จพระสังฆราชองค์ที่ ๑๙,รพช.</t>
  </si>
  <si>
    <t>สมเด็จพระสังฆราชองค์ที่ ๑๙</t>
  </si>
  <si>
    <t>001128200</t>
  </si>
  <si>
    <t>โรงพยาบาลทองผาภูมิ</t>
  </si>
  <si>
    <t>ทองผาภูมิ,รพช.</t>
  </si>
  <si>
    <t>ทองผาภูมิ</t>
  </si>
  <si>
    <t>001128300</t>
  </si>
  <si>
    <t>โรงพยาบาลสังขละบุรี</t>
  </si>
  <si>
    <t>สังขละบุรี,รพช.</t>
  </si>
  <si>
    <t>สังขละบุรี</t>
  </si>
  <si>
    <t>001128400</t>
  </si>
  <si>
    <t>โรงพยาบาลเจ้าคุณไพบูลย์พนมทวน</t>
  </si>
  <si>
    <t>เจ้าคุณไพบูลย์พนมทวน,รพช.</t>
  </si>
  <si>
    <t>เจ้าคุณไพบูลย์พนมทวน</t>
  </si>
  <si>
    <t>63</t>
  </si>
  <si>
    <t>001128500</t>
  </si>
  <si>
    <t>โรงพยาบาลเลาขวัญ</t>
  </si>
  <si>
    <t>เลาขวัญ,รพช.</t>
  </si>
  <si>
    <t>เลาขวัญ</t>
  </si>
  <si>
    <t>001128600</t>
  </si>
  <si>
    <t>โรงพยาบาลด่านมะขามเตี้ย</t>
  </si>
  <si>
    <t>ด่านมะขามเตี้ย,รพช.</t>
  </si>
  <si>
    <t>ด่านมะขามเตี้ย</t>
  </si>
  <si>
    <t>001128700</t>
  </si>
  <si>
    <t>โรงพยาบาลสถานพระบารมี</t>
  </si>
  <si>
    <t>สถานพระบารมี,รพช.</t>
  </si>
  <si>
    <t>สถานพระบารมี</t>
  </si>
  <si>
    <t>001128800</t>
  </si>
  <si>
    <t>โรงพยาบาลศุกร์ศิริศรีสวัสดิ์</t>
  </si>
  <si>
    <t>ศุกร์ศิริศรีสวัสดิ์,รพช.</t>
  </si>
  <si>
    <t>ศุกร์ศิริศรีสวัสดิ์</t>
  </si>
  <si>
    <t>16</t>
  </si>
  <si>
    <t>001413600</t>
  </si>
  <si>
    <t>โรงพยาบาลห้วยกระเจา เฉลิมพระเกียรติ 80 พรรษา</t>
  </si>
  <si>
    <t>ห้วยกระเจา เฉลิมพระเกียรติ 80 พรรษา,รพช.</t>
  </si>
  <si>
    <t>ห้วยกระเจา เฉลิมพระเกียรติ 80 พรรษา</t>
  </si>
  <si>
    <t>002194800</t>
  </si>
  <si>
    <t>โรงพยาบาลเจ้าพระยายมราช</t>
  </si>
  <si>
    <t>เจ้าพระยายมราช,รพศ.</t>
  </si>
  <si>
    <t>เจ้าพระยายมราช</t>
  </si>
  <si>
    <t>สุพรรณบุรี</t>
  </si>
  <si>
    <t>680</t>
  </si>
  <si>
    <t>001067800</t>
  </si>
  <si>
    <t>โรงพยาบาลสมเด็จพระสังฆราชองค์ที่17</t>
  </si>
  <si>
    <t>สมเด็จพระสังฆราชองค์ที่17,รพท.</t>
  </si>
  <si>
    <t>สมเด็จพระสังฆราชองค์ที่17</t>
  </si>
  <si>
    <t>262</t>
  </si>
  <si>
    <t>001073300</t>
  </si>
  <si>
    <t>โรงพยาบาลเดิมบางนางบวช</t>
  </si>
  <si>
    <t>เดิมบางนางบวช,รพช.</t>
  </si>
  <si>
    <t>เดิมบางนางบวช</t>
  </si>
  <si>
    <t>001128900</t>
  </si>
  <si>
    <t>โรงพยาบาลด่านช้าง</t>
  </si>
  <si>
    <t>ด่านช้าง,รพช.</t>
  </si>
  <si>
    <t>ด่านช้าง</t>
  </si>
  <si>
    <t>001129000</t>
  </si>
  <si>
    <t>โรงพยาบาลบางปลาม้า</t>
  </si>
  <si>
    <t>บางปลาม้า,รพช.</t>
  </si>
  <si>
    <t>บางปลาม้า</t>
  </si>
  <si>
    <t>001129100</t>
  </si>
  <si>
    <t>โรงพยาบาลศรีประจันต์</t>
  </si>
  <si>
    <t>ศรีประจันต์,รพช.</t>
  </si>
  <si>
    <t>ศรีประจันต์</t>
  </si>
  <si>
    <t>001129200</t>
  </si>
  <si>
    <t>โรงพยาบาลดอนเจดีย์</t>
  </si>
  <si>
    <t>ดอนเจดีย์,รพช.</t>
  </si>
  <si>
    <t>ดอนเจดีย์</t>
  </si>
  <si>
    <t>001129300</t>
  </si>
  <si>
    <t>โรงพยาบาลสามชุก</t>
  </si>
  <si>
    <t>สามชุก,รพช.</t>
  </si>
  <si>
    <t>สามชุก</t>
  </si>
  <si>
    <t>59</t>
  </si>
  <si>
    <t>001129400</t>
  </si>
  <si>
    <t>โรงพยาบาลอู่ทอง</t>
  </si>
  <si>
    <t>อู่ทอง,รพช.</t>
  </si>
  <si>
    <t>อู่ทอง</t>
  </si>
  <si>
    <t>144</t>
  </si>
  <si>
    <t>001129500</t>
  </si>
  <si>
    <t>โรงพยาบาลหนองหญ้าไซ</t>
  </si>
  <si>
    <t>หนองหญ้าไซ,รพช.</t>
  </si>
  <si>
    <t>หนองหญ้าไซ</t>
  </si>
  <si>
    <t>001129600</t>
  </si>
  <si>
    <t>โรงพยาบาลนครปฐม</t>
  </si>
  <si>
    <t>นครปฐม,รพศ.</t>
  </si>
  <si>
    <t>นครปฐม</t>
  </si>
  <si>
    <t>759</t>
  </si>
  <si>
    <t>001067900</t>
  </si>
  <si>
    <t>โรงพยาบาลกำแพงแสน</t>
  </si>
  <si>
    <t>กำแพงแสน,รพช.</t>
  </si>
  <si>
    <t>กำแพงแสน</t>
  </si>
  <si>
    <t>78</t>
  </si>
  <si>
    <t>001129700</t>
  </si>
  <si>
    <t>โรงพยาบาลนครชัยศรี</t>
  </si>
  <si>
    <t>นครชัยศรี,รพช.</t>
  </si>
  <si>
    <t>นครชัยศรี</t>
  </si>
  <si>
    <t>001129800</t>
  </si>
  <si>
    <t>โรงพยาบาลห้วยพลู</t>
  </si>
  <si>
    <t>ห้วยพลู,รพช.</t>
  </si>
  <si>
    <t>ห้วยพลู</t>
  </si>
  <si>
    <t>001129900</t>
  </si>
  <si>
    <t>โรงพยาบาลดอนตูม</t>
  </si>
  <si>
    <t>ดอนตูม,รพช.</t>
  </si>
  <si>
    <t>ดอนตูม</t>
  </si>
  <si>
    <t>001130000</t>
  </si>
  <si>
    <t>โรงพยาบาลบางเลน</t>
  </si>
  <si>
    <t>บางเลน,รพช.</t>
  </si>
  <si>
    <t>บางเลน</t>
  </si>
  <si>
    <t>001130100</t>
  </si>
  <si>
    <t>โรงพยาบาลสามพราน</t>
  </si>
  <si>
    <t>สามพราน,รพช.</t>
  </si>
  <si>
    <t>สามพราน</t>
  </si>
  <si>
    <t>001130200</t>
  </si>
  <si>
    <t>โรงพยาบาลพุทธมณฑล</t>
  </si>
  <si>
    <t>พุทธมณฑล,รพช.</t>
  </si>
  <si>
    <t>พุทธมณฑล</t>
  </si>
  <si>
    <t>001130300</t>
  </si>
  <si>
    <t>โรงพยาบาลหลวงพ่อเปิ่น</t>
  </si>
  <si>
    <t>หลวงพ่อเปิ่น,รพช.</t>
  </si>
  <si>
    <t>หลวงพ่อเปิ่น</t>
  </si>
  <si>
    <t>001381900</t>
  </si>
  <si>
    <t>โรงพยาบาลสมุทรสาคร</t>
  </si>
  <si>
    <t>สมุทรสาคร</t>
  </si>
  <si>
    <t>602</t>
  </si>
  <si>
    <t>001073400</t>
  </si>
  <si>
    <t>โรงพยาบาลกระทุ่มแบน</t>
  </si>
  <si>
    <t>กระทุ่มแบน,รพท.</t>
  </si>
  <si>
    <t>กระทุ่มแบน</t>
  </si>
  <si>
    <t>287</t>
  </si>
  <si>
    <t>001130400</t>
  </si>
  <si>
    <t>โรงพยาบาลสมเด็จพระพุทธเลิศหล้า</t>
  </si>
  <si>
    <t>สมเด็จพระพุทธเลิศหล้า,รพท.</t>
  </si>
  <si>
    <t>สมเด็จพระพุทธเลิศหล้า</t>
  </si>
  <si>
    <t>สมุทรสงคราม</t>
  </si>
  <si>
    <t>311</t>
  </si>
  <si>
    <t>001073500</t>
  </si>
  <si>
    <t>โรงพยาบาลนภาลัย</t>
  </si>
  <si>
    <t>นภาลัย,รพช.</t>
  </si>
  <si>
    <t>นภาลัย</t>
  </si>
  <si>
    <t>001130600</t>
  </si>
  <si>
    <t>โรงพยาบาลอัมพวา</t>
  </si>
  <si>
    <t>อัมพวา,รพช.</t>
  </si>
  <si>
    <t>อัมพวา</t>
  </si>
  <si>
    <t>001130700</t>
  </si>
  <si>
    <t>โรงพยาบาลพระจอมเกล้า</t>
  </si>
  <si>
    <t>พระจอมเกล้า,รพท.</t>
  </si>
  <si>
    <t>พระจอมเกล้า</t>
  </si>
  <si>
    <t>เพชรบุรี</t>
  </si>
  <si>
    <t>434</t>
  </si>
  <si>
    <t>001073600</t>
  </si>
  <si>
    <t>โรงพยาบาลเขาย้อย</t>
  </si>
  <si>
    <t>เขาย้อย,รพช.</t>
  </si>
  <si>
    <t>เขาย้อย</t>
  </si>
  <si>
    <t>001130800</t>
  </si>
  <si>
    <t>โรงพยาบาลหนองหญ้าปล้อง</t>
  </si>
  <si>
    <t>หนองหญ้าปล้อง,รพช.</t>
  </si>
  <si>
    <t>หนองหญ้าปล้อง</t>
  </si>
  <si>
    <t>001130900</t>
  </si>
  <si>
    <t>โรงพยาบาลชะอำ</t>
  </si>
  <si>
    <t>ชะอำ,รพช.</t>
  </si>
  <si>
    <t>ชะอำ</t>
  </si>
  <si>
    <t>82</t>
  </si>
  <si>
    <t>001131000</t>
  </si>
  <si>
    <t>โรงพยาบาลท่ายาง</t>
  </si>
  <si>
    <t>ท่ายาง,รพช.</t>
  </si>
  <si>
    <t>ท่ายาง</t>
  </si>
  <si>
    <t>001131100</t>
  </si>
  <si>
    <t>โรงพยาบาลบ้านลาด</t>
  </si>
  <si>
    <t>บ้านลาด,รพช.</t>
  </si>
  <si>
    <t>บ้านลาด</t>
  </si>
  <si>
    <t>001131200</t>
  </si>
  <si>
    <t>โรงพยาบาลบ้านแหลม</t>
  </si>
  <si>
    <t>บ้านแหลม,รพช.</t>
  </si>
  <si>
    <t>บ้านแหลม</t>
  </si>
  <si>
    <t>001131300</t>
  </si>
  <si>
    <t>โรงพยาบาลแก่งกระจาน</t>
  </si>
  <si>
    <t>แก่งกระจาน,รพช.</t>
  </si>
  <si>
    <t>แก่งกระจาน</t>
  </si>
  <si>
    <t>001131400</t>
  </si>
  <si>
    <t>โรงพยาบาลประจวบคีรีขันธ์</t>
  </si>
  <si>
    <t>ประจวบคีรีขันธ์,รพท.</t>
  </si>
  <si>
    <t>ประจวบคีรีขันธ์</t>
  </si>
  <si>
    <t>278</t>
  </si>
  <si>
    <t>001073700</t>
  </si>
  <si>
    <t>โรงพยาบาลกุยบุรี</t>
  </si>
  <si>
    <t>กุยบุรี,รพช.</t>
  </si>
  <si>
    <t>กุยบุรี</t>
  </si>
  <si>
    <t>001131500</t>
  </si>
  <si>
    <t>โรงพยาบาลทับสะแก</t>
  </si>
  <si>
    <t>ทับสะแก,รพช.</t>
  </si>
  <si>
    <t>ทับสะแก</t>
  </si>
  <si>
    <t>001131600</t>
  </si>
  <si>
    <t>โรงพยาบาลบางสะพาน</t>
  </si>
  <si>
    <t>บางสะพาน,รพช.</t>
  </si>
  <si>
    <t>บางสะพาน</t>
  </si>
  <si>
    <t>124</t>
  </si>
  <si>
    <t>001131700</t>
  </si>
  <si>
    <t>โรงพยาบาลบางสะพานน้อย</t>
  </si>
  <si>
    <t>บางสะพานน้อย,รพช.</t>
  </si>
  <si>
    <t>บางสะพานน้อย</t>
  </si>
  <si>
    <t>001131800</t>
  </si>
  <si>
    <t>โรงพยาบาลปราณบุรี</t>
  </si>
  <si>
    <t>ปราณบุรี,รพช.</t>
  </si>
  <si>
    <t>ปราณบุรี</t>
  </si>
  <si>
    <t>001131900</t>
  </si>
  <si>
    <t>โรงพยาบาลหัวหิน</t>
  </si>
  <si>
    <t>หัวหิน,รพท.</t>
  </si>
  <si>
    <t>หัวหิน</t>
  </si>
  <si>
    <t>344</t>
  </si>
  <si>
    <t>001132000</t>
  </si>
  <si>
    <t>โรงพยาบาลสามร้อยยอด</t>
  </si>
  <si>
    <t>สามร้อยยอด,รพช.</t>
  </si>
  <si>
    <t>สามร้อยยอด</t>
  </si>
  <si>
    <t>001132100</t>
  </si>
  <si>
    <t>โรงพยาบาลสมุทรปราการ</t>
  </si>
  <si>
    <t>สมุทรปราการ</t>
  </si>
  <si>
    <t>415</t>
  </si>
  <si>
    <t>001068500</t>
  </si>
  <si>
    <t>โรงพยาบาลบางบ่อ</t>
  </si>
  <si>
    <t>บางบ่อ,รพช.</t>
  </si>
  <si>
    <t>บางบ่อ</t>
  </si>
  <si>
    <t>001075200</t>
  </si>
  <si>
    <t>โรงพยาบาลบางพลี</t>
  </si>
  <si>
    <t>บางพลี,รพท.</t>
  </si>
  <si>
    <t>บางพลี</t>
  </si>
  <si>
    <t>001075300</t>
  </si>
  <si>
    <t>โรงพยาบาลบางจาก</t>
  </si>
  <si>
    <t>บางจาก,รพช.</t>
  </si>
  <si>
    <t>บางจาก</t>
  </si>
  <si>
    <t>74</t>
  </si>
  <si>
    <t>001075400</t>
  </si>
  <si>
    <t>โรงพยาบาลพระสมุทรเจดีย์</t>
  </si>
  <si>
    <t>พระสมุทรเจดีย์,รพช.</t>
  </si>
  <si>
    <t>พระสมุทรเจดีย์</t>
  </si>
  <si>
    <t>001075500</t>
  </si>
  <si>
    <t>โรงพยาบาลบางเสาธง</t>
  </si>
  <si>
    <t>บางเสาธง,รพช.</t>
  </si>
  <si>
    <t>บางเสาธง</t>
  </si>
  <si>
    <t>002878500</t>
  </si>
  <si>
    <t>โรงพยาบาลชลบุรี</t>
  </si>
  <si>
    <t>ชลบุรี,รพศ.</t>
  </si>
  <si>
    <t>ชลบุรี</t>
  </si>
  <si>
    <t>850</t>
  </si>
  <si>
    <t>001066200</t>
  </si>
  <si>
    <t>โรงพยาบาลบ้านบึง</t>
  </si>
  <si>
    <t>บ้านบึง,รพช.</t>
  </si>
  <si>
    <t>บ้านบึง</t>
  </si>
  <si>
    <t>001081700</t>
  </si>
  <si>
    <t>โรงพยาบาลหนองใหญ่</t>
  </si>
  <si>
    <t>หนองใหญ่,รพช.</t>
  </si>
  <si>
    <t>หนองใหญ่</t>
  </si>
  <si>
    <t>001081800</t>
  </si>
  <si>
    <t>โรงพยาบาลบางละมุง</t>
  </si>
  <si>
    <t>บางละมุง,รพท.</t>
  </si>
  <si>
    <t>บางละมุง</t>
  </si>
  <si>
    <t>250</t>
  </si>
  <si>
    <t>001081900</t>
  </si>
  <si>
    <t>โรงพยาบาลวัดญาณสังวราราม</t>
  </si>
  <si>
    <t>วัดญาณสังวราราม,รพช.</t>
  </si>
  <si>
    <t>วัดญาณสังวราราม</t>
  </si>
  <si>
    <t>23</t>
  </si>
  <si>
    <t>001082000</t>
  </si>
  <si>
    <t>โรงพยาบาลพานทอง</t>
  </si>
  <si>
    <t>พานทอง,รพช.</t>
  </si>
  <si>
    <t>พานทอง</t>
  </si>
  <si>
    <t>81</t>
  </si>
  <si>
    <t>001082100</t>
  </si>
  <si>
    <t>โรงพยาบาลพนัสนิคม</t>
  </si>
  <si>
    <t>พนัสนิคม,รพช.</t>
  </si>
  <si>
    <t>พนัสนิคม</t>
  </si>
  <si>
    <t>137</t>
  </si>
  <si>
    <t>001082200</t>
  </si>
  <si>
    <t>โรงพยาบาลแหลมฉบัง</t>
  </si>
  <si>
    <t>แหลมฉบัง,รพช.</t>
  </si>
  <si>
    <t>แหลมฉบัง</t>
  </si>
  <si>
    <t>113</t>
  </si>
  <si>
    <t>001082300</t>
  </si>
  <si>
    <t>โรงพยาบาลเกาะสีชัง</t>
  </si>
  <si>
    <t>เกาะสีชัง,รพช.</t>
  </si>
  <si>
    <t>เกาะสีชัง</t>
  </si>
  <si>
    <t>Is. any Pop</t>
  </si>
  <si>
    <t>001082400</t>
  </si>
  <si>
    <t>โรงพยาบาลสัตหีบกม10</t>
  </si>
  <si>
    <t>สัตหีบกม10,รพช.</t>
  </si>
  <si>
    <t>สัตหีบกม10</t>
  </si>
  <si>
    <t>001082500</t>
  </si>
  <si>
    <t>โรงพยาบาลบ่อทอง</t>
  </si>
  <si>
    <t>บ่อทอง,รพช.</t>
  </si>
  <si>
    <t>บ่อทอง</t>
  </si>
  <si>
    <t>001082600</t>
  </si>
  <si>
    <t>โรงพยาบาลเกาะจันทร์</t>
  </si>
  <si>
    <t>เกาะจันทร์,รพช.</t>
  </si>
  <si>
    <t>เกาะจันทร์</t>
  </si>
  <si>
    <t>002800600</t>
  </si>
  <si>
    <t>โรงพยาบาลระยอง</t>
  </si>
  <si>
    <t>ระยอง,รพศ.</t>
  </si>
  <si>
    <t>ระยอง</t>
  </si>
  <si>
    <t>525</t>
  </si>
  <si>
    <t>001066300</t>
  </si>
  <si>
    <t>โรงพยาบาลเฉลิมพระเกียรติสมเด็จพระเทพรัตนราชสุดาฯ สยามบรมราชกุมารี ระยอง</t>
  </si>
  <si>
    <t>เฉลิมพระเกียรติสมเด็จพระเทพรัตนราชสุดาฯ สยามบรมราช</t>
  </si>
  <si>
    <t>107</t>
  </si>
  <si>
    <t>001082700</t>
  </si>
  <si>
    <t>โรงพยาบาลบ้านฉาง</t>
  </si>
  <si>
    <t>บ้านฉาง,รพช.</t>
  </si>
  <si>
    <t>บ้านฉาง</t>
  </si>
  <si>
    <t>001082800</t>
  </si>
  <si>
    <t>โรงพยาบาลแกลง</t>
  </si>
  <si>
    <t>แกลง,รพท.</t>
  </si>
  <si>
    <t>แกลง</t>
  </si>
  <si>
    <t>001082900</t>
  </si>
  <si>
    <t>โรงพยาบาลวังจันทร์</t>
  </si>
  <si>
    <t>วังจันทร์,รพช.</t>
  </si>
  <si>
    <t>วังจันทร์</t>
  </si>
  <si>
    <t>001083000</t>
  </si>
  <si>
    <t>โรงพยาบาลบ้านค่าย</t>
  </si>
  <si>
    <t>บ้านค่าย,รพช.</t>
  </si>
  <si>
    <t>บ้านค่าย</t>
  </si>
  <si>
    <t>001083100</t>
  </si>
  <si>
    <t>โรงพยาบาลปลวกแดง</t>
  </si>
  <si>
    <t>ปลวกแดง,รพช.</t>
  </si>
  <si>
    <t>ปลวกแดง</t>
  </si>
  <si>
    <t>001083200</t>
  </si>
  <si>
    <t>โรงพยาบาลเขาชะเมา เฉลิมพระเกียรติ 80 พรรษา</t>
  </si>
  <si>
    <t>เขาชะเมา เฉลิมพระเกียรติ 80 พรรษา,รพช.</t>
  </si>
  <si>
    <t>เขาชะเมา เฉลิมพระเกียรติ 80 พรรษา</t>
  </si>
  <si>
    <t>002273400</t>
  </si>
  <si>
    <t>โรงพยาบาลนิคมพัฒนา</t>
  </si>
  <si>
    <t>นิคมพัฒนา,รพช.</t>
  </si>
  <si>
    <t>นิคมพัฒนา</t>
  </si>
  <si>
    <t>002396200</t>
  </si>
  <si>
    <t>โรงพยาบาลพระปกเกล้า</t>
  </si>
  <si>
    <t>พระปกเกล้า,รพศ.</t>
  </si>
  <si>
    <t>พระปกเกล้า</t>
  </si>
  <si>
    <t>จันทบุรี</t>
  </si>
  <si>
    <t>694</t>
  </si>
  <si>
    <t>001066400</t>
  </si>
  <si>
    <t>โรงพยาบาลขลุง</t>
  </si>
  <si>
    <t>ขลุง,รพช.</t>
  </si>
  <si>
    <t>ขลุง</t>
  </si>
  <si>
    <t>001083400</t>
  </si>
  <si>
    <t>โรงพยาบาลท่าใหม่</t>
  </si>
  <si>
    <t>ท่าใหม่,รพช.</t>
  </si>
  <si>
    <t>ท่าใหม่</t>
  </si>
  <si>
    <t>001083500</t>
  </si>
  <si>
    <t>โรงพยาบาลเขาสุกิม</t>
  </si>
  <si>
    <t>เขาสุกิม,รพช.</t>
  </si>
  <si>
    <t>เขาสุกิม</t>
  </si>
  <si>
    <t>001083600</t>
  </si>
  <si>
    <t>โรงพยาบาลสองพี่น้อง</t>
  </si>
  <si>
    <t>สองพี่น้อง,รพช.</t>
  </si>
  <si>
    <t>สองพี่น้อง</t>
  </si>
  <si>
    <t>001083700</t>
  </si>
  <si>
    <t>โรงพยาบาลโป่งน้ำร้อน</t>
  </si>
  <si>
    <t>โป่งน้ำร้อน,รพช.</t>
  </si>
  <si>
    <t>โป่งน้ำร้อน</t>
  </si>
  <si>
    <t>69</t>
  </si>
  <si>
    <t>001083800</t>
  </si>
  <si>
    <t>โรงพยาบาลมะขาม</t>
  </si>
  <si>
    <t>มะขาม,รพช.</t>
  </si>
  <si>
    <t>มะขาม</t>
  </si>
  <si>
    <t>001083900</t>
  </si>
  <si>
    <t>โรงพยาบาลแหลมสิงห์</t>
  </si>
  <si>
    <t>แหลมสิงห์,รพช.</t>
  </si>
  <si>
    <t>แหลมสิงห์</t>
  </si>
  <si>
    <t>001084000</t>
  </si>
  <si>
    <t>โรงพยาบาลสอยดาว</t>
  </si>
  <si>
    <t>สอยดาว,รพช.</t>
  </si>
  <si>
    <t>สอยดาว</t>
  </si>
  <si>
    <t>001084100</t>
  </si>
  <si>
    <t>โรงพยาบาลแก่งหางแมว</t>
  </si>
  <si>
    <t>แก่งหางแมว,รพช.</t>
  </si>
  <si>
    <t>แก่งหางแมว</t>
  </si>
  <si>
    <t>001084200</t>
  </si>
  <si>
    <t>โรงพยาบาลนายายอาม</t>
  </si>
  <si>
    <t>นายายอาม,รพช.</t>
  </si>
  <si>
    <t>นายายอาม</t>
  </si>
  <si>
    <t>001084300</t>
  </si>
  <si>
    <t>โรงพยาบาลเขาคิชฌกูฏ</t>
  </si>
  <si>
    <t>เขาคิชฌกูฏ,รพช.</t>
  </si>
  <si>
    <t>เขาคิชฌกูฏ</t>
  </si>
  <si>
    <t>001084400</t>
  </si>
  <si>
    <t>โรงพยาบาลตราด</t>
  </si>
  <si>
    <t>ตราด,รพท.</t>
  </si>
  <si>
    <t>ตราด</t>
  </si>
  <si>
    <t>312</t>
  </si>
  <si>
    <t>001069600</t>
  </si>
  <si>
    <t>โรงพยาบาลคลองใหญ่</t>
  </si>
  <si>
    <t>คลองใหญ่,รพช.</t>
  </si>
  <si>
    <t>คลองใหญ่</t>
  </si>
  <si>
    <t>001084500</t>
  </si>
  <si>
    <t>โรงพยาบาลเขาสมิง</t>
  </si>
  <si>
    <t>เขาสมิง,รพช.</t>
  </si>
  <si>
    <t>เขาสมิง</t>
  </si>
  <si>
    <t>001084600</t>
  </si>
  <si>
    <t>โรงพยาบาลบ่อไร่</t>
  </si>
  <si>
    <t>บ่อไร่,รพช.</t>
  </si>
  <si>
    <t>บ่อไร่</t>
  </si>
  <si>
    <t>001084700</t>
  </si>
  <si>
    <t>โรงพยาบาลแหลมงอบ</t>
  </si>
  <si>
    <t>แหลมงอบ,รพช.</t>
  </si>
  <si>
    <t>แหลมงอบ</t>
  </si>
  <si>
    <t>001084800</t>
  </si>
  <si>
    <t>โรงพยาบาลเกาะกูด</t>
  </si>
  <si>
    <t>เกาะกูด,รพช.</t>
  </si>
  <si>
    <t>เกาะกูด</t>
  </si>
  <si>
    <t>7</t>
  </si>
  <si>
    <t>001084900</t>
  </si>
  <si>
    <t>โรงพยาบาลเกาะช้าง</t>
  </si>
  <si>
    <t>เกาะช้าง,รพช.</t>
  </si>
  <si>
    <t>เกาะช้าง</t>
  </si>
  <si>
    <t>001381600</t>
  </si>
  <si>
    <t>โรงพยาบาลพุทธโสธร</t>
  </si>
  <si>
    <t>พุทธโสธร</t>
  </si>
  <si>
    <t>ฉะเชิงเทรา</t>
  </si>
  <si>
    <t>001069700</t>
  </si>
  <si>
    <t>โรงพยาบาลท่าตะเกียบ</t>
  </si>
  <si>
    <t>ท่าตะเกียบ,รพช.</t>
  </si>
  <si>
    <t>ท่าตะเกียบ</t>
  </si>
  <si>
    <t>001083300</t>
  </si>
  <si>
    <t>โรงพยาบาลบางคล้า</t>
  </si>
  <si>
    <t>บางคล้า,รพช.</t>
  </si>
  <si>
    <t>บางคล้า</t>
  </si>
  <si>
    <t>001085000</t>
  </si>
  <si>
    <t>โรงพยาบาลบางน้ำเปรี้ยว</t>
  </si>
  <si>
    <t>บางน้ำเปรี้ยว,รพช.</t>
  </si>
  <si>
    <t>บางน้ำเปรี้ยว</t>
  </si>
  <si>
    <t>001085100</t>
  </si>
  <si>
    <t>โรงพยาบาลบางปะกง</t>
  </si>
  <si>
    <t>บางปะกง,รพช.</t>
  </si>
  <si>
    <t>บางปะกง</t>
  </si>
  <si>
    <t>001085200</t>
  </si>
  <si>
    <t>โรงพยาบาลบ้านโพธิ์</t>
  </si>
  <si>
    <t>บ้านโพธิ์,รพช.</t>
  </si>
  <si>
    <t>บ้านโพธิ์</t>
  </si>
  <si>
    <t>001085300</t>
  </si>
  <si>
    <t>โรงพยาบาลพนมสารคาม</t>
  </si>
  <si>
    <t>พนมสารคาม,รพช.</t>
  </si>
  <si>
    <t>พนมสารคาม</t>
  </si>
  <si>
    <t>116</t>
  </si>
  <si>
    <t>001085400</t>
  </si>
  <si>
    <t>โรงพยาบาลสนามชัยเขต</t>
  </si>
  <si>
    <t>สนามชัยเขต,รพช.</t>
  </si>
  <si>
    <t>สนามชัยเขต</t>
  </si>
  <si>
    <t>111</t>
  </si>
  <si>
    <t>001085500</t>
  </si>
  <si>
    <t>โรงพยาบาลแปลงยาว</t>
  </si>
  <si>
    <t>แปลงยาว,รพช.</t>
  </si>
  <si>
    <t>แปลงยาว</t>
  </si>
  <si>
    <t>001085600</t>
  </si>
  <si>
    <t>โรงพยาบาลราชสาส์น</t>
  </si>
  <si>
    <t>ราชสาส์น,รพช.</t>
  </si>
  <si>
    <t>ราชสาส์น</t>
  </si>
  <si>
    <t>001374700</t>
  </si>
  <si>
    <t>31327</t>
  </si>
  <si>
    <t>โรงพยาบาลคลองเขื่อน</t>
  </si>
  <si>
    <t>คลองเขื่อน,รพช.</t>
  </si>
  <si>
    <t>คลองเขื่อน</t>
  </si>
  <si>
    <t>003132700</t>
  </si>
  <si>
    <t>โรงพยาบาลเจ้าพระยาอภัยภูเบศร</t>
  </si>
  <si>
    <t>เจ้าพระยาอภัยภูเบศร,รพศ.</t>
  </si>
  <si>
    <t>เจ้าพระยาอภัยภูเบศร</t>
  </si>
  <si>
    <t>ปราจีนบุรี</t>
  </si>
  <si>
    <t>433</t>
  </si>
  <si>
    <t>001066500</t>
  </si>
  <si>
    <t>โรงพยาบาลกบินทร์บุรี</t>
  </si>
  <si>
    <t>กบินทร์บุรี,รพท.</t>
  </si>
  <si>
    <t>กบินทร์บุรี</t>
  </si>
  <si>
    <t>001085700</t>
  </si>
  <si>
    <t>โรงพยาบาลนาดี</t>
  </si>
  <si>
    <t>นาดี,รพช.</t>
  </si>
  <si>
    <t>นาดี</t>
  </si>
  <si>
    <t>001085800</t>
  </si>
  <si>
    <t>โรงพยาบาลบ้านสร้าง</t>
  </si>
  <si>
    <t>บ้านสร้าง,รพช.</t>
  </si>
  <si>
    <t>บ้านสร้าง</t>
  </si>
  <si>
    <t>001085900</t>
  </si>
  <si>
    <t>โรงพยาบาลประจันตคาม</t>
  </si>
  <si>
    <t>ประจันตคาม,รพช.</t>
  </si>
  <si>
    <t>ประจันตคาม</t>
  </si>
  <si>
    <t>001086000</t>
  </si>
  <si>
    <t>โรงพยาบาลศรีมหาโพธิ</t>
  </si>
  <si>
    <t>ศรีมหาโพธิ,รพช.</t>
  </si>
  <si>
    <t>ศรีมหาโพธิ</t>
  </si>
  <si>
    <t>001086100</t>
  </si>
  <si>
    <t>โรงพยาบาลศรีมโหสถ</t>
  </si>
  <si>
    <t>ศรีมโหสถ,รพช.</t>
  </si>
  <si>
    <t>ศรีมโหสถ</t>
  </si>
  <si>
    <t>001086200</t>
  </si>
  <si>
    <t>โรงพยาบาลสมเด็จพระยุพราชสระแก้ว</t>
  </si>
  <si>
    <t>สมเด็จพระยุพราชสระแก้ว,รพท.</t>
  </si>
  <si>
    <t>สมเด็จพระยุพราชสระแก้ว</t>
  </si>
  <si>
    <t>สระแก้ว</t>
  </si>
  <si>
    <t>388</t>
  </si>
  <si>
    <t>001069900</t>
  </si>
  <si>
    <t>โรงพยาบาลคลองหาด</t>
  </si>
  <si>
    <t>คลองหาด,รพช.</t>
  </si>
  <si>
    <t>คลองหาด</t>
  </si>
  <si>
    <t>001086600</t>
  </si>
  <si>
    <t>โรงพยาบาลตาพระยา</t>
  </si>
  <si>
    <t>ตาพระยา,รพช.</t>
  </si>
  <si>
    <t>ตาพระยา</t>
  </si>
  <si>
    <t>001086700</t>
  </si>
  <si>
    <t>โรงพยาบาลวังน้ำเย็น</t>
  </si>
  <si>
    <t>วังน้ำเย็น,รพช.</t>
  </si>
  <si>
    <t>วังน้ำเย็น</t>
  </si>
  <si>
    <t>85</t>
  </si>
  <si>
    <t>001086800</t>
  </si>
  <si>
    <t>โรงพยาบาลวัฒนานคร</t>
  </si>
  <si>
    <t>วัฒนานคร,รพช.</t>
  </si>
  <si>
    <t>วัฒนานคร</t>
  </si>
  <si>
    <t>001086900</t>
  </si>
  <si>
    <t>โรงพยาบาลอรัญประเทศ</t>
  </si>
  <si>
    <t>อรัญประเทศ,รพท.</t>
  </si>
  <si>
    <t>อรัญประเทศ</t>
  </si>
  <si>
    <t>151</t>
  </si>
  <si>
    <t>001087000</t>
  </si>
  <si>
    <t>โรงพยาบาลเขาฉกรรจ์</t>
  </si>
  <si>
    <t>เขาฉกรรจ์,รพช.</t>
  </si>
  <si>
    <t>เขาฉกรรจ์</t>
  </si>
  <si>
    <t>001381700</t>
  </si>
  <si>
    <t>โรงพยาบาลวังสมบูรณ์</t>
  </si>
  <si>
    <t>วังสมบูรณ์,รพช.</t>
  </si>
  <si>
    <t>วังสมบูรณ์</t>
  </si>
  <si>
    <t>002884900</t>
  </si>
  <si>
    <t>โรงพยาบาลโคกสูง</t>
  </si>
  <si>
    <t>โคกสูง,รพช.</t>
  </si>
  <si>
    <t>โคกสูง</t>
  </si>
  <si>
    <t>002885000</t>
  </si>
  <si>
    <t>โรงพยาบาลขอนแก่น</t>
  </si>
  <si>
    <t>ขอนแก่น,รพศ.</t>
  </si>
  <si>
    <t>ขอนแก่น</t>
  </si>
  <si>
    <t>867</t>
  </si>
  <si>
    <t>001067000</t>
  </si>
  <si>
    <t>โรงพยาบาลบ้านฝาง</t>
  </si>
  <si>
    <t>บ้านฝาง,รพช.</t>
  </si>
  <si>
    <t>บ้านฝาง</t>
  </si>
  <si>
    <t>001099500</t>
  </si>
  <si>
    <t>โรงพยาบาลพระยืน</t>
  </si>
  <si>
    <t>พระยืน,รพช.</t>
  </si>
  <si>
    <t>พระยืน</t>
  </si>
  <si>
    <t>001099600</t>
  </si>
  <si>
    <t>โรงพยาบาลหนองเรือ</t>
  </si>
  <si>
    <t>หนองเรือ,รพช.</t>
  </si>
  <si>
    <t>หนองเรือ</t>
  </si>
  <si>
    <t>001099700</t>
  </si>
  <si>
    <t>โรงพยาบาลชุมแพ</t>
  </si>
  <si>
    <t>ชุมแพ,รพท.</t>
  </si>
  <si>
    <t>ชุมแพ</t>
  </si>
  <si>
    <t>166</t>
  </si>
  <si>
    <t>001099800</t>
  </si>
  <si>
    <t>โรงพยาบาลสีชมพู</t>
  </si>
  <si>
    <t>สีชมพู,รพช.</t>
  </si>
  <si>
    <t>สีชมพู</t>
  </si>
  <si>
    <t>001099900</t>
  </si>
  <si>
    <t>โรงพยาบาลน้ำพอง</t>
  </si>
  <si>
    <t>น้ำพอง,รพช.</t>
  </si>
  <si>
    <t>น้ำพอง</t>
  </si>
  <si>
    <t>001100000</t>
  </si>
  <si>
    <t>โรงพยาบาลอุบลรัตน์</t>
  </si>
  <si>
    <t>อุบลรัตน์,รพช.</t>
  </si>
  <si>
    <t>อุบลรัตน์</t>
  </si>
  <si>
    <t>001100100</t>
  </si>
  <si>
    <t>โรงพยาบาลบ้านไผ่</t>
  </si>
  <si>
    <t>บ้านไผ่,รพช.</t>
  </si>
  <si>
    <t>บ้านไผ่</t>
  </si>
  <si>
    <t>001100200</t>
  </si>
  <si>
    <t>โรงพยาบาลเปือยน้อย</t>
  </si>
  <si>
    <t>เปือยน้อย,รพช.</t>
  </si>
  <si>
    <t>เปือยน้อย</t>
  </si>
  <si>
    <t>001100300</t>
  </si>
  <si>
    <t>โรงพยาบาลพล</t>
  </si>
  <si>
    <t>พล,รพช.</t>
  </si>
  <si>
    <t>พล</t>
  </si>
  <si>
    <t>67</t>
  </si>
  <si>
    <t>001100400</t>
  </si>
  <si>
    <t>โรงพยาบาลแวงใหญ่</t>
  </si>
  <si>
    <t>แวงใหญ่,รพช.</t>
  </si>
  <si>
    <t>แวงใหญ่</t>
  </si>
  <si>
    <t>001100500</t>
  </si>
  <si>
    <t>โรงพยาบาลแวงน้อย</t>
  </si>
  <si>
    <t>แวงน้อย,รพช.</t>
  </si>
  <si>
    <t>แวงน้อย</t>
  </si>
  <si>
    <t>001100600</t>
  </si>
  <si>
    <t>โรงพยาบาลหนองสองห้อง</t>
  </si>
  <si>
    <t>หนองสองห้อง,รพช.</t>
  </si>
  <si>
    <t>หนองสองห้อง</t>
  </si>
  <si>
    <t>001100700</t>
  </si>
  <si>
    <t>โรงพยาบาลภูเวียง</t>
  </si>
  <si>
    <t>ภูเวียง,รพช.</t>
  </si>
  <si>
    <t>ภูเวียง</t>
  </si>
  <si>
    <t>001100800</t>
  </si>
  <si>
    <t>โรงพยาบาลมัญจาคีรี</t>
  </si>
  <si>
    <t>มัญจาคีรี,รพช.</t>
  </si>
  <si>
    <t>มัญจาคีรี</t>
  </si>
  <si>
    <t>001100900</t>
  </si>
  <si>
    <t>โรงพยาบาลชนบท</t>
  </si>
  <si>
    <t>ชนบท,รพช.</t>
  </si>
  <si>
    <t>ชนบท</t>
  </si>
  <si>
    <t>001101000</t>
  </si>
  <si>
    <t>โรงพยาบาลเขาสวนกวาง</t>
  </si>
  <si>
    <t>เขาสวนกวาง,รพช.</t>
  </si>
  <si>
    <t>เขาสวนกวาง</t>
  </si>
  <si>
    <t>001101100</t>
  </si>
  <si>
    <t>โรงพยาบาลภูผาม่าน</t>
  </si>
  <si>
    <t>ภูผาม่าน,รพช.</t>
  </si>
  <si>
    <t>ภูผาม่าน</t>
  </si>
  <si>
    <t>001101200</t>
  </si>
  <si>
    <t>โรงพยาบาลสมเด็จพระยุพราชกระนวน</t>
  </si>
  <si>
    <t>สมเด็จพระยุพราชกระนวน,รพช.</t>
  </si>
  <si>
    <t>สมเด็จพระยุพราชกระนวน</t>
  </si>
  <si>
    <t>001144500</t>
  </si>
  <si>
    <t>โรงพยาบาลสิรินธร(ภาคตะวันออกเฉียงเหนือ)</t>
  </si>
  <si>
    <t>สิรินธร(ภาคตะวันออกเฉียงเหนือ),รพท.</t>
  </si>
  <si>
    <t>สิรินธร(ภาคตะวันออกเฉียงเหนือ)</t>
  </si>
  <si>
    <t>001227500</t>
  </si>
  <si>
    <t>โรงพยาบาลซำสูง</t>
  </si>
  <si>
    <t>ซำสูง,รพช.</t>
  </si>
  <si>
    <t>ซำสูง</t>
  </si>
  <si>
    <t>001413200</t>
  </si>
  <si>
    <t>77649</t>
  </si>
  <si>
    <t>โรงพยาบาลหนองนาคำ</t>
  </si>
  <si>
    <t>หนองนาคำ,รพช.</t>
  </si>
  <si>
    <t>หนองนาคำ</t>
  </si>
  <si>
    <t>007764900</t>
  </si>
  <si>
    <t>77650</t>
  </si>
  <si>
    <t>โรงพยาบาลเวียงเก่า</t>
  </si>
  <si>
    <t>เวียงเก่า,รพช.</t>
  </si>
  <si>
    <t>เวียงเก่า</t>
  </si>
  <si>
    <t>007765000</t>
  </si>
  <si>
    <t>77651</t>
  </si>
  <si>
    <t>โรงพยาบาลโคกโพธิ์ไชย</t>
  </si>
  <si>
    <t>โคกโพธิ์ไชย,รพช.</t>
  </si>
  <si>
    <t>โคกโพธิ์ไชย</t>
  </si>
  <si>
    <t>007765100</t>
  </si>
  <si>
    <t>77652</t>
  </si>
  <si>
    <t>โรงพยาบาลโนนศิลา</t>
  </si>
  <si>
    <t>โนนศิลา,รพช.</t>
  </si>
  <si>
    <t>โนนศิลา</t>
  </si>
  <si>
    <t>007765200</t>
  </si>
  <si>
    <t>โรงพยาบาลมหาสารคาม</t>
  </si>
  <si>
    <t>มหาสารคาม,รพท.</t>
  </si>
  <si>
    <t>มหาสารคาม</t>
  </si>
  <si>
    <t>580</t>
  </si>
  <si>
    <t>001070700</t>
  </si>
  <si>
    <t>โรงพยาบาลแกดำ</t>
  </si>
  <si>
    <t>แกดำ,รพช.</t>
  </si>
  <si>
    <t>แกดำ</t>
  </si>
  <si>
    <t>001105100</t>
  </si>
  <si>
    <t>โรงพยาบาลโกสุมพิสัย</t>
  </si>
  <si>
    <t>โกสุมพิสัย,รพช.</t>
  </si>
  <si>
    <t>โกสุมพิสัย</t>
  </si>
  <si>
    <t>96</t>
  </si>
  <si>
    <t>001105200</t>
  </si>
  <si>
    <t>โรงพยาบาลกันทรวิชัย</t>
  </si>
  <si>
    <t>กันทรวิชัย,รพช.</t>
  </si>
  <si>
    <t>กันทรวิชัย</t>
  </si>
  <si>
    <t>001105300</t>
  </si>
  <si>
    <t>โรงพยาบาลเชียงยืน</t>
  </si>
  <si>
    <t>เชียงยืน,รพช.</t>
  </si>
  <si>
    <t>เชียงยืน</t>
  </si>
  <si>
    <t>52</t>
  </si>
  <si>
    <t>001105400</t>
  </si>
  <si>
    <t>โรงพยาบาลบรบือ</t>
  </si>
  <si>
    <t>บรบือ,รพช.</t>
  </si>
  <si>
    <t>บรบือ</t>
  </si>
  <si>
    <t>001105500</t>
  </si>
  <si>
    <t>โรงพยาบาลนาเชือก</t>
  </si>
  <si>
    <t>นาเชือก,รพช.</t>
  </si>
  <si>
    <t>นาเชือก</t>
  </si>
  <si>
    <t>001105600</t>
  </si>
  <si>
    <t>โรงพยาบาลพยัคฆภูมิพิสัย</t>
  </si>
  <si>
    <t>พยัคฆภูมิพิสัย,รพช.</t>
  </si>
  <si>
    <t>พยัคฆภูมิพิสัย</t>
  </si>
  <si>
    <t>102</t>
  </si>
  <si>
    <t>001105700</t>
  </si>
  <si>
    <t>โรงพยาบาลวาปีปทุม</t>
  </si>
  <si>
    <t>วาปีปทุม,รพช.</t>
  </si>
  <si>
    <t>วาปีปทุม</t>
  </si>
  <si>
    <t>112</t>
  </si>
  <si>
    <t>001105800</t>
  </si>
  <si>
    <t>โรงพยาบาลนาดูน</t>
  </si>
  <si>
    <t>นาดูน,รพช.</t>
  </si>
  <si>
    <t>นาดูน</t>
  </si>
  <si>
    <t>001105900</t>
  </si>
  <si>
    <t>โรงพยาบาลยางสีสุราช</t>
  </si>
  <si>
    <t>ยางสีสุราช,รพช.</t>
  </si>
  <si>
    <t>ยางสีสุราช</t>
  </si>
  <si>
    <t>001106000</t>
  </si>
  <si>
    <t>24704</t>
  </si>
  <si>
    <t>โรงพยาบาลกุดรัง</t>
  </si>
  <si>
    <t>กุดรัง,รพช.</t>
  </si>
  <si>
    <t>กุดรัง</t>
  </si>
  <si>
    <t>002470400</t>
  </si>
  <si>
    <t>28843</t>
  </si>
  <si>
    <t>โรงพยาบาลชื่นชม</t>
  </si>
  <si>
    <t>ชื่นชม,รพช.</t>
  </si>
  <si>
    <t>ชื่นชม</t>
  </si>
  <si>
    <t>002884300</t>
  </si>
  <si>
    <t>โรงพยาบาลร้อยเอ็ด</t>
  </si>
  <si>
    <t>ร้อยเอ็ด</t>
  </si>
  <si>
    <t>730</t>
  </si>
  <si>
    <t>001070800</t>
  </si>
  <si>
    <t>โรงพยาบาลเกษตรวิสัย</t>
  </si>
  <si>
    <t>เกษตรวิสัย,รพช.</t>
  </si>
  <si>
    <t>เกษตรวิสัย</t>
  </si>
  <si>
    <t>001106100</t>
  </si>
  <si>
    <t>โรงพยาบาลปทุมรัตต์</t>
  </si>
  <si>
    <t>ปทุมรัตต์,รพช.</t>
  </si>
  <si>
    <t>ปทุมรัตต์</t>
  </si>
  <si>
    <t>001106200</t>
  </si>
  <si>
    <t>โรงพยาบาลจตุรพักตรพิมาน</t>
  </si>
  <si>
    <t>จตุรพักตรพิมาน,รพช.</t>
  </si>
  <si>
    <t>จตุรพักตรพิมาน</t>
  </si>
  <si>
    <t>001106300</t>
  </si>
  <si>
    <t>โรงพยาบาลธวัชบุรี</t>
  </si>
  <si>
    <t>ธวัชบุรี,รพช.</t>
  </si>
  <si>
    <t>ธวัชบุรี</t>
  </si>
  <si>
    <t>001106400</t>
  </si>
  <si>
    <t>โรงพยาบาลพนมไพร</t>
  </si>
  <si>
    <t>พนมไพร,รพช.</t>
  </si>
  <si>
    <t>พนมไพร</t>
  </si>
  <si>
    <t>001106500</t>
  </si>
  <si>
    <t>โรงพยาบาลโพนทอง</t>
  </si>
  <si>
    <t>โพนทอง,รพช.</t>
  </si>
  <si>
    <t>โพนทอง</t>
  </si>
  <si>
    <t>001106600</t>
  </si>
  <si>
    <t>โรงพยาบาลโพธิ์ชัย</t>
  </si>
  <si>
    <t>โพธิ์ชัย,รพช.</t>
  </si>
  <si>
    <t>โพธิ์ชัย</t>
  </si>
  <si>
    <t>001106700</t>
  </si>
  <si>
    <t>โรงพยาบาลหนองพอก</t>
  </si>
  <si>
    <t>หนองพอก,รพช.</t>
  </si>
  <si>
    <t>หนองพอก</t>
  </si>
  <si>
    <t>001106800</t>
  </si>
  <si>
    <t>โรงพยาบาลเสลภูมิ</t>
  </si>
  <si>
    <t>เสลภูมิ,รพช.</t>
  </si>
  <si>
    <t>เสลภูมิ</t>
  </si>
  <si>
    <t>122</t>
  </si>
  <si>
    <t>001106900</t>
  </si>
  <si>
    <t>โรงพยาบาลสุวรรณภูมิ</t>
  </si>
  <si>
    <t>สุวรรณภูมิ,รพช.</t>
  </si>
  <si>
    <t>สุวรรณภูมิ</t>
  </si>
  <si>
    <t>94</t>
  </si>
  <si>
    <t>001107000</t>
  </si>
  <si>
    <t>โรงพยาบาลเมืองสรวง</t>
  </si>
  <si>
    <t>เมืองสรวง,รพช.</t>
  </si>
  <si>
    <t>เมืองสรวง</t>
  </si>
  <si>
    <t>001107100</t>
  </si>
  <si>
    <t>โรงพยาบาลโพนทราย</t>
  </si>
  <si>
    <t>โพนทราย,รพช.</t>
  </si>
  <si>
    <t>โพนทราย</t>
  </si>
  <si>
    <t>001107200</t>
  </si>
  <si>
    <t>โรงพยาบาลอาจสามารถ</t>
  </si>
  <si>
    <t>อาจสามารถ,รพช.</t>
  </si>
  <si>
    <t>อาจสามารถ</t>
  </si>
  <si>
    <t>001107300</t>
  </si>
  <si>
    <t>โรงพยาบาลเมยวดี</t>
  </si>
  <si>
    <t>เมยวดี,รพช.</t>
  </si>
  <si>
    <t>เมยวดี</t>
  </si>
  <si>
    <t>28</t>
  </si>
  <si>
    <t>001107400</t>
  </si>
  <si>
    <t>โรงพยาบาลศรีสมเด็จ</t>
  </si>
  <si>
    <t>ศรีสมเด็จ,รพช.</t>
  </si>
  <si>
    <t>ศรีสมเด็จ</t>
  </si>
  <si>
    <t>001107500</t>
  </si>
  <si>
    <t>โรงพยาบาลจังหาร</t>
  </si>
  <si>
    <t>จังหาร,รพช.</t>
  </si>
  <si>
    <t>จังหาร</t>
  </si>
  <si>
    <t>001107600</t>
  </si>
  <si>
    <t>โรงพยาบาลทุ่งเขาหลวง</t>
  </si>
  <si>
    <t>ทุ่งเขาหลวง,รพช.</t>
  </si>
  <si>
    <t>ทุ่งเขาหลวง</t>
  </si>
  <si>
    <t>002798800</t>
  </si>
  <si>
    <t>โรงพยาบาลเชียงขวัญ</t>
  </si>
  <si>
    <t>เชียงขวัญ,รพช.</t>
  </si>
  <si>
    <t>เชียงขวัญ</t>
  </si>
  <si>
    <t>002798900</t>
  </si>
  <si>
    <t>โรงพยาบาลหนองฮี</t>
  </si>
  <si>
    <t>หนองฮี,รพช.</t>
  </si>
  <si>
    <t>หนองฮี</t>
  </si>
  <si>
    <t>002799000</t>
  </si>
  <si>
    <t>โรงพยาบาลกาฬสินธุ์</t>
  </si>
  <si>
    <t>กาฬสินธุ์,รพท.</t>
  </si>
  <si>
    <t>กาฬสินธุ์</t>
  </si>
  <si>
    <t>540</t>
  </si>
  <si>
    <t>001070900</t>
  </si>
  <si>
    <t>โรงพยาบาลนามน</t>
  </si>
  <si>
    <t>นามน,รพช.</t>
  </si>
  <si>
    <t>นามน</t>
  </si>
  <si>
    <t>001107700</t>
  </si>
  <si>
    <t>โรงพยาบาลกมลาไสย</t>
  </si>
  <si>
    <t>กมลาไสย,รพช.</t>
  </si>
  <si>
    <t>กมลาไสย</t>
  </si>
  <si>
    <t>001107800</t>
  </si>
  <si>
    <t>โรงพยาบาลร่องคำ</t>
  </si>
  <si>
    <t>ร่องคำ,รพช.</t>
  </si>
  <si>
    <t>ร่องคำ</t>
  </si>
  <si>
    <t>001107900</t>
  </si>
  <si>
    <t>โรงพยาบาลเขาวง</t>
  </si>
  <si>
    <t>เขาวง,รพช.</t>
  </si>
  <si>
    <t>เขาวง</t>
  </si>
  <si>
    <t>001108000</t>
  </si>
  <si>
    <t>โรงพยาบาลยางตลาด</t>
  </si>
  <si>
    <t>ยางตลาด,รพช.</t>
  </si>
  <si>
    <t>ยางตลาด</t>
  </si>
  <si>
    <t>001108100</t>
  </si>
  <si>
    <t>โรงพยาบาลห้วยเม็ก</t>
  </si>
  <si>
    <t>ห้วยเม็ก,รพช.</t>
  </si>
  <si>
    <t>ห้วยเม็ก</t>
  </si>
  <si>
    <t>001108200</t>
  </si>
  <si>
    <t>โรงพยาบาลสหัสขันธ์</t>
  </si>
  <si>
    <t>สหัสขันธ์,รพช.</t>
  </si>
  <si>
    <t>สหัสขันธ์</t>
  </si>
  <si>
    <t>001108300</t>
  </si>
  <si>
    <t>โรงพยาบาลคำม่วง</t>
  </si>
  <si>
    <t>คำม่วง,รพช.</t>
  </si>
  <si>
    <t>คำม่วง</t>
  </si>
  <si>
    <t>001108400</t>
  </si>
  <si>
    <t>โรงพยาบาลท่าคันโท</t>
  </si>
  <si>
    <t>ท่าคันโท,รพช.</t>
  </si>
  <si>
    <t>ท่าคันโท</t>
  </si>
  <si>
    <t>001108500</t>
  </si>
  <si>
    <t>โรงพยาบาลหนองกุงศรี</t>
  </si>
  <si>
    <t>หนองกุงศรี,รพช.</t>
  </si>
  <si>
    <t>หนองกุงศรี</t>
  </si>
  <si>
    <t>001108600</t>
  </si>
  <si>
    <t>โรงพยาบาลสมเด็จ</t>
  </si>
  <si>
    <t>สมเด็จ,รพช.</t>
  </si>
  <si>
    <t>สมเด็จ</t>
  </si>
  <si>
    <t>001108700</t>
  </si>
  <si>
    <t>โรงพยาบาลห้วยผึ้ง</t>
  </si>
  <si>
    <t>ห้วยผึ้ง,รพช.</t>
  </si>
  <si>
    <t>ห้วยผึ้ง</t>
  </si>
  <si>
    <t>001108800</t>
  </si>
  <si>
    <t>โรงพยาบาลสมเด็จพระยุพราชกุฉินารายณ์</t>
  </si>
  <si>
    <t>สมเด็จพระยุพราชกุฉินารายณ์,รพช.</t>
  </si>
  <si>
    <t>สมเด็จพระยุพราชกุฉินารายณ์</t>
  </si>
  <si>
    <t>001144900</t>
  </si>
  <si>
    <t>28017</t>
  </si>
  <si>
    <t>โรงพยาบาลนาคู</t>
  </si>
  <si>
    <t>นาคู,รพช.</t>
  </si>
  <si>
    <t>นาคู</t>
  </si>
  <si>
    <t>002801700</t>
  </si>
  <si>
    <t>โรงพยาบาลฆ้องชัย</t>
  </si>
  <si>
    <t>ฆ้องชัย,รพช.</t>
  </si>
  <si>
    <t>ฆ้องชัย</t>
  </si>
  <si>
    <t>002878900</t>
  </si>
  <si>
    <t>28790</t>
  </si>
  <si>
    <t>โรงพยาบาลดอนจาน</t>
  </si>
  <si>
    <t>ดอนจาน,รพช.</t>
  </si>
  <si>
    <t>ดอนจาน</t>
  </si>
  <si>
    <t>002879000</t>
  </si>
  <si>
    <t>28791</t>
  </si>
  <si>
    <t>โรงพยาบาลสามชัย</t>
  </si>
  <si>
    <t>สามชัย,รพช.</t>
  </si>
  <si>
    <t>สามชัย</t>
  </si>
  <si>
    <t>002879100</t>
  </si>
  <si>
    <t>โรงพยาบาลบึงกาฬ</t>
  </si>
  <si>
    <t>บึงกาฬ,รพท.</t>
  </si>
  <si>
    <t>บึงกาฬ</t>
  </si>
  <si>
    <t>175</t>
  </si>
  <si>
    <t>001104000</t>
  </si>
  <si>
    <t>โรงพยาบาลพรเจริญ</t>
  </si>
  <si>
    <t>พรเจริญ,รพช.</t>
  </si>
  <si>
    <t>พรเจริญ</t>
  </si>
  <si>
    <t>001104100</t>
  </si>
  <si>
    <t>โรงพยาบาลโซ่พิสัย</t>
  </si>
  <si>
    <t>โซ่พิสัย,รพช.</t>
  </si>
  <si>
    <t>โซ่พิสัย</t>
  </si>
  <si>
    <t>001104300</t>
  </si>
  <si>
    <t>โรงพยาบาลเซกา</t>
  </si>
  <si>
    <t>เซกา,รพช.</t>
  </si>
  <si>
    <t>เซกา</t>
  </si>
  <si>
    <t>001104600</t>
  </si>
  <si>
    <t>โรงพยาบาลปากคาด</t>
  </si>
  <si>
    <t>ปากคาด,รพช.</t>
  </si>
  <si>
    <t>ปากคาด</t>
  </si>
  <si>
    <t>001104700</t>
  </si>
  <si>
    <t>โรงพยาบาลบึงโขงหลง</t>
  </si>
  <si>
    <t>บึงโขงหลง,รพช.</t>
  </si>
  <si>
    <t>บึงโขงหลง</t>
  </si>
  <si>
    <t>001104800</t>
  </si>
  <si>
    <t>โรงพยาบาลศรีวิไล</t>
  </si>
  <si>
    <t>ศรีวิไล,รพช.</t>
  </si>
  <si>
    <t>ศรีวิไล</t>
  </si>
  <si>
    <t>001104900</t>
  </si>
  <si>
    <t>โรงพยาบาลบุ่งคล้า</t>
  </si>
  <si>
    <t>บุ่งคล้า,รพช.</t>
  </si>
  <si>
    <t>บุ่งคล้า</t>
  </si>
  <si>
    <t>001105000</t>
  </si>
  <si>
    <t>โรงพยาบาลหนองบัวลำภู</t>
  </si>
  <si>
    <t>หนองบัวลำภู,รพท.</t>
  </si>
  <si>
    <t>หนองบัวลำภู</t>
  </si>
  <si>
    <t>313</t>
  </si>
  <si>
    <t>001070400</t>
  </si>
  <si>
    <t>โรงพยาบาลนากลาง</t>
  </si>
  <si>
    <t>นากลาง,รพช.</t>
  </si>
  <si>
    <t>นากลาง</t>
  </si>
  <si>
    <t>001099100</t>
  </si>
  <si>
    <t>โรงพยาบาลโนนสัง</t>
  </si>
  <si>
    <t>โนนสัง,รพช.</t>
  </si>
  <si>
    <t>โนนสัง</t>
  </si>
  <si>
    <t>001099200</t>
  </si>
  <si>
    <t>โรงพยาบาลศรีบุญเรือง</t>
  </si>
  <si>
    <t>ศรีบุญเรือง,รพช.</t>
  </si>
  <si>
    <t>ศรีบุญเรือง</t>
  </si>
  <si>
    <t>001099300</t>
  </si>
  <si>
    <t>โรงพยาบาลสุวรรณคูหา</t>
  </si>
  <si>
    <t>สุวรรณคูหา,รพช.</t>
  </si>
  <si>
    <t>สุวรรณคูหา</t>
  </si>
  <si>
    <t>001099400</t>
  </si>
  <si>
    <t>โรงพยาบาลนาวัง เฉลิมพระเกียรติ 80 พรรษา</t>
  </si>
  <si>
    <t>นาวัง เฉลิมพระเกียรติ 80 พรรษา,รพช.</t>
  </si>
  <si>
    <t>นาวัง เฉลิมพระเกียรติ 80 พรรษา</t>
  </si>
  <si>
    <t>002336700</t>
  </si>
  <si>
    <t>โรงพยาบาลอุดรธานี</t>
  </si>
  <si>
    <t>อุดรธานี,รพศ.</t>
  </si>
  <si>
    <t>อุดรธานี</t>
  </si>
  <si>
    <t>001067100</t>
  </si>
  <si>
    <t>โรงพยาบาลกุดจับ</t>
  </si>
  <si>
    <t>กุดจับ,รพช.</t>
  </si>
  <si>
    <t>กุดจับ</t>
  </si>
  <si>
    <t>001101300</t>
  </si>
  <si>
    <t>โรงพยาบาลหนองวัวซอ</t>
  </si>
  <si>
    <t>หนองวัวซอ,รพช.</t>
  </si>
  <si>
    <t>หนองวัวซอ</t>
  </si>
  <si>
    <t>001101400</t>
  </si>
  <si>
    <t>โรงพยาบาลกุมภวาปี</t>
  </si>
  <si>
    <t>กุมภวาปี,รพท.</t>
  </si>
  <si>
    <t>กุมภวาปี</t>
  </si>
  <si>
    <t>001101500</t>
  </si>
  <si>
    <t>โรงพยาบาลห้วยเกิ้ง</t>
  </si>
  <si>
    <t>ห้วยเกิ้ง,รพช.</t>
  </si>
  <si>
    <t>ห้วยเกิ้ง</t>
  </si>
  <si>
    <t>001101600</t>
  </si>
  <si>
    <t>โรงพยาบาลโนนสะอาด</t>
  </si>
  <si>
    <t>โนนสะอาด,รพช.</t>
  </si>
  <si>
    <t>โนนสะอาด</t>
  </si>
  <si>
    <t>001101700</t>
  </si>
  <si>
    <t>โรงพยาบาลหนองหาน</t>
  </si>
  <si>
    <t>หนองหาน,รพช.</t>
  </si>
  <si>
    <t>หนองหาน</t>
  </si>
  <si>
    <t>001101800</t>
  </si>
  <si>
    <t>โรงพยาบาลทุ่งฝน</t>
  </si>
  <si>
    <t>ทุ่งฝน,รพช.</t>
  </si>
  <si>
    <t>ทุ่งฝน</t>
  </si>
  <si>
    <t>001101900</t>
  </si>
  <si>
    <t>โรงพยาบาลไชยวาน</t>
  </si>
  <si>
    <t>ไชยวาน,รพช.</t>
  </si>
  <si>
    <t>ไชยวาน</t>
  </si>
  <si>
    <t>001102000</t>
  </si>
  <si>
    <t>โรงพยาบาลศรีธาตุ</t>
  </si>
  <si>
    <t>ศรีธาตุ,รพช.</t>
  </si>
  <si>
    <t>ศรีธาตุ</t>
  </si>
  <si>
    <t>001102100</t>
  </si>
  <si>
    <t>โรงพยาบาลวังสามหมอ</t>
  </si>
  <si>
    <t>วังสามหมอ,รพช.</t>
  </si>
  <si>
    <t>วังสามหมอ</t>
  </si>
  <si>
    <t>55</t>
  </si>
  <si>
    <t>001102200</t>
  </si>
  <si>
    <t>โรงพยาบาลบ้านผือ</t>
  </si>
  <si>
    <t>บ้านผือ,รพช.</t>
  </si>
  <si>
    <t>บ้านผือ</t>
  </si>
  <si>
    <t>99</t>
  </si>
  <si>
    <t>001102300</t>
  </si>
  <si>
    <t>โรงพยาบาลน้ำโสม</t>
  </si>
  <si>
    <t>น้ำโสม,รพช.</t>
  </si>
  <si>
    <t>น้ำโสม</t>
  </si>
  <si>
    <t>001102400</t>
  </si>
  <si>
    <t>โรงพยาบาลเพ็ญ</t>
  </si>
  <si>
    <t>เพ็ญ,รพช.</t>
  </si>
  <si>
    <t>เพ็ญ</t>
  </si>
  <si>
    <t>117</t>
  </si>
  <si>
    <t>001102500</t>
  </si>
  <si>
    <t>โรงพยาบาลสร้างคอม</t>
  </si>
  <si>
    <t>สร้างคอม,รพช.</t>
  </si>
  <si>
    <t>สร้างคอม</t>
  </si>
  <si>
    <t>001102600</t>
  </si>
  <si>
    <t>โรงพยาบาลหนองแสง</t>
  </si>
  <si>
    <t>หนองแสง,รพช.</t>
  </si>
  <si>
    <t>หนองแสง</t>
  </si>
  <si>
    <t>001102700</t>
  </si>
  <si>
    <t>โรงพยาบาลนายูง</t>
  </si>
  <si>
    <t>นายูง,รพช.</t>
  </si>
  <si>
    <t>นายูง</t>
  </si>
  <si>
    <t>001102800</t>
  </si>
  <si>
    <t>โรงพยาบาลพิบูลย์รักษ์</t>
  </si>
  <si>
    <t>พิบูลย์รักษ์,รพช.</t>
  </si>
  <si>
    <t>พิบูลย์รักษ์</t>
  </si>
  <si>
    <t>001102900</t>
  </si>
  <si>
    <t>โรงพยาบาลสมเด็จพระยุพราชบ้านดุง</t>
  </si>
  <si>
    <t>สมเด็จพระยุพราชบ้านดุง,รพช.</t>
  </si>
  <si>
    <t>สมเด็จพระยุพราชบ้านดุง</t>
  </si>
  <si>
    <t>114</t>
  </si>
  <si>
    <t>001144600</t>
  </si>
  <si>
    <t>โรงพยาบาลกู่แก้ว</t>
  </si>
  <si>
    <t>กู่แก้ว,รพช.</t>
  </si>
  <si>
    <t>กู่แก้ว</t>
  </si>
  <si>
    <t>002505800</t>
  </si>
  <si>
    <t>โรงพยาบาลประจักษ์ศิลปาคม</t>
  </si>
  <si>
    <t>ประจักษ์ศิลปาคม,รพช.</t>
  </si>
  <si>
    <t>ประจักษ์ศิลปาคม</t>
  </si>
  <si>
    <t>002505900</t>
  </si>
  <si>
    <t>โรงพยาบาลเลย</t>
  </si>
  <si>
    <t>เลย,รพท.</t>
  </si>
  <si>
    <t>เลย</t>
  </si>
  <si>
    <t>423</t>
  </si>
  <si>
    <t>001070500</t>
  </si>
  <si>
    <t>โรงพยาบาลนาด้วง</t>
  </si>
  <si>
    <t>นาด้วง,รพช.</t>
  </si>
  <si>
    <t>นาด้วง</t>
  </si>
  <si>
    <t>001103000</t>
  </si>
  <si>
    <t>โรงพยาบาลเชียงคาน</t>
  </si>
  <si>
    <t>เชียงคาน,รพช.</t>
  </si>
  <si>
    <t>เชียงคาน</t>
  </si>
  <si>
    <t>001103100</t>
  </si>
  <si>
    <t>โรงพยาบาลปากชม</t>
  </si>
  <si>
    <t>ปากชม,รพช.</t>
  </si>
  <si>
    <t>ปากชม</t>
  </si>
  <si>
    <t>001103200</t>
  </si>
  <si>
    <t>โรงพยาบาลนาแห้ว</t>
  </si>
  <si>
    <t>นาแห้ว,รพช.</t>
  </si>
  <si>
    <t>นาแห้ว</t>
  </si>
  <si>
    <t>001103300</t>
  </si>
  <si>
    <t>โรงพยาบาลภูเรือ</t>
  </si>
  <si>
    <t>ภูเรือ,รพช.</t>
  </si>
  <si>
    <t>ภูเรือ</t>
  </si>
  <si>
    <t>001103400</t>
  </si>
  <si>
    <t>โรงพยาบาลท่าลี่</t>
  </si>
  <si>
    <t>ท่าลี่,รพช.</t>
  </si>
  <si>
    <t>ท่าลี่</t>
  </si>
  <si>
    <t>64</t>
  </si>
  <si>
    <t>001103500</t>
  </si>
  <si>
    <t>โรงพยาบาลวังสะพุง</t>
  </si>
  <si>
    <t>วังสะพุง,รพช.</t>
  </si>
  <si>
    <t>วังสะพุง</t>
  </si>
  <si>
    <t>001103600</t>
  </si>
  <si>
    <t>โรงพยาบาลภูกระดึง</t>
  </si>
  <si>
    <t>ภูกระดึง,รพช.</t>
  </si>
  <si>
    <t>ภูกระดึง</t>
  </si>
  <si>
    <t>001103700</t>
  </si>
  <si>
    <t>โรงพยาบาลภูหลวง</t>
  </si>
  <si>
    <t>ภูหลวง,รพช.</t>
  </si>
  <si>
    <t>ภูหลวง</t>
  </si>
  <si>
    <t>001103800</t>
  </si>
  <si>
    <t>โรงพยาบาลผาขาว</t>
  </si>
  <si>
    <t>ผาขาว,รพช.</t>
  </si>
  <si>
    <t>ผาขาว</t>
  </si>
  <si>
    <t>001103900</t>
  </si>
  <si>
    <t>โรงพยาบาลสมเด็จพระยุพราชด่านซ้าย</t>
  </si>
  <si>
    <t>สมเด็จพระยุพราชด่านซ้าย,รพช.</t>
  </si>
  <si>
    <t>สมเด็จพระยุพราชด่านซ้าย</t>
  </si>
  <si>
    <t>001144700</t>
  </si>
  <si>
    <t>โรงพยาบาลเอราวัณ</t>
  </si>
  <si>
    <t>เอราวัณ,รพช.</t>
  </si>
  <si>
    <t>เอราวัณ</t>
  </si>
  <si>
    <t>001413300</t>
  </si>
  <si>
    <t>โรงพยาบาลหนองหิน</t>
  </si>
  <si>
    <t>หนองหิน,รพช.</t>
  </si>
  <si>
    <t>หนองหิน</t>
  </si>
  <si>
    <t>002886100</t>
  </si>
  <si>
    <t>โรงพยาบาลหนองคาย</t>
  </si>
  <si>
    <t>หนองคาย,รพท.</t>
  </si>
  <si>
    <t>หนองคาย</t>
  </si>
  <si>
    <t>346</t>
  </si>
  <si>
    <t>001070600</t>
  </si>
  <si>
    <t>โรงพยาบาลโพนพิสัย</t>
  </si>
  <si>
    <t>โพนพิสัย,รพช.</t>
  </si>
  <si>
    <t>โพนพิสัย</t>
  </si>
  <si>
    <t>76</t>
  </si>
  <si>
    <t>001104200</t>
  </si>
  <si>
    <t>โรงพยาบาลศรีเชียงใหม่</t>
  </si>
  <si>
    <t>ศรีเชียงใหม่,รพช.</t>
  </si>
  <si>
    <t>ศรีเชียงใหม่</t>
  </si>
  <si>
    <t>001104400</t>
  </si>
  <si>
    <t>โรงพยาบาลสังคม</t>
  </si>
  <si>
    <t>สังคม,รพช.</t>
  </si>
  <si>
    <t>สังคม</t>
  </si>
  <si>
    <t>001104500</t>
  </si>
  <si>
    <t>โรงพยาบาลสมเด็จพระยุพราชท่าบ่อ</t>
  </si>
  <si>
    <t>สมเด็จพระยุพราชท่าบ่อ,รพช.</t>
  </si>
  <si>
    <t>สมเด็จพระยุพราชท่าบ่อ</t>
  </si>
  <si>
    <t>001144800</t>
  </si>
  <si>
    <t>โรงพยาบาลสระใคร</t>
  </si>
  <si>
    <t>สระใคร,รพช.</t>
  </si>
  <si>
    <t>สระใคร</t>
  </si>
  <si>
    <t>002135600</t>
  </si>
  <si>
    <t>โรงพยาบาลโพธิ์ตาก</t>
  </si>
  <si>
    <t>โพธิ์ตาก,รพช.</t>
  </si>
  <si>
    <t>โพธิ์ตาก</t>
  </si>
  <si>
    <t>002877800</t>
  </si>
  <si>
    <t>โรงพยาบาลเฝ้าไร่</t>
  </si>
  <si>
    <t>เฝ้าไร่,รพช.</t>
  </si>
  <si>
    <t>เฝ้าไร่</t>
  </si>
  <si>
    <t>002881100</t>
  </si>
  <si>
    <t>โรงพยาบาลรัตนวาปี</t>
  </si>
  <si>
    <t>รัตนวาปี,รพช.</t>
  </si>
  <si>
    <t>รัตนวาปี</t>
  </si>
  <si>
    <t>002881500</t>
  </si>
  <si>
    <t>โรงพยาบาลสกลนคร</t>
  </si>
  <si>
    <t>สกลนคร,รพศ.</t>
  </si>
  <si>
    <t>สกลนคร</t>
  </si>
  <si>
    <t>653</t>
  </si>
  <si>
    <t>001071000</t>
  </si>
  <si>
    <t>โรงพยาบาลกุสุมาลย์</t>
  </si>
  <si>
    <t>กุสุมาลย์,รพช.</t>
  </si>
  <si>
    <t>กุสุมาลย์</t>
  </si>
  <si>
    <t>001108900</t>
  </si>
  <si>
    <t>โรงพยาบาลกุดบาก</t>
  </si>
  <si>
    <t>กุดบาก,รพช.</t>
  </si>
  <si>
    <t>กุดบาก</t>
  </si>
  <si>
    <t>001109000</t>
  </si>
  <si>
    <t>โรงพยาบาลพระอาจารย์ฝั้นอาจาโร</t>
  </si>
  <si>
    <t>พระอาจารย์ฝั้นอาจาโร,รพช.</t>
  </si>
  <si>
    <t>พระอาจารย์ฝั้นอาจาโร</t>
  </si>
  <si>
    <t>001109100</t>
  </si>
  <si>
    <t>โรงพยาบาลพังโคน</t>
  </si>
  <si>
    <t>พังโคน,รพช.</t>
  </si>
  <si>
    <t>พังโคน</t>
  </si>
  <si>
    <t>83</t>
  </si>
  <si>
    <t>001109200</t>
  </si>
  <si>
    <t>โรงพยาบาลวาริชภูมิ</t>
  </si>
  <si>
    <t>วาริชภูมิ,รพช.</t>
  </si>
  <si>
    <t>วาริชภูมิ</t>
  </si>
  <si>
    <t>001109300</t>
  </si>
  <si>
    <t>โรงพยาบาลนิคมน้ำอูน</t>
  </si>
  <si>
    <t>นิคมน้ำอูน,รพช.</t>
  </si>
  <si>
    <t>นิคมน้ำอูน</t>
  </si>
  <si>
    <t>13</t>
  </si>
  <si>
    <t>001109400</t>
  </si>
  <si>
    <t>โรงพยาบาลวานรนิวาส</t>
  </si>
  <si>
    <t>วานรนิวาส,รพช.</t>
  </si>
  <si>
    <t>วานรนิวาส</t>
  </si>
  <si>
    <t>001109500</t>
  </si>
  <si>
    <t>โรงพยาบาลคำตากล้า</t>
  </si>
  <si>
    <t>คำตากล้า,รพช.</t>
  </si>
  <si>
    <t>คำตากล้า</t>
  </si>
  <si>
    <t>001109600</t>
  </si>
  <si>
    <t>โรงพยาบาลบ้านม่วง</t>
  </si>
  <si>
    <t>บ้านม่วง,รพช.</t>
  </si>
  <si>
    <t>บ้านม่วง</t>
  </si>
  <si>
    <t>001109700</t>
  </si>
  <si>
    <t>โรงพยาบาลอากาศอำนวย</t>
  </si>
  <si>
    <t>อากาศอำนวย,รพช.</t>
  </si>
  <si>
    <t>อากาศอำนวย</t>
  </si>
  <si>
    <t>001109800</t>
  </si>
  <si>
    <t>โรงพยาบาลส่องดาว</t>
  </si>
  <si>
    <t>ส่องดาว,รพช.</t>
  </si>
  <si>
    <t>ส่องดาว</t>
  </si>
  <si>
    <t>001109900</t>
  </si>
  <si>
    <t>โรงพยาบาลเต่างอย</t>
  </si>
  <si>
    <t>เต่างอย,รพช.</t>
  </si>
  <si>
    <t>เต่างอย</t>
  </si>
  <si>
    <t>001110000</t>
  </si>
  <si>
    <t>โรงพยาบาลโคกศรีสุพรรณ</t>
  </si>
  <si>
    <t>โคกศรีสุพรรณ,รพช.</t>
  </si>
  <si>
    <t>โคกศรีสุพรรณ</t>
  </si>
  <si>
    <t>001110100</t>
  </si>
  <si>
    <t>โรงพยาบาลเจริญศิลป์</t>
  </si>
  <si>
    <t>เจริญศิลป์,รพช.</t>
  </si>
  <si>
    <t>เจริญศิลป์</t>
  </si>
  <si>
    <t>001110200</t>
  </si>
  <si>
    <t>โรงพยาบาลโพนนาแก้ว</t>
  </si>
  <si>
    <t>โพนนาแก้ว,รพช.</t>
  </si>
  <si>
    <t>โพนนาแก้ว</t>
  </si>
  <si>
    <t>001110300</t>
  </si>
  <si>
    <t>โรงพยาบาลสมเด็จพระยุพราชสว่างแดนดิน</t>
  </si>
  <si>
    <t>สมเด็จพระยุพราชสว่างแดนดิน,รพท.</t>
  </si>
  <si>
    <t>สมเด็จพระยุพราชสว่างแดนดิน</t>
  </si>
  <si>
    <t>128</t>
  </si>
  <si>
    <t>001145000</t>
  </si>
  <si>
    <t>โรงพยาบาลพระอาจารย์แบน  ธนากโร</t>
  </si>
  <si>
    <t>พระอาจารย์แบน  ธนากโร,รพช.</t>
  </si>
  <si>
    <t>พระอาจารย์แบน  ธนากโร</t>
  </si>
  <si>
    <t>002132300</t>
  </si>
  <si>
    <t>โรงพยาบาลนครพนม</t>
  </si>
  <si>
    <t>นครพนม,รพท.</t>
  </si>
  <si>
    <t>นครพนม</t>
  </si>
  <si>
    <t>345</t>
  </si>
  <si>
    <t>001071100</t>
  </si>
  <si>
    <t>โรงพยาบาลปลาปาก</t>
  </si>
  <si>
    <t>ปลาปาก,รพช.</t>
  </si>
  <si>
    <t>ปลาปาก</t>
  </si>
  <si>
    <t>001110400</t>
  </si>
  <si>
    <t>โรงพยาบาลท่าอุเทน</t>
  </si>
  <si>
    <t>ท่าอุเทน,รพช.</t>
  </si>
  <si>
    <t>ท่าอุเทน</t>
  </si>
  <si>
    <t>001110500</t>
  </si>
  <si>
    <t>โรงพยาบาลบ้านแพง</t>
  </si>
  <si>
    <t>บ้านแพง,รพช.</t>
  </si>
  <si>
    <t>บ้านแพง</t>
  </si>
  <si>
    <t>001110600</t>
  </si>
  <si>
    <t>โรงพยาบาลนาทม</t>
  </si>
  <si>
    <t>นาทม,รพช.</t>
  </si>
  <si>
    <t>นาทม</t>
  </si>
  <si>
    <t>001110700</t>
  </si>
  <si>
    <t>โรงพยาบาลเรณูนคร</t>
  </si>
  <si>
    <t>เรณูนคร,รพช.</t>
  </si>
  <si>
    <t>เรณูนคร</t>
  </si>
  <si>
    <t>001110800</t>
  </si>
  <si>
    <t>11109</t>
  </si>
  <si>
    <t>โรงพยาบาลนาแก</t>
  </si>
  <si>
    <t>นาแก,รพช.</t>
  </si>
  <si>
    <t>นาแก</t>
  </si>
  <si>
    <t>001110900</t>
  </si>
  <si>
    <t>โรงพยาบาลศรีสงคราม</t>
  </si>
  <si>
    <t>ศรีสงคราม,รพช.</t>
  </si>
  <si>
    <t>ศรีสงคราม</t>
  </si>
  <si>
    <t>001111000</t>
  </si>
  <si>
    <t>โรงพยาบาลนาหว้า</t>
  </si>
  <si>
    <t>นาหว้า,รพช.</t>
  </si>
  <si>
    <t>นาหว้า</t>
  </si>
  <si>
    <t>001111100</t>
  </si>
  <si>
    <t>โรงพยาบาลโพนสวรรค์</t>
  </si>
  <si>
    <t>โพนสวรรค์,รพช.</t>
  </si>
  <si>
    <t>โพนสวรรค์</t>
  </si>
  <si>
    <t>001111200</t>
  </si>
  <si>
    <t>โรงพยาบาลสมเด็จพระยุพราชธาตุพนม</t>
  </si>
  <si>
    <t>สมเด็จพระยุพราชธาตุพนม,รพช.</t>
  </si>
  <si>
    <t>สมเด็จพระยุพราชธาตุพนม</t>
  </si>
  <si>
    <t>139</t>
  </si>
  <si>
    <t>001145100</t>
  </si>
  <si>
    <t>40840</t>
  </si>
  <si>
    <t>โรงพยาบาลวังยาง</t>
  </si>
  <si>
    <t>วังยาง,รพช.</t>
  </si>
  <si>
    <t>วังยาง</t>
  </si>
  <si>
    <t>004084000</t>
  </si>
  <si>
    <t>โรงพยาบาลมหาราชนครราชสีมา</t>
  </si>
  <si>
    <t>มหาราชนครราชสีมา,รพศ.</t>
  </si>
  <si>
    <t>มหาราชนครราชสีมา</t>
  </si>
  <si>
    <t>นครราชสีมา</t>
  </si>
  <si>
    <t>001066600</t>
  </si>
  <si>
    <t>โรงพยาบาลครบุรี</t>
  </si>
  <si>
    <t>ครบุรี,รพช.</t>
  </si>
  <si>
    <t>ครบุรี</t>
  </si>
  <si>
    <t>001087100</t>
  </si>
  <si>
    <t>โรงพยาบาลเสิงสาง</t>
  </si>
  <si>
    <t>เสิงสาง,รพช.</t>
  </si>
  <si>
    <t>เสิงสาง</t>
  </si>
  <si>
    <t>001087200</t>
  </si>
  <si>
    <t>โรงพยาบาลคง</t>
  </si>
  <si>
    <t>คง,รพช.</t>
  </si>
  <si>
    <t>คง</t>
  </si>
  <si>
    <t>001087300</t>
  </si>
  <si>
    <t>โรงพยาบาลบ้านเหลื่อม</t>
  </si>
  <si>
    <t>บ้านเหลื่อม,รพช.</t>
  </si>
  <si>
    <t>บ้านเหลื่อม</t>
  </si>
  <si>
    <t>001087400</t>
  </si>
  <si>
    <t>โรงพยาบาลจักราช</t>
  </si>
  <si>
    <t>จักราช,รพช.</t>
  </si>
  <si>
    <t>จักราช</t>
  </si>
  <si>
    <t>001087500</t>
  </si>
  <si>
    <t>โรงพยาบาลโชคชัย</t>
  </si>
  <si>
    <t>โชคชัย,รพช.</t>
  </si>
  <si>
    <t>โชคชัย</t>
  </si>
  <si>
    <t>91</t>
  </si>
  <si>
    <t>001087600</t>
  </si>
  <si>
    <t>โรงพยาบาลด่านขุนทด</t>
  </si>
  <si>
    <t>ด่านขุนทด,รพช.</t>
  </si>
  <si>
    <t>ด่านขุนทด</t>
  </si>
  <si>
    <t>125</t>
  </si>
  <si>
    <t>001087700</t>
  </si>
  <si>
    <t>โรงพยาบาลโนนไทย</t>
  </si>
  <si>
    <t>โนนไทย,รพช.</t>
  </si>
  <si>
    <t>โนนไทย</t>
  </si>
  <si>
    <t>001087800</t>
  </si>
  <si>
    <t>โรงพยาบาลโนนสูง</t>
  </si>
  <si>
    <t>โนนสูง,รพช.</t>
  </si>
  <si>
    <t>โนนสูง</t>
  </si>
  <si>
    <t>001087900</t>
  </si>
  <si>
    <t>โรงพยาบาลขามสะแกแสง</t>
  </si>
  <si>
    <t>ขามสะแกแสง,รพช.</t>
  </si>
  <si>
    <t>ขามสะแกแสง</t>
  </si>
  <si>
    <t>001088000</t>
  </si>
  <si>
    <t>โรงพยาบาลบัวใหญ่</t>
  </si>
  <si>
    <t>บัวใหญ่,รพช.</t>
  </si>
  <si>
    <t>บัวใหญ่</t>
  </si>
  <si>
    <t>001088100</t>
  </si>
  <si>
    <t>โรงพยาบาลประทาย</t>
  </si>
  <si>
    <t>ประทาย,รพช.</t>
  </si>
  <si>
    <t>ประทาย</t>
  </si>
  <si>
    <t>84</t>
  </si>
  <si>
    <t>001088200</t>
  </si>
  <si>
    <t>โรงพยาบาลปักธงชัย</t>
  </si>
  <si>
    <t>ปักธงชัย,รพช.</t>
  </si>
  <si>
    <t>ปักธงชัย</t>
  </si>
  <si>
    <t>001088300</t>
  </si>
  <si>
    <t>โรงพยาบาลพิมาย</t>
  </si>
  <si>
    <t>พิมาย,รพช.</t>
  </si>
  <si>
    <t>พิมาย</t>
  </si>
  <si>
    <t>001088400</t>
  </si>
  <si>
    <t>โรงพยาบาลห้วยแถลง</t>
  </si>
  <si>
    <t>ห้วยแถลง,รพช.</t>
  </si>
  <si>
    <t>ห้วยแถลง</t>
  </si>
  <si>
    <t>001088500</t>
  </si>
  <si>
    <t>โรงพยาบาลชุมพวง</t>
  </si>
  <si>
    <t>ชุมพวง,รพช.</t>
  </si>
  <si>
    <t>ชุมพวง</t>
  </si>
  <si>
    <t>001088600</t>
  </si>
  <si>
    <t>โรงพยาบาลสูงเนิน</t>
  </si>
  <si>
    <t>สูงเนิน,รพช.</t>
  </si>
  <si>
    <t>สูงเนิน</t>
  </si>
  <si>
    <t>121</t>
  </si>
  <si>
    <t>001088700</t>
  </si>
  <si>
    <t>โรงพยาบาลขามทะเลสอ</t>
  </si>
  <si>
    <t>ขามทะเลสอ,รพช.</t>
  </si>
  <si>
    <t>ขามทะเลสอ</t>
  </si>
  <si>
    <t>001088800</t>
  </si>
  <si>
    <t>โรงพยาบาลสีคิ้ว</t>
  </si>
  <si>
    <t>สีคิ้ว,รพช.</t>
  </si>
  <si>
    <t>สีคิ้ว</t>
  </si>
  <si>
    <t>133</t>
  </si>
  <si>
    <t>001088900</t>
  </si>
  <si>
    <t>โรงพยาบาลปากช่องนานา</t>
  </si>
  <si>
    <t>ปากช่องนานา,รพท.</t>
  </si>
  <si>
    <t>ปากช่องนานา</t>
  </si>
  <si>
    <t>238</t>
  </si>
  <si>
    <t>001089000</t>
  </si>
  <si>
    <t>โรงพยาบาลหนองบุญมาก</t>
  </si>
  <si>
    <t>หนองบุญมาก,รพช.</t>
  </si>
  <si>
    <t>หนองบุญมาก</t>
  </si>
  <si>
    <t>001089100</t>
  </si>
  <si>
    <t>โรงพยาบาลแก้งสนามนาง</t>
  </si>
  <si>
    <t>แก้งสนามนาง,รพช.</t>
  </si>
  <si>
    <t>แก้งสนามนาง</t>
  </si>
  <si>
    <t>001089200</t>
  </si>
  <si>
    <t>โรงพยาบาลโนนแดง</t>
  </si>
  <si>
    <t>โนนแดง,รพช.</t>
  </si>
  <si>
    <t>โนนแดง</t>
  </si>
  <si>
    <t>001089300</t>
  </si>
  <si>
    <t>โรงพยาบาลวังน้ำเขียว</t>
  </si>
  <si>
    <t>วังน้ำเขียว,รพช.</t>
  </si>
  <si>
    <t>วังน้ำเขียว</t>
  </si>
  <si>
    <t>001089400</t>
  </si>
  <si>
    <t>โรงพยาบาลเฉลิมพระเกียรติสมเด็จย่า 100 ปี</t>
  </si>
  <si>
    <t>เฉลิมพระเกียรติสมเด็จย่า 100 ปี,รพช.</t>
  </si>
  <si>
    <t>เฉลิมพระเกียรติสมเด็จย่า 100 ปี</t>
  </si>
  <si>
    <t>001160200</t>
  </si>
  <si>
    <t>โรงพยาบาลลำทะเมนชัย</t>
  </si>
  <si>
    <t>ลำทะเมนชัย,รพช.</t>
  </si>
  <si>
    <t>ลำทะเมนชัย</t>
  </si>
  <si>
    <t>001160800</t>
  </si>
  <si>
    <t>โรงพยาบาลพระทองคำ เฉลิมพระเกียรติ 80 พรรษา</t>
  </si>
  <si>
    <t>พระทองคำ เฉลิมพระเกียรติ 80 พรรษา,รพช.</t>
  </si>
  <si>
    <t>พระทองคำ เฉลิมพระเกียรติ 80 พรรษา</t>
  </si>
  <si>
    <t>002245600</t>
  </si>
  <si>
    <t>โรงพยาบาลเทพรัตน์นครราชสีมา</t>
  </si>
  <si>
    <t>เทพรัตน์นครราชสีมา,รพท.</t>
  </si>
  <si>
    <t>เทพรัตน์นครราชสีมา</t>
  </si>
  <si>
    <t>002383900</t>
  </si>
  <si>
    <t>เฉลิมพระเกียรติ,รพช.</t>
  </si>
  <si>
    <t>เฉลิมพระเกียรติ</t>
  </si>
  <si>
    <t>002469200</t>
  </si>
  <si>
    <t>โรงพยาบาลบัวลาย</t>
  </si>
  <si>
    <t>บัวลาย,รพช.</t>
  </si>
  <si>
    <t>บัวลาย</t>
  </si>
  <si>
    <t>002783900</t>
  </si>
  <si>
    <t>โรงพยาบาลสีดา</t>
  </si>
  <si>
    <t>สีดา,รพช.</t>
  </si>
  <si>
    <t>สีดา</t>
  </si>
  <si>
    <t>002784000</t>
  </si>
  <si>
    <t>โรงพยาบาลเทพารักษ์</t>
  </si>
  <si>
    <t>เทพารักษ์,รพช.</t>
  </si>
  <si>
    <t>เทพารักษ์</t>
  </si>
  <si>
    <t>002784100</t>
  </si>
  <si>
    <t>โรงพยาบาลบุรีรัมย์</t>
  </si>
  <si>
    <t>บุรีรัมย์,รพศ.</t>
  </si>
  <si>
    <t>บุรีรัมย์</t>
  </si>
  <si>
    <t>887</t>
  </si>
  <si>
    <t>001066700</t>
  </si>
  <si>
    <t>โรงพยาบาลคูเมือง</t>
  </si>
  <si>
    <t>คูเมือง,รพช.</t>
  </si>
  <si>
    <t>คูเมือง</t>
  </si>
  <si>
    <t>001089500</t>
  </si>
  <si>
    <t>โรงพยาบาลกระสัง</t>
  </si>
  <si>
    <t>กระสัง,รพช.</t>
  </si>
  <si>
    <t>กระสัง</t>
  </si>
  <si>
    <t>001089600</t>
  </si>
  <si>
    <t>โรงพยาบาลนางรอง</t>
  </si>
  <si>
    <t>นางรอง,รพท.</t>
  </si>
  <si>
    <t>นางรอง</t>
  </si>
  <si>
    <t>355</t>
  </si>
  <si>
    <t>001089700</t>
  </si>
  <si>
    <t>โรงพยาบาลหนองกี่</t>
  </si>
  <si>
    <t>หนองกี่,รพช.</t>
  </si>
  <si>
    <t>หนองกี่</t>
  </si>
  <si>
    <t>001089800</t>
  </si>
  <si>
    <t>โรงพยาบาลละหานทราย</t>
  </si>
  <si>
    <t>ละหานทราย,รพช.</t>
  </si>
  <si>
    <t>ละหานทราย</t>
  </si>
  <si>
    <t>001089900</t>
  </si>
  <si>
    <t>โรงพยาบาลประโคนชัย</t>
  </si>
  <si>
    <t>ประโคนชัย,รพช.</t>
  </si>
  <si>
    <t>ประโคนชัย</t>
  </si>
  <si>
    <t>001090000</t>
  </si>
  <si>
    <t>โรงพยาบาลบ้านกรวด</t>
  </si>
  <si>
    <t>บ้านกรวด,รพช.</t>
  </si>
  <si>
    <t>บ้านกรวด</t>
  </si>
  <si>
    <t>001090100</t>
  </si>
  <si>
    <t>โรงพยาบาลพุทไธสง</t>
  </si>
  <si>
    <t>พุทไธสง,รพช.</t>
  </si>
  <si>
    <t>พุทไธสง</t>
  </si>
  <si>
    <t>001090200</t>
  </si>
  <si>
    <t>โรงพยาบาลลำปลายมาศ</t>
  </si>
  <si>
    <t>ลำปลายมาศ,รพช.</t>
  </si>
  <si>
    <t>ลำปลายมาศ</t>
  </si>
  <si>
    <t>160</t>
  </si>
  <si>
    <t>001090400</t>
  </si>
  <si>
    <t>โรงพยาบาลสตึก</t>
  </si>
  <si>
    <t>สตึก,รพช.</t>
  </si>
  <si>
    <t>สตึก</t>
  </si>
  <si>
    <t>001090500</t>
  </si>
  <si>
    <t>โรงพยาบาลปะคำ</t>
  </si>
  <si>
    <t>ปะคำ,รพช.</t>
  </si>
  <si>
    <t>ปะคำ</t>
  </si>
  <si>
    <t>001090600</t>
  </si>
  <si>
    <t>โรงพยาบาลนาโพธิ์</t>
  </si>
  <si>
    <t>นาโพธิ์,รพช.</t>
  </si>
  <si>
    <t>นาโพธิ์</t>
  </si>
  <si>
    <t>001090700</t>
  </si>
  <si>
    <t>โรงพยาบาลหนองหงส์</t>
  </si>
  <si>
    <t>หนองหงส์,รพช.</t>
  </si>
  <si>
    <t>หนองหงส์</t>
  </si>
  <si>
    <t>001090800</t>
  </si>
  <si>
    <t>โรงพยาบาลพลับพลาชัย</t>
  </si>
  <si>
    <t>พลับพลาชัย,รพช.</t>
  </si>
  <si>
    <t>พลับพลาชัย</t>
  </si>
  <si>
    <t>001090900</t>
  </si>
  <si>
    <t>โรงพยาบาลห้วยราช</t>
  </si>
  <si>
    <t>ห้วยราช,รพช.</t>
  </si>
  <si>
    <t>ห้วยราช</t>
  </si>
  <si>
    <t>001091000</t>
  </si>
  <si>
    <t>โรงพยาบาลโนนสุวรรณ</t>
  </si>
  <si>
    <t>โนนสุวรรณ,รพช.</t>
  </si>
  <si>
    <t>โนนสุวรรณ</t>
  </si>
  <si>
    <t>001091100</t>
  </si>
  <si>
    <t>โรงพยาบาลชำนิ</t>
  </si>
  <si>
    <t>ชำนิ,รพช.</t>
  </si>
  <si>
    <t>ชำนิ</t>
  </si>
  <si>
    <t>001091200</t>
  </si>
  <si>
    <t>โรงพยาบาลบ้านใหม่ไชยพจน์</t>
  </si>
  <si>
    <t>บ้านใหม่ไชยพจน์,รพช.</t>
  </si>
  <si>
    <t>บ้านใหม่ไชยพจน์</t>
  </si>
  <si>
    <t>001091300</t>
  </si>
  <si>
    <t>โรงพยาบาลโนนดินแดง</t>
  </si>
  <si>
    <t>โนนดินแดง,รพช.</t>
  </si>
  <si>
    <t>โนนดินแดง</t>
  </si>
  <si>
    <t>001091400</t>
  </si>
  <si>
    <t>เฉลิมพระเกียรติ(บุรีรัมย์),รพช.</t>
  </si>
  <si>
    <t>เฉลิมพระเกียรติ(บุรีรัมย์)</t>
  </si>
  <si>
    <t>001161900</t>
  </si>
  <si>
    <t>โรงพยาบาลแคนดง</t>
  </si>
  <si>
    <t>แคนดง,รพช.</t>
  </si>
  <si>
    <t>แคนดง</t>
  </si>
  <si>
    <t>002357800</t>
  </si>
  <si>
    <t>โรงพยาบาลบ้านด่าน</t>
  </si>
  <si>
    <t>บ้านด่าน,รพช.</t>
  </si>
  <si>
    <t>บ้านด่าน</t>
  </si>
  <si>
    <t>002802000</t>
  </si>
  <si>
    <t>โรงพยาบาลสุรินทร์</t>
  </si>
  <si>
    <t>สุรินทร์,รพศ.</t>
  </si>
  <si>
    <t>สุรินทร์</t>
  </si>
  <si>
    <t>832</t>
  </si>
  <si>
    <t>001066800</t>
  </si>
  <si>
    <t>โรงพยาบาลชุมพลบุรี</t>
  </si>
  <si>
    <t>ชุมพลบุรี,รพช.</t>
  </si>
  <si>
    <t>ชุมพลบุรี</t>
  </si>
  <si>
    <t>001091500</t>
  </si>
  <si>
    <t>โรงพยาบาลท่าตูม</t>
  </si>
  <si>
    <t>ท่าตูม,รพช.</t>
  </si>
  <si>
    <t>ท่าตูม</t>
  </si>
  <si>
    <t>001091600</t>
  </si>
  <si>
    <t>โรงพยาบาลจอมพระ</t>
  </si>
  <si>
    <t>จอมพระ,รพช.</t>
  </si>
  <si>
    <t>จอมพระ</t>
  </si>
  <si>
    <t>001091700</t>
  </si>
  <si>
    <t>โรงพยาบาลปราสาท</t>
  </si>
  <si>
    <t>ปราสาท,รพท.</t>
  </si>
  <si>
    <t>ปราสาท</t>
  </si>
  <si>
    <t>183</t>
  </si>
  <si>
    <t>001091800</t>
  </si>
  <si>
    <t>โรงพยาบาลกาบเชิง</t>
  </si>
  <si>
    <t>กาบเชิง,รพช.</t>
  </si>
  <si>
    <t>กาบเชิง</t>
  </si>
  <si>
    <t>001091900</t>
  </si>
  <si>
    <t>โรงพยาบาลรัตนบุรี</t>
  </si>
  <si>
    <t>รัตนบุรี,รพช.</t>
  </si>
  <si>
    <t>รัตนบุรี</t>
  </si>
  <si>
    <t>001092000</t>
  </si>
  <si>
    <t>โรงพยาบาลสนม</t>
  </si>
  <si>
    <t>สนม,รพช.</t>
  </si>
  <si>
    <t>สนม</t>
  </si>
  <si>
    <t>001092100</t>
  </si>
  <si>
    <t>โรงพยาบาลศีขรภูมิ</t>
  </si>
  <si>
    <t>ศีขรภูมิ,รพช.</t>
  </si>
  <si>
    <t>ศีขรภูมิ</t>
  </si>
  <si>
    <t>001092200</t>
  </si>
  <si>
    <t>โรงพยาบาลสังขะ</t>
  </si>
  <si>
    <t>สังขะ,รพช.</t>
  </si>
  <si>
    <t>สังขะ</t>
  </si>
  <si>
    <t>153</t>
  </si>
  <si>
    <t>001092300</t>
  </si>
  <si>
    <t>โรงพยาบาลลำดวน</t>
  </si>
  <si>
    <t>ลำดวน,รพช.</t>
  </si>
  <si>
    <t>ลำดวน</t>
  </si>
  <si>
    <t>001092400</t>
  </si>
  <si>
    <t>โรงพยาบาลสำโรงทาบ</t>
  </si>
  <si>
    <t>สำโรงทาบ,รพช.</t>
  </si>
  <si>
    <t>สำโรงทาบ</t>
  </si>
  <si>
    <t>001092500</t>
  </si>
  <si>
    <t>โรงพยาบาลบัวเชด</t>
  </si>
  <si>
    <t>บัวเชด,รพช.</t>
  </si>
  <si>
    <t>บัวเชด</t>
  </si>
  <si>
    <t>001092600</t>
  </si>
  <si>
    <t>โรงพยาบาลพนมดงรัก เฉลิมพระเกียรติ 80 พรรษา</t>
  </si>
  <si>
    <t>พนมดงรัก เฉลิมพระเกียรติ 80 พรรษา,รพช.</t>
  </si>
  <si>
    <t>พนมดงรัก เฉลิมพระเกียรติ 80 พรรษา</t>
  </si>
  <si>
    <t>002230200</t>
  </si>
  <si>
    <t>โรงพยาบาลเขวาสินรินทร์</t>
  </si>
  <si>
    <t>เขวาสินรินทร์,รพช.</t>
  </si>
  <si>
    <t>เขวาสินรินทร์</t>
  </si>
  <si>
    <t>002784200</t>
  </si>
  <si>
    <t>โรงพยาบาลศรีณรงค์</t>
  </si>
  <si>
    <t>ศรีณรงค์,รพช.</t>
  </si>
  <si>
    <t>ศรีณรงค์</t>
  </si>
  <si>
    <t>002784300</t>
  </si>
  <si>
    <t>โรงพยาบาลโนนนารายณ์</t>
  </si>
  <si>
    <t>โนนนารายณ์,รพช.</t>
  </si>
  <si>
    <t>โนนนารายณ์</t>
  </si>
  <si>
    <t>002784400</t>
  </si>
  <si>
    <t>โรงพยาบาลซับใหญ่</t>
  </si>
  <si>
    <t>ซับใหญ่,รพช.</t>
  </si>
  <si>
    <t>ซับใหญ่</t>
  </si>
  <si>
    <t>ชัยภูมิ</t>
  </si>
  <si>
    <t>000400700</t>
  </si>
  <si>
    <t>โรงพยาบาลชัยภูมิ</t>
  </si>
  <si>
    <t>ชัยภูมิ,รพท.</t>
  </si>
  <si>
    <t>614</t>
  </si>
  <si>
    <t>001070200</t>
  </si>
  <si>
    <t>โรงพยาบาลบ้านเขว้า</t>
  </si>
  <si>
    <t>บ้านเขว้า,รพช.</t>
  </si>
  <si>
    <t>บ้านเขว้า</t>
  </si>
  <si>
    <t>001097000</t>
  </si>
  <si>
    <t>โรงพยาบาลคอนสวรรค์</t>
  </si>
  <si>
    <t>คอนสวรรค์,รพช.</t>
  </si>
  <si>
    <t>คอนสวรรค์</t>
  </si>
  <si>
    <t>001097100</t>
  </si>
  <si>
    <t>โรงพยาบาลเกษตรสมบูรณ์</t>
  </si>
  <si>
    <t>เกษตรสมบูรณ์,รพช.</t>
  </si>
  <si>
    <t>เกษตรสมบูรณ์</t>
  </si>
  <si>
    <t>001097200</t>
  </si>
  <si>
    <t>โรงพยาบาลหนองบัวแดง</t>
  </si>
  <si>
    <t>หนองบัวแดง,รพช.</t>
  </si>
  <si>
    <t>หนองบัวแดง</t>
  </si>
  <si>
    <t>001097300</t>
  </si>
  <si>
    <t>โรงพยาบาลจัตุรัส</t>
  </si>
  <si>
    <t>จัตุรัส,รพช.</t>
  </si>
  <si>
    <t>จัตุรัส</t>
  </si>
  <si>
    <t>001097400</t>
  </si>
  <si>
    <t>โรงพยาบาลบำเหน็จณรงค์</t>
  </si>
  <si>
    <t>บำเหน็จณรงค์,รพช.</t>
  </si>
  <si>
    <t>บำเหน็จณรงค์</t>
  </si>
  <si>
    <t>001097500</t>
  </si>
  <si>
    <t>โรงพยาบาลหนองบัวระเหว</t>
  </si>
  <si>
    <t>หนองบัวระเหว,รพช.</t>
  </si>
  <si>
    <t>หนองบัวระเหว</t>
  </si>
  <si>
    <t>001097600</t>
  </si>
  <si>
    <t>โรงพยาบาลเทพสถิต</t>
  </si>
  <si>
    <t>เทพสถิต,รพช.</t>
  </si>
  <si>
    <t>เทพสถิต</t>
  </si>
  <si>
    <t>001097700</t>
  </si>
  <si>
    <t>โรงพยาบาลภูเขียวเฉลิมพระเกียรติ</t>
  </si>
  <si>
    <t>ภูเขียวเฉลิมพระเกียรติ,รพช.</t>
  </si>
  <si>
    <t>ภูเขียวเฉลิมพระเกียรติ</t>
  </si>
  <si>
    <t>179</t>
  </si>
  <si>
    <t>001097800</t>
  </si>
  <si>
    <t>โรงพยาบาลบ้านแท่น</t>
  </si>
  <si>
    <t>บ้านแท่น,รพช.</t>
  </si>
  <si>
    <t>บ้านแท่น</t>
  </si>
  <si>
    <t>001097900</t>
  </si>
  <si>
    <t>โรงพยาบาลแก้งคร้อ</t>
  </si>
  <si>
    <t>แก้งคร้อ,รพช.</t>
  </si>
  <si>
    <t>แก้งคร้อ</t>
  </si>
  <si>
    <t>92</t>
  </si>
  <si>
    <t>001098000</t>
  </si>
  <si>
    <t>โรงพยาบาลคอนสาร</t>
  </si>
  <si>
    <t>คอนสาร,รพช.</t>
  </si>
  <si>
    <t>คอนสาร</t>
  </si>
  <si>
    <t>001098100</t>
  </si>
  <si>
    <t>โรงพยาบาลภักดีชุมพล</t>
  </si>
  <si>
    <t>ภักดีชุมพล,รพช.</t>
  </si>
  <si>
    <t>ภักดีชุมพล</t>
  </si>
  <si>
    <t>001098200</t>
  </si>
  <si>
    <t>โรงพยาบาลเนินสง่า</t>
  </si>
  <si>
    <t>เนินสง่า,รพช.</t>
  </si>
  <si>
    <t>เนินสง่า</t>
  </si>
  <si>
    <t>001098300</t>
  </si>
  <si>
    <t>โรงพยาบาลศรีสะเกษ</t>
  </si>
  <si>
    <t>ศรีสะเกษ</t>
  </si>
  <si>
    <t>689</t>
  </si>
  <si>
    <t>001070000</t>
  </si>
  <si>
    <t>โรงพยาบาลยางชุมน้อย</t>
  </si>
  <si>
    <t>ยางชุมน้อย,รพช.</t>
  </si>
  <si>
    <t>ยางชุมน้อย</t>
  </si>
  <si>
    <t>001092700</t>
  </si>
  <si>
    <t>โรงพยาบาลกันทรารมย์</t>
  </si>
  <si>
    <t>กันทรารมย์,รพช.</t>
  </si>
  <si>
    <t>กันทรารมย์</t>
  </si>
  <si>
    <t>001092800</t>
  </si>
  <si>
    <t>โรงพยาบาลกันทรลักษ์</t>
  </si>
  <si>
    <t>กันทรลักษ์,รพช.</t>
  </si>
  <si>
    <t>กันทรลักษ์</t>
  </si>
  <si>
    <t>204</t>
  </si>
  <si>
    <t>001092900</t>
  </si>
  <si>
    <t>โรงพยาบาลขุขันธ์</t>
  </si>
  <si>
    <t>ขุขันธ์,รพช.</t>
  </si>
  <si>
    <t>ขุขันธ์</t>
  </si>
  <si>
    <t>109</t>
  </si>
  <si>
    <t>001093000</t>
  </si>
  <si>
    <t>โรงพยาบาลไพรบึง</t>
  </si>
  <si>
    <t>ไพรบึง,รพช.</t>
  </si>
  <si>
    <t>ไพรบึง</t>
  </si>
  <si>
    <t>001093100</t>
  </si>
  <si>
    <t>โรงพยาบาลปรางค์กู่</t>
  </si>
  <si>
    <t>ปรางค์กู่,รพช.</t>
  </si>
  <si>
    <t>ปรางค์กู่</t>
  </si>
  <si>
    <t>001093200</t>
  </si>
  <si>
    <t>โรงพยาบาลขุนหาญ</t>
  </si>
  <si>
    <t>ขุนหาญ,รพช.</t>
  </si>
  <si>
    <t>ขุนหาญ</t>
  </si>
  <si>
    <t>001093300</t>
  </si>
  <si>
    <t>โรงพยาบาลราษีไศล</t>
  </si>
  <si>
    <t>ราษีไศล,รพช.</t>
  </si>
  <si>
    <t>ราษีไศล</t>
  </si>
  <si>
    <t>001093400</t>
  </si>
  <si>
    <t>โรงพยาบาลอุทุมพรพิสัย</t>
  </si>
  <si>
    <t>อุทุมพรพิสัย,รพช.</t>
  </si>
  <si>
    <t>อุทุมพรพิสัย</t>
  </si>
  <si>
    <t>001093500</t>
  </si>
  <si>
    <t>โรงพยาบาลบึงบูรพ์</t>
  </si>
  <si>
    <t>บึงบูรพ์,รพช.</t>
  </si>
  <si>
    <t>บึงบูรพ์</t>
  </si>
  <si>
    <t>001093600</t>
  </si>
  <si>
    <t>โรงพยาบาลห้วยทับทัน</t>
  </si>
  <si>
    <t>ห้วยทับทัน,รพช.</t>
  </si>
  <si>
    <t>ห้วยทับทัน</t>
  </si>
  <si>
    <t>001093700</t>
  </si>
  <si>
    <t>โรงพยาบาลโนนคูณ</t>
  </si>
  <si>
    <t>โนนคูณ,รพช.</t>
  </si>
  <si>
    <t>โนนคูณ</t>
  </si>
  <si>
    <t>001093800</t>
  </si>
  <si>
    <t>โรงพยาบาลศรีรัตนะ</t>
  </si>
  <si>
    <t>ศรีรัตนะ,รพช.</t>
  </si>
  <si>
    <t>ศรีรัตนะ</t>
  </si>
  <si>
    <t>001093900</t>
  </si>
  <si>
    <t>โรงพยาบาลวังหิน</t>
  </si>
  <si>
    <t>วังหิน,รพช.</t>
  </si>
  <si>
    <t>วังหิน</t>
  </si>
  <si>
    <t>001094000</t>
  </si>
  <si>
    <t>โรงพยาบาลน้ำเกลี้ยง</t>
  </si>
  <si>
    <t>น้ำเกลี้ยง,รพช.</t>
  </si>
  <si>
    <t>น้ำเกลี้ยง</t>
  </si>
  <si>
    <t>001094100</t>
  </si>
  <si>
    <t>โรงพยาบาลภูสิงห์</t>
  </si>
  <si>
    <t>ภูสิงห์,รพช.</t>
  </si>
  <si>
    <t>ภูสิงห์</t>
  </si>
  <si>
    <t>001094200</t>
  </si>
  <si>
    <t>โรงพยาบาลเมืองจันทร์</t>
  </si>
  <si>
    <t>เมืองจันทร์,รพช.</t>
  </si>
  <si>
    <t>เมืองจันทร์</t>
  </si>
  <si>
    <t>001094300</t>
  </si>
  <si>
    <t>โรงพยาบาลเบญจลักษ์เฉลิมพระเกียรติ 80 พรรษา</t>
  </si>
  <si>
    <t>เบญจลักษ์เฉลิมพระเกียรติ 80 พรรษา,รพช.</t>
  </si>
  <si>
    <t>เบญจลักษ์เฉลิมพระเกียรติ 80 พรรษา</t>
  </si>
  <si>
    <t>002312500</t>
  </si>
  <si>
    <t>โรงพยาบาลพยุห์</t>
  </si>
  <si>
    <t>พยุห์,รพช.</t>
  </si>
  <si>
    <t>พยุห์</t>
  </si>
  <si>
    <t>002801400</t>
  </si>
  <si>
    <t>โรงพยาบาลโพธิ์ศรีสุวรรณ</t>
  </si>
  <si>
    <t>โพธิ์ศรีสุวรรณ,รพช.</t>
  </si>
  <si>
    <t>โพธิ์ศรีสุวรรณ</t>
  </si>
  <si>
    <t>002801500</t>
  </si>
  <si>
    <t>โรงพยาบาลศิลาลาด</t>
  </si>
  <si>
    <t>ศิลาลาด,รพช.</t>
  </si>
  <si>
    <t>ศิลาลาด</t>
  </si>
  <si>
    <t>002801600</t>
  </si>
  <si>
    <t>โรงพยาบาลสรรพสิทธิประสงค์</t>
  </si>
  <si>
    <t>สรรพสิทธิประสงค์,รพศ.</t>
  </si>
  <si>
    <t>สรรพสิทธิประสงค์</t>
  </si>
  <si>
    <t>อุบลราชธานี</t>
  </si>
  <si>
    <t>001066900</t>
  </si>
  <si>
    <t>โรงพยาบาลศรีเมืองใหม่</t>
  </si>
  <si>
    <t>ศรีเมืองใหม่,รพช.</t>
  </si>
  <si>
    <t>ศรีเมืองใหม่</t>
  </si>
  <si>
    <t>001094400</t>
  </si>
  <si>
    <t>โรงพยาบาลโขงเจียม</t>
  </si>
  <si>
    <t>โขงเจียม,รพช.</t>
  </si>
  <si>
    <t>โขงเจียม</t>
  </si>
  <si>
    <t>001094500</t>
  </si>
  <si>
    <t>โรงพยาบาลเขื่องใน</t>
  </si>
  <si>
    <t>เขื่องใน,รพช.</t>
  </si>
  <si>
    <t>เขื่องใน</t>
  </si>
  <si>
    <t>001094600</t>
  </si>
  <si>
    <t>โรงพยาบาลเขมราฐ</t>
  </si>
  <si>
    <t>เขมราฐ,รพช.</t>
  </si>
  <si>
    <t>เขมราฐ</t>
  </si>
  <si>
    <t>001094700</t>
  </si>
  <si>
    <t>โรงพยาบาลนาจะหลวย</t>
  </si>
  <si>
    <t>นาจะหลวย,รพช.</t>
  </si>
  <si>
    <t>นาจะหลวย</t>
  </si>
  <si>
    <t>001094800</t>
  </si>
  <si>
    <t>โรงพยาบาลน้ำยืน</t>
  </si>
  <si>
    <t>น้ำยืน,รพช.</t>
  </si>
  <si>
    <t>น้ำยืน</t>
  </si>
  <si>
    <t>001094900</t>
  </si>
  <si>
    <t>โรงพยาบาลบุณฑริก</t>
  </si>
  <si>
    <t>บุณฑริก,รพช.</t>
  </si>
  <si>
    <t>บุณฑริก</t>
  </si>
  <si>
    <t>001095000</t>
  </si>
  <si>
    <t>โรงพยาบาลตระการพืชผล</t>
  </si>
  <si>
    <t>ตระการพืชผล,รพช.</t>
  </si>
  <si>
    <t>ตระการพืชผล</t>
  </si>
  <si>
    <t>135</t>
  </si>
  <si>
    <t>001095100</t>
  </si>
  <si>
    <t>โรงพยาบาลกุดข้าวปุ้น</t>
  </si>
  <si>
    <t>กุดข้าวปุ้น,รพช.</t>
  </si>
  <si>
    <t>กุดข้าวปุ้น</t>
  </si>
  <si>
    <t>001095200</t>
  </si>
  <si>
    <t>โรงพยาบาลม่วงสามสิบ</t>
  </si>
  <si>
    <t>ม่วงสามสิบ,รพช.</t>
  </si>
  <si>
    <t>ม่วงสามสิบ</t>
  </si>
  <si>
    <t>001095300</t>
  </si>
  <si>
    <t>โรงพยาบาลวารินชำราบ</t>
  </si>
  <si>
    <t>วารินชำราบ,รพท.</t>
  </si>
  <si>
    <t>วารินชำราบ</t>
  </si>
  <si>
    <t>209</t>
  </si>
  <si>
    <t>001095400</t>
  </si>
  <si>
    <t>โรงพยาบาลพิบูลมังสาหาร</t>
  </si>
  <si>
    <t>พิบูลมังสาหาร,รพช.</t>
  </si>
  <si>
    <t>พิบูลมังสาหาร</t>
  </si>
  <si>
    <t>001095600</t>
  </si>
  <si>
    <t>โรงพยาบาลตาลสุม</t>
  </si>
  <si>
    <t>ตาลสุม,รพช.</t>
  </si>
  <si>
    <t>ตาลสุม</t>
  </si>
  <si>
    <t>001095700</t>
  </si>
  <si>
    <t>โรงพยาบาลโพธิ์ไทร</t>
  </si>
  <si>
    <t>โพธิ์ไทร,รพช.</t>
  </si>
  <si>
    <t>โพธิ์ไทร</t>
  </si>
  <si>
    <t>001095800</t>
  </si>
  <si>
    <t>โรงพยาบาลสำโรง</t>
  </si>
  <si>
    <t>สำโรง,รพช.</t>
  </si>
  <si>
    <t>สำโรง</t>
  </si>
  <si>
    <t>001095900</t>
  </si>
  <si>
    <t>โรงพยาบาลดอนมดแดง</t>
  </si>
  <si>
    <t>ดอนมดแดง,รพช.</t>
  </si>
  <si>
    <t>ดอนมดแดง</t>
  </si>
  <si>
    <t>001096000</t>
  </si>
  <si>
    <t>โรงพยาบาลสิรินธร</t>
  </si>
  <si>
    <t>สิรินธร,รพช.</t>
  </si>
  <si>
    <t>สิรินธร</t>
  </si>
  <si>
    <t>001096100</t>
  </si>
  <si>
    <t>โรงพยาบาลทุ่งศรีอุดม</t>
  </si>
  <si>
    <t>ทุ่งศรีอุดม,รพช.</t>
  </si>
  <si>
    <t>ทุ่งศรีอุดม</t>
  </si>
  <si>
    <t>25</t>
  </si>
  <si>
    <t>001096200</t>
  </si>
  <si>
    <t>โรงพยาบาลสมเด็จพระยุพราชเดชอุดม</t>
  </si>
  <si>
    <t>สมเด็จพระยุพราชเดชอุดม,รพท.</t>
  </si>
  <si>
    <t>สมเด็จพระยุพราชเดชอุดม</t>
  </si>
  <si>
    <t>288</t>
  </si>
  <si>
    <t>001144300</t>
  </si>
  <si>
    <t>โรงพยาบาล๕๐ พรรษา มหาวชิราลงกรณ์</t>
  </si>
  <si>
    <t>๕๐ พรรษา มหาวชิราลงกรณ์,รพท.</t>
  </si>
  <si>
    <t>๕๐ พรรษา มหาวชิราลงกรณ์</t>
  </si>
  <si>
    <t>002198400</t>
  </si>
  <si>
    <t>โรงพยาบาลนาตาล</t>
  </si>
  <si>
    <t>นาตาล,รพช.</t>
  </si>
  <si>
    <t>นาตาล</t>
  </si>
  <si>
    <t>002403200</t>
  </si>
  <si>
    <t>โรงพยาบาลนาเยีย</t>
  </si>
  <si>
    <t>นาเยีย,รพช.</t>
  </si>
  <si>
    <t>นาเยีย</t>
  </si>
  <si>
    <t>002482100</t>
  </si>
  <si>
    <t>โรงพยาบาลสว่างวีระวงศ์</t>
  </si>
  <si>
    <t>สว่างวีระวงศ์,รพช.</t>
  </si>
  <si>
    <t>สว่างวีระวงศ์</t>
  </si>
  <si>
    <t>002796700</t>
  </si>
  <si>
    <t>โรงพยาบาลน้ำขุ่น</t>
  </si>
  <si>
    <t>น้ำขุ่น,รพช.</t>
  </si>
  <si>
    <t>น้ำขุ่น</t>
  </si>
  <si>
    <t>002796800</t>
  </si>
  <si>
    <t>โรงพยาบาลเหล่าเสือโก้ก</t>
  </si>
  <si>
    <t>เหล่าเสือโก้ก,รพช.</t>
  </si>
  <si>
    <t>เหล่าเสือโก้ก</t>
  </si>
  <si>
    <t>002797600</t>
  </si>
  <si>
    <t>โรงพยาบาลยโสธร</t>
  </si>
  <si>
    <t>ยโสธร,รพท.</t>
  </si>
  <si>
    <t>ยโสธร</t>
  </si>
  <si>
    <t>305</t>
  </si>
  <si>
    <t>001070100</t>
  </si>
  <si>
    <t>โรงพยาบาลทรายมูล</t>
  </si>
  <si>
    <t>ทรายมูล,รพช.</t>
  </si>
  <si>
    <t>ทรายมูล</t>
  </si>
  <si>
    <t>001096300</t>
  </si>
  <si>
    <t>โรงพยาบาลกุดชุม</t>
  </si>
  <si>
    <t>กุดชุม,รพช.</t>
  </si>
  <si>
    <t>กุดชุม</t>
  </si>
  <si>
    <t>001096400</t>
  </si>
  <si>
    <t>โรงพยาบาลคำเขื่อนแก้ว</t>
  </si>
  <si>
    <t>คำเขื่อนแก้ว,รพช.</t>
  </si>
  <si>
    <t>คำเขื่อนแก้ว</t>
  </si>
  <si>
    <t>001096500</t>
  </si>
  <si>
    <t>โรงพยาบาลป่าติ้ว</t>
  </si>
  <si>
    <t>ป่าติ้ว,รพช.</t>
  </si>
  <si>
    <t>ป่าติ้ว</t>
  </si>
  <si>
    <t>001096600</t>
  </si>
  <si>
    <t>โรงพยาบาลมหาชนะชัย</t>
  </si>
  <si>
    <t>มหาชนะชัย,รพช.</t>
  </si>
  <si>
    <t>มหาชนะชัย</t>
  </si>
  <si>
    <t>001096700</t>
  </si>
  <si>
    <t>โรงพยาบาลค้อวัง</t>
  </si>
  <si>
    <t>ค้อวัง,รพช.</t>
  </si>
  <si>
    <t>ค้อวัง</t>
  </si>
  <si>
    <t>001096800</t>
  </si>
  <si>
    <t>โรงพยาบาลไทยเจริญ</t>
  </si>
  <si>
    <t>ไทยเจริญ,รพช.</t>
  </si>
  <si>
    <t>ไทยเจริญ</t>
  </si>
  <si>
    <t>001096900</t>
  </si>
  <si>
    <t>โรงพยาบาลสมเด็จพระยุพราชเลิงนกทา</t>
  </si>
  <si>
    <t>สมเด็จพระยุพราชเลิงนกทา,รพช.</t>
  </si>
  <si>
    <t>สมเด็จพระยุพราชเลิงนกทา</t>
  </si>
  <si>
    <t>001144400</t>
  </si>
  <si>
    <t>โรงพยาบาลอำนาจเจริญ</t>
  </si>
  <si>
    <t>อำนาจเจริญ,รพท.</t>
  </si>
  <si>
    <t>อำนาจเจริญ</t>
  </si>
  <si>
    <t>349</t>
  </si>
  <si>
    <t>001070300</t>
  </si>
  <si>
    <t>โรงพยาบาลชานุมาน</t>
  </si>
  <si>
    <t>ชานุมาน,รพช.</t>
  </si>
  <si>
    <t>ชานุมาน</t>
  </si>
  <si>
    <t>001098500</t>
  </si>
  <si>
    <t>โรงพยาบาลปทุมราชวงศา</t>
  </si>
  <si>
    <t>ปทุมราชวงศา,รพช.</t>
  </si>
  <si>
    <t>ปทุมราชวงศา</t>
  </si>
  <si>
    <t>001098600</t>
  </si>
  <si>
    <t>โรงพยาบาลพนา</t>
  </si>
  <si>
    <t>พนา,รพช.</t>
  </si>
  <si>
    <t>พนา</t>
  </si>
  <si>
    <t>001098700</t>
  </si>
  <si>
    <t>โรงพยาบาลเสนางคนิคม</t>
  </si>
  <si>
    <t>เสนางคนิคม,รพช.</t>
  </si>
  <si>
    <t>เสนางคนิคม</t>
  </si>
  <si>
    <t>001098800</t>
  </si>
  <si>
    <t>โรงพยาบาลหัวตะพาน</t>
  </si>
  <si>
    <t>หัวตะพาน,รพช.</t>
  </si>
  <si>
    <t>หัวตะพาน</t>
  </si>
  <si>
    <t>001098900</t>
  </si>
  <si>
    <t>โรงพยาบาลลืออำนาจ</t>
  </si>
  <si>
    <t>ลืออำนาจ,รพช.</t>
  </si>
  <si>
    <t>ลืออำนาจ</t>
  </si>
  <si>
    <t>001099000</t>
  </si>
  <si>
    <t>โรงพยาบาลมุกดาหาร</t>
  </si>
  <si>
    <t>มุกดาหาร,รพท.</t>
  </si>
  <si>
    <t>มุกดาหาร</t>
  </si>
  <si>
    <t>301</t>
  </si>
  <si>
    <t>001071200</t>
  </si>
  <si>
    <t>โรงพยาบาลนิคมคำสร้อย</t>
  </si>
  <si>
    <t>นิคมคำสร้อย,รพช.</t>
  </si>
  <si>
    <t>นิคมคำสร้อย</t>
  </si>
  <si>
    <t>001111300</t>
  </si>
  <si>
    <t>โรงพยาบาลดอนตาล</t>
  </si>
  <si>
    <t>ดอนตาล,รพช.</t>
  </si>
  <si>
    <t>ดอนตาล</t>
  </si>
  <si>
    <t>001111400</t>
  </si>
  <si>
    <t>โรงพยาบาลดงหลวง</t>
  </si>
  <si>
    <t>ดงหลวง,รพช.</t>
  </si>
  <si>
    <t>ดงหลวง</t>
  </si>
  <si>
    <t>001111500</t>
  </si>
  <si>
    <t>โรงพยาบาลคำชะอี</t>
  </si>
  <si>
    <t>คำชะอี,รพช.</t>
  </si>
  <si>
    <t>คำชะอี</t>
  </si>
  <si>
    <t>001111600</t>
  </si>
  <si>
    <t>โรงพยาบาลหว้านใหญ่</t>
  </si>
  <si>
    <t>หว้านใหญ่,รพช.</t>
  </si>
  <si>
    <t>หว้านใหญ่</t>
  </si>
  <si>
    <t>001111700</t>
  </si>
  <si>
    <t>โรงพยาบาลหนองสูง</t>
  </si>
  <si>
    <t>หนองสูง,รพช.</t>
  </si>
  <si>
    <t>หนองสูง</t>
  </si>
  <si>
    <t>001111800</t>
  </si>
  <si>
    <t>โรงพยาบาลมหาราชนครศรีธรรมราช</t>
  </si>
  <si>
    <t>มหาราชนครศรีธรรมราช,รพศ.</t>
  </si>
  <si>
    <t>มหาราชนครศรีธรรมราช</t>
  </si>
  <si>
    <t>นครศรีธรรมราช</t>
  </si>
  <si>
    <t>701</t>
  </si>
  <si>
    <t>001068000</t>
  </si>
  <si>
    <t>โรงพยาบาลพรหมคีรี</t>
  </si>
  <si>
    <t>พรหมคีรี,รพช.</t>
  </si>
  <si>
    <t>พรหมคีรี</t>
  </si>
  <si>
    <t>001132200</t>
  </si>
  <si>
    <t>โรงพยาบาลลานสะกา</t>
  </si>
  <si>
    <t>ลานสะกา,รพช.</t>
  </si>
  <si>
    <t>ลานสะกา</t>
  </si>
  <si>
    <t>001132400</t>
  </si>
  <si>
    <t>โรงพยาบาลสมเด็จพระยุพราชฉวาง</t>
  </si>
  <si>
    <t>สมเด็จพระยุพราชฉวาง,รพช.</t>
  </si>
  <si>
    <t>สมเด็จพระยุพราชฉวาง</t>
  </si>
  <si>
    <t>104</t>
  </si>
  <si>
    <t>001132500</t>
  </si>
  <si>
    <t>โรงพยาบาลพิปูน</t>
  </si>
  <si>
    <t>พิปูน,รพช.</t>
  </si>
  <si>
    <t>พิปูน</t>
  </si>
  <si>
    <t>001132600</t>
  </si>
  <si>
    <t>โรงพยาบาลเชียรใหญ่</t>
  </si>
  <si>
    <t>เชียรใหญ่,รพช.</t>
  </si>
  <si>
    <t>เชียรใหญ่</t>
  </si>
  <si>
    <t>001132700</t>
  </si>
  <si>
    <t>โรงพยาบาลชะอวด</t>
  </si>
  <si>
    <t>ชะอวด,รพช.</t>
  </si>
  <si>
    <t>ชะอวด</t>
  </si>
  <si>
    <t>001132800</t>
  </si>
  <si>
    <t>โรงพยาบาลท่าศาลา</t>
  </si>
  <si>
    <t>ท่าศาลา,รพช.</t>
  </si>
  <si>
    <t>ท่าศาลา</t>
  </si>
  <si>
    <t>138</t>
  </si>
  <si>
    <t>001132900</t>
  </si>
  <si>
    <t>โรงพยาบาลทุ่งสง</t>
  </si>
  <si>
    <t>ทุ่งสง,รพท.</t>
  </si>
  <si>
    <t>ทุ่งสง</t>
  </si>
  <si>
    <t>234</t>
  </si>
  <si>
    <t>001133000</t>
  </si>
  <si>
    <t>โรงพยาบาลนาบอน</t>
  </si>
  <si>
    <t>นาบอน,รพช.</t>
  </si>
  <si>
    <t>นาบอน</t>
  </si>
  <si>
    <t>001133100</t>
  </si>
  <si>
    <t>โรงพยาบาลทุ่งใหญ่</t>
  </si>
  <si>
    <t>ทุ่งใหญ่,รพช.</t>
  </si>
  <si>
    <t>ทุ่งใหญ่</t>
  </si>
  <si>
    <t>001133200</t>
  </si>
  <si>
    <t>โรงพยาบาลปากพนัง</t>
  </si>
  <si>
    <t>ปากพนัง,รพช.</t>
  </si>
  <si>
    <t>ปากพนัง</t>
  </si>
  <si>
    <t>001133300</t>
  </si>
  <si>
    <t>โรงพยาบาลร่อนพิบูลย์</t>
  </si>
  <si>
    <t>ร่อนพิบูลย์,รพช.</t>
  </si>
  <si>
    <t>ร่อนพิบูลย์</t>
  </si>
  <si>
    <t>001133400</t>
  </si>
  <si>
    <t>โรงพยาบาลสิชล</t>
  </si>
  <si>
    <t>สิชล,รพท.</t>
  </si>
  <si>
    <t>สิชล</t>
  </si>
  <si>
    <t>195</t>
  </si>
  <si>
    <t>001133500</t>
  </si>
  <si>
    <t>11336</t>
  </si>
  <si>
    <t>โรงพยาบาลขนอม</t>
  </si>
  <si>
    <t>ขนอม,รพช.</t>
  </si>
  <si>
    <t>ขนอม</t>
  </si>
  <si>
    <t>001133600</t>
  </si>
  <si>
    <t>โรงพยาบาลหัวไทร</t>
  </si>
  <si>
    <t>หัวไทร,รพช.</t>
  </si>
  <si>
    <t>หัวไทร</t>
  </si>
  <si>
    <t>001133700</t>
  </si>
  <si>
    <t>โรงพยาบาลบางขัน</t>
  </si>
  <si>
    <t>บางขัน,รพช.</t>
  </si>
  <si>
    <t>บางขัน</t>
  </si>
  <si>
    <t>001133800</t>
  </si>
  <si>
    <t>โรงพยาบาลถ้ำพรรณรา</t>
  </si>
  <si>
    <t>ถ้ำพรรณรา,รพช.</t>
  </si>
  <si>
    <t>ถ้ำพรรณรา</t>
  </si>
  <si>
    <t>001133900</t>
  </si>
  <si>
    <t>โรงพยาบาลจุฬาภรณ์</t>
  </si>
  <si>
    <t>จุฬาภรณ์,รพช.</t>
  </si>
  <si>
    <t>จุฬาภรณ์</t>
  </si>
  <si>
    <t>001166000</t>
  </si>
  <si>
    <t>40491</t>
  </si>
  <si>
    <t>004049100</t>
  </si>
  <si>
    <t>40492</t>
  </si>
  <si>
    <t>โรงพยาบาลพ่อท่านคล้ายวาจาสิทธิ์</t>
  </si>
  <si>
    <t>พ่อท่านคล้ายวาจาสิทธิ์,รพช.</t>
  </si>
  <si>
    <t>พ่อท่านคล้ายวาจาสิทธิ์</t>
  </si>
  <si>
    <t>004049200</t>
  </si>
  <si>
    <t>โรงพยาบาลนบพิตำ</t>
  </si>
  <si>
    <t>นบพิตำ,รพช.</t>
  </si>
  <si>
    <t>นบพิตำ</t>
  </si>
  <si>
    <t>004074200</t>
  </si>
  <si>
    <t>โรงพยาบาลพระพรหม</t>
  </si>
  <si>
    <t>พระพรหม,รพช.</t>
  </si>
  <si>
    <t>พระพรหม</t>
  </si>
  <si>
    <t>004074300</t>
  </si>
  <si>
    <t>โรงพยาบาลกระบี่</t>
  </si>
  <si>
    <t>กระบี่,รพท.</t>
  </si>
  <si>
    <t>กระบี่</t>
  </si>
  <si>
    <t>341</t>
  </si>
  <si>
    <t>001073800</t>
  </si>
  <si>
    <t>โรงพยาบาลเขาพนม</t>
  </si>
  <si>
    <t>เขาพนม,รพช.</t>
  </si>
  <si>
    <t>เขาพนม</t>
  </si>
  <si>
    <t>001134000</t>
  </si>
  <si>
    <t>โรงพยาบาลเกาะลันตา</t>
  </si>
  <si>
    <t>เกาะลันตา,รพช.</t>
  </si>
  <si>
    <t>เกาะลันตา</t>
  </si>
  <si>
    <t>001134100</t>
  </si>
  <si>
    <t>โรงพยาบาลคลองท่อม</t>
  </si>
  <si>
    <t>คลองท่อม,รพช.</t>
  </si>
  <si>
    <t>คลองท่อม</t>
  </si>
  <si>
    <t>001134200</t>
  </si>
  <si>
    <t>โรงพยาบาลอ่าวลึก</t>
  </si>
  <si>
    <t>อ่าวลึก,รพช.</t>
  </si>
  <si>
    <t>อ่าวลึก</t>
  </si>
  <si>
    <t>001134300</t>
  </si>
  <si>
    <t>โรงพยาบาลปลายพระยา</t>
  </si>
  <si>
    <t>ปลายพระยา,รพช.</t>
  </si>
  <si>
    <t>ปลายพระยา</t>
  </si>
  <si>
    <t>001134400</t>
  </si>
  <si>
    <t>โรงพยาบาลลำทับ</t>
  </si>
  <si>
    <t>ลำทับ,รพช.</t>
  </si>
  <si>
    <t>ลำทับ</t>
  </si>
  <si>
    <t>001134500</t>
  </si>
  <si>
    <t>โรงพยาบาลเหนือคลอง</t>
  </si>
  <si>
    <t>เหนือคลอง,รพช.</t>
  </si>
  <si>
    <t>เหนือคลอง</t>
  </si>
  <si>
    <t>001134600</t>
  </si>
  <si>
    <t>โรงพยาบาลเกาะพีพี</t>
  </si>
  <si>
    <t>เกาะพีพี,รพช.</t>
  </si>
  <si>
    <t>เกาะพีพี</t>
  </si>
  <si>
    <t>007775300</t>
  </si>
  <si>
    <t>โรงพยาบาลพังงา</t>
  </si>
  <si>
    <t>พังงา,รพท.</t>
  </si>
  <si>
    <t>พังงา</t>
  </si>
  <si>
    <t>215</t>
  </si>
  <si>
    <t>001073900</t>
  </si>
  <si>
    <t>โรงพยาบาลตะกั่วป่า</t>
  </si>
  <si>
    <t>ตะกั่วป่า,รพท.</t>
  </si>
  <si>
    <t>ตะกั่วป่า</t>
  </si>
  <si>
    <t>187</t>
  </si>
  <si>
    <t>001074000</t>
  </si>
  <si>
    <t>โรงพยาบาลเกาะยาวชัยพัฒน์</t>
  </si>
  <si>
    <t>เกาะยาวชัยพัฒน์,รพช.</t>
  </si>
  <si>
    <t>เกาะยาวชัยพัฒน์</t>
  </si>
  <si>
    <t>001134700</t>
  </si>
  <si>
    <t>โรงพยาบาลกะปงชัยพัฒน์</t>
  </si>
  <si>
    <t>กะปงชัยพัฒน์,รพช.</t>
  </si>
  <si>
    <t>กะปงชัยพัฒน์</t>
  </si>
  <si>
    <t>001134800</t>
  </si>
  <si>
    <t>โรงพยาบาลตะกั่วทุ่ง</t>
  </si>
  <si>
    <t>ตะกั่วทุ่ง,รพช.</t>
  </si>
  <si>
    <t>ตะกั่วทุ่ง</t>
  </si>
  <si>
    <t>001134900</t>
  </si>
  <si>
    <t>001135000</t>
  </si>
  <si>
    <t>โรงพยาบาลคุระบุรีชัยพัฒน์</t>
  </si>
  <si>
    <t>คุระบุรีชัยพัฒน์,รพช.</t>
  </si>
  <si>
    <t>คุระบุรีชัยพัฒน์</t>
  </si>
  <si>
    <t>001135200</t>
  </si>
  <si>
    <t>โรงพยาบาลทับปุด</t>
  </si>
  <si>
    <t>ทับปุด,รพช.</t>
  </si>
  <si>
    <t>ทับปุด</t>
  </si>
  <si>
    <t>001135300</t>
  </si>
  <si>
    <t>โรงพยาบาลท้ายเหมืองชัยพัฒน์</t>
  </si>
  <si>
    <t>ท้ายเหมืองชัยพัฒน์,รพช.</t>
  </si>
  <si>
    <t>ท้ายเหมืองชัยพัฒน์</t>
  </si>
  <si>
    <t>001135400</t>
  </si>
  <si>
    <t>โรงพยาบาลวชิระภูเก็ต</t>
  </si>
  <si>
    <t>วชิระภูเก็ต,รพศ.</t>
  </si>
  <si>
    <t>วชิระภูเก็ต</t>
  </si>
  <si>
    <t>ภูเก็ต</t>
  </si>
  <si>
    <t>534</t>
  </si>
  <si>
    <t>001074100</t>
  </si>
  <si>
    <t>โรงพยาบาลป่าตอง</t>
  </si>
  <si>
    <t>ป่าตอง,รพช.</t>
  </si>
  <si>
    <t>ป่าตอง</t>
  </si>
  <si>
    <t>001135500</t>
  </si>
  <si>
    <t>โรงพยาบาลถลาง</t>
  </si>
  <si>
    <t>ถลาง,รพช.</t>
  </si>
  <si>
    <t>ถลาง</t>
  </si>
  <si>
    <t>001135600</t>
  </si>
  <si>
    <t>โรงพยาบาลสุราษฎร์ธานี</t>
  </si>
  <si>
    <t>สุราษฎร์ธานี,รพศ.</t>
  </si>
  <si>
    <t>สุราษฎร์ธานี</t>
  </si>
  <si>
    <t>780</t>
  </si>
  <si>
    <t>001068100</t>
  </si>
  <si>
    <t>โรงพยาบาลเกาะสมุย</t>
  </si>
  <si>
    <t>เกาะสมุย,รพท.</t>
  </si>
  <si>
    <t>เกาะสมุย</t>
  </si>
  <si>
    <t>126</t>
  </si>
  <si>
    <t>001074200</t>
  </si>
  <si>
    <t>โรงพยาบาลกาญจนดิษฐ์</t>
  </si>
  <si>
    <t>กาญจนดิษฐ์,รพช.</t>
  </si>
  <si>
    <t>กาญจนดิษฐ์</t>
  </si>
  <si>
    <t>001135700</t>
  </si>
  <si>
    <t>โรงพยาบาลดอนสัก</t>
  </si>
  <si>
    <t>ดอนสัก,รพช.</t>
  </si>
  <si>
    <t>ดอนสัก</t>
  </si>
  <si>
    <t>001135800</t>
  </si>
  <si>
    <t>โรงพยาบาลเกาะพงัน</t>
  </si>
  <si>
    <t>เกาะพงัน,รพช.</t>
  </si>
  <si>
    <t>เกาะพงัน</t>
  </si>
  <si>
    <t>001135900</t>
  </si>
  <si>
    <t>โรงพยาบาลไชยา</t>
  </si>
  <si>
    <t>ไชยา,รพช.</t>
  </si>
  <si>
    <t>ไชยา</t>
  </si>
  <si>
    <t>001136000</t>
  </si>
  <si>
    <t>โรงพยาบาลท่าชนะ</t>
  </si>
  <si>
    <t>ท่าชนะ,รพช.</t>
  </si>
  <si>
    <t>ท่าชนะ</t>
  </si>
  <si>
    <t>001136100</t>
  </si>
  <si>
    <t>โรงพยาบาลคีรีรัฐนิคม</t>
  </si>
  <si>
    <t>คีรีรัฐนิคม,รพช.</t>
  </si>
  <si>
    <t>คีรีรัฐนิคม</t>
  </si>
  <si>
    <t>001136200</t>
  </si>
  <si>
    <t>โรงพยาบาลบ้านตาขุน</t>
  </si>
  <si>
    <t>บ้านตาขุน,รพช.</t>
  </si>
  <si>
    <t>บ้านตาขุน</t>
  </si>
  <si>
    <t>001136300</t>
  </si>
  <si>
    <t>โรงพยาบาลพนม</t>
  </si>
  <si>
    <t>พนม,รพช.</t>
  </si>
  <si>
    <t>พนม</t>
  </si>
  <si>
    <t>001136400</t>
  </si>
  <si>
    <t>โรงพยาบาลท่าฉาง</t>
  </si>
  <si>
    <t>ท่าฉาง,รพช.</t>
  </si>
  <si>
    <t>ท่าฉาง</t>
  </si>
  <si>
    <t>001136500</t>
  </si>
  <si>
    <t>โรงพยาบาลบ้านนาสาร</t>
  </si>
  <si>
    <t>บ้านนาสาร,รพช.</t>
  </si>
  <si>
    <t>บ้านนาสาร</t>
  </si>
  <si>
    <t>001136600</t>
  </si>
  <si>
    <t>โรงพยาบาลบ้านนาเดิม</t>
  </si>
  <si>
    <t>บ้านนาเดิม,รพช.</t>
  </si>
  <si>
    <t>บ้านนาเดิม</t>
  </si>
  <si>
    <t>001136700</t>
  </si>
  <si>
    <t>โรงพยาบาลเคียนซา</t>
  </si>
  <si>
    <t>เคียนซา,รพช.</t>
  </si>
  <si>
    <t>เคียนซา</t>
  </si>
  <si>
    <t>001136800</t>
  </si>
  <si>
    <t>โรงพยาบาลพระแสง</t>
  </si>
  <si>
    <t>พระแสง,รพช.</t>
  </si>
  <si>
    <t>พระแสง</t>
  </si>
  <si>
    <t>001136900</t>
  </si>
  <si>
    <t>โรงพยาบาลพุนพิน</t>
  </si>
  <si>
    <t>พุนพิน,รพช.</t>
  </si>
  <si>
    <t>พุนพิน</t>
  </si>
  <si>
    <t>001137000</t>
  </si>
  <si>
    <t>โรงพยาบาลชัยบุรี</t>
  </si>
  <si>
    <t>ชัยบุรี,รพช.</t>
  </si>
  <si>
    <t>ชัยบุรี</t>
  </si>
  <si>
    <t>001137100</t>
  </si>
  <si>
    <t>โรงพยาบาลสมเด็จพระยุพราชเวียงสระ</t>
  </si>
  <si>
    <t>สมเด็จพระยุพราชเวียงสระ,รพช.</t>
  </si>
  <si>
    <t>สมเด็จพระยุพราชเวียงสระ</t>
  </si>
  <si>
    <t>110</t>
  </si>
  <si>
    <t>001145900</t>
  </si>
  <si>
    <t>โรงพยาบาลวิภาวดี</t>
  </si>
  <si>
    <t>วิภาวดี,รพช.</t>
  </si>
  <si>
    <t>วิภาวดี</t>
  </si>
  <si>
    <t>001165400</t>
  </si>
  <si>
    <t>โรงพยาบาลท่าโรงช้าง</t>
  </si>
  <si>
    <t>ท่าโรงช้าง,รพช.</t>
  </si>
  <si>
    <t>ท่าโรงช้าง</t>
  </si>
  <si>
    <t>001413800</t>
  </si>
  <si>
    <t>โรงพยาบาลระนอง</t>
  </si>
  <si>
    <t>ระนอง,รพท.</t>
  </si>
  <si>
    <t>ระนอง</t>
  </si>
  <si>
    <t>300</t>
  </si>
  <si>
    <t>001074300</t>
  </si>
  <si>
    <t>โรงพยาบาลละอุ่น</t>
  </si>
  <si>
    <t>ละอุ่น,รพช.</t>
  </si>
  <si>
    <t>ละอุ่น</t>
  </si>
  <si>
    <t>001132300</t>
  </si>
  <si>
    <t>โรงพยาบาลกะเปอร์</t>
  </si>
  <si>
    <t>กะเปอร์,รพช.</t>
  </si>
  <si>
    <t>กะเปอร์</t>
  </si>
  <si>
    <t>001137200</t>
  </si>
  <si>
    <t>โรงพยาบาลกระบุรี</t>
  </si>
  <si>
    <t>กระบุรี,รพช.</t>
  </si>
  <si>
    <t>กระบุรี</t>
  </si>
  <si>
    <t>001137300</t>
  </si>
  <si>
    <t>โรงพยาบาลสุขสำราญ</t>
  </si>
  <si>
    <t>สุขสำราญ,รพช.</t>
  </si>
  <si>
    <t>สุขสำราญ</t>
  </si>
  <si>
    <t>001137400</t>
  </si>
  <si>
    <t>โรงพยาบาลชุมพรเขตรอุดมศักดิ์</t>
  </si>
  <si>
    <t>ชุมพรเขตรอุดมศักดิ์,รพท.</t>
  </si>
  <si>
    <t>ชุมพรเขตรอุดมศักดิ์</t>
  </si>
  <si>
    <t>ชุมพร</t>
  </si>
  <si>
    <t>001074400</t>
  </si>
  <si>
    <t>โรงพยาบาลปากน้ำชุมพร</t>
  </si>
  <si>
    <t>ปากน้ำชุมพร,รพช.</t>
  </si>
  <si>
    <t>ปากน้ำชุมพร</t>
  </si>
  <si>
    <t>001137500</t>
  </si>
  <si>
    <t>โรงพยาบาลท่าแซะ</t>
  </si>
  <si>
    <t>ท่าแซะ,รพช.</t>
  </si>
  <si>
    <t>ท่าแซะ</t>
  </si>
  <si>
    <t>001137600</t>
  </si>
  <si>
    <t>โรงพยาบาลปะทิว</t>
  </si>
  <si>
    <t>ปะทิว,รพช.</t>
  </si>
  <si>
    <t>ปะทิว</t>
  </si>
  <si>
    <t>001137700</t>
  </si>
  <si>
    <t>โรงพยาบาลมาบอำมฤต</t>
  </si>
  <si>
    <t>มาบอำมฤต,รพช.</t>
  </si>
  <si>
    <t>มาบอำมฤต</t>
  </si>
  <si>
    <t>001137800</t>
  </si>
  <si>
    <t>โรงพยาบาลหลังสวน</t>
  </si>
  <si>
    <t>หลังสวน,รพช.</t>
  </si>
  <si>
    <t>หลังสวน</t>
  </si>
  <si>
    <t>001137900</t>
  </si>
  <si>
    <t>โรงพยาบาลปากน้ำหลังสวน</t>
  </si>
  <si>
    <t>ปากน้ำหลังสวน,รพช.</t>
  </si>
  <si>
    <t>ปากน้ำหลังสวน</t>
  </si>
  <si>
    <t>001138000</t>
  </si>
  <si>
    <t>โรงพยาบาลละแม</t>
  </si>
  <si>
    <t>ละแม,รพช.</t>
  </si>
  <si>
    <t>ละแม</t>
  </si>
  <si>
    <t>001138100</t>
  </si>
  <si>
    <t>โรงพยาบาลพะโต๊ะ</t>
  </si>
  <si>
    <t>พะโต๊ะ,รพช.</t>
  </si>
  <si>
    <t>พะโต๊ะ</t>
  </si>
  <si>
    <t>001138200</t>
  </si>
  <si>
    <t>11383</t>
  </si>
  <si>
    <t>โรงพยาบาลสวี</t>
  </si>
  <si>
    <t>สวี,รพช.</t>
  </si>
  <si>
    <t>สวี</t>
  </si>
  <si>
    <t>001138300</t>
  </si>
  <si>
    <t>โรงพยาบาลทุ่งตะโก</t>
  </si>
  <si>
    <t>ทุ่งตะโก,รพช.</t>
  </si>
  <si>
    <t>ทุ่งตะโก</t>
  </si>
  <si>
    <t>001138500</t>
  </si>
  <si>
    <t>โรงพยาบาลหาดใหญ่</t>
  </si>
  <si>
    <t>หาดใหญ่,รพศ.</t>
  </si>
  <si>
    <t>หาดใหญ่</t>
  </si>
  <si>
    <t>สงขลา</t>
  </si>
  <si>
    <t>568</t>
  </si>
  <si>
    <t>001068200</t>
  </si>
  <si>
    <t>โรงพยาบาลสงขลา</t>
  </si>
  <si>
    <t>สงขลา,รพท.</t>
  </si>
  <si>
    <t>508</t>
  </si>
  <si>
    <t>001074500</t>
  </si>
  <si>
    <t>โรงพยาบาลสทิงพระ</t>
  </si>
  <si>
    <t>สทิงพระ,รพช.</t>
  </si>
  <si>
    <t>สทิงพระ</t>
  </si>
  <si>
    <t>001138600</t>
  </si>
  <si>
    <t>โรงพยาบาลจะนะ</t>
  </si>
  <si>
    <t>จะนะ,รพช.</t>
  </si>
  <si>
    <t>จะนะ</t>
  </si>
  <si>
    <t>001138700</t>
  </si>
  <si>
    <t>โรงพยาบาลสมเด็จพระบรมราชินีนาถ ณ  อำเภอนาทวี</t>
  </si>
  <si>
    <t>สมเด็จพระบรมราชินีนาถ ณ  อำเภอนาทวี,รพช.</t>
  </si>
  <si>
    <t>สมเด็จพระบรมราชินีนาถ ณ  อำเภอนาทวี</t>
  </si>
  <si>
    <t>86</t>
  </si>
  <si>
    <t>001138800</t>
  </si>
  <si>
    <t>โรงพยาบาลเทพา</t>
  </si>
  <si>
    <t>เทพา,รพช.</t>
  </si>
  <si>
    <t>เทพา</t>
  </si>
  <si>
    <t>001139000</t>
  </si>
  <si>
    <t>โรงพยาบาลสะบ้าย้อย</t>
  </si>
  <si>
    <t>สะบ้าย้อย,รพช.</t>
  </si>
  <si>
    <t>สะบ้าย้อย</t>
  </si>
  <si>
    <t>001139100</t>
  </si>
  <si>
    <t>โรงพยาบาลระโนด</t>
  </si>
  <si>
    <t>ระโนด,รพช.</t>
  </si>
  <si>
    <t>ระโนด</t>
  </si>
  <si>
    <t>001139200</t>
  </si>
  <si>
    <t>โรงพยาบาลกระแสสินธุ์</t>
  </si>
  <si>
    <t>กระแสสินธุ์,รพช.</t>
  </si>
  <si>
    <t>กระแสสินธุ์</t>
  </si>
  <si>
    <t>001139300</t>
  </si>
  <si>
    <t>โรงพยาบาลรัตภูมิ</t>
  </si>
  <si>
    <t>รัตภูมิ,รพช.</t>
  </si>
  <si>
    <t>รัตภูมิ</t>
  </si>
  <si>
    <t>001139400</t>
  </si>
  <si>
    <t>โรงพยาบาลสะเดา</t>
  </si>
  <si>
    <t>สะเดา,รพช.</t>
  </si>
  <si>
    <t>สะเดา</t>
  </si>
  <si>
    <t>001139500</t>
  </si>
  <si>
    <t>โรงพยาบาลนาหม่อม</t>
  </si>
  <si>
    <t>นาหม่อม,รพช.</t>
  </si>
  <si>
    <t>นาหม่อม</t>
  </si>
  <si>
    <t>001139600</t>
  </si>
  <si>
    <t>โรงพยาบาลควนเนียง</t>
  </si>
  <si>
    <t>ควนเนียง,รพช.</t>
  </si>
  <si>
    <t>ควนเนียง</t>
  </si>
  <si>
    <t>001139700</t>
  </si>
  <si>
    <t>โรงพยาบาลปาดังเบซาร์</t>
  </si>
  <si>
    <t>ปาดังเบซาร์,รพช.</t>
  </si>
  <si>
    <t>ปาดังเบซาร์</t>
  </si>
  <si>
    <t>001139800</t>
  </si>
  <si>
    <t>โรงพยาบาลบางกล่ำ</t>
  </si>
  <si>
    <t>บางกล่ำ,รพช.</t>
  </si>
  <si>
    <t>บางกล่ำ</t>
  </si>
  <si>
    <t>001139900</t>
  </si>
  <si>
    <t>โรงพยาบาลสิงหนคร</t>
  </si>
  <si>
    <t>สิงหนคร,รพช.</t>
  </si>
  <si>
    <t>สิงหนคร</t>
  </si>
  <si>
    <t>001140000</t>
  </si>
  <si>
    <t>โรงพยาบาลคลองหอยโข่ง</t>
  </si>
  <si>
    <t>คลองหอยโข่ง,รพช.</t>
  </si>
  <si>
    <t>คลองหอยโข่ง</t>
  </si>
  <si>
    <t>001140100</t>
  </si>
  <si>
    <t>โรงพยาบาลสตูล</t>
  </si>
  <si>
    <t>สตูล,รพท.</t>
  </si>
  <si>
    <t>สตูล</t>
  </si>
  <si>
    <t>202</t>
  </si>
  <si>
    <t>001074600</t>
  </si>
  <si>
    <t>โรงพยาบาลควนโดน</t>
  </si>
  <si>
    <t>ควนโดน,รพช.</t>
  </si>
  <si>
    <t>ควนโดน</t>
  </si>
  <si>
    <t>001140200</t>
  </si>
  <si>
    <t>โรงพยาบาลควนกาหลง</t>
  </si>
  <si>
    <t>ควนกาหลง,รพช.</t>
  </si>
  <si>
    <t>ควนกาหลง</t>
  </si>
  <si>
    <t>001140300</t>
  </si>
  <si>
    <t>โรงพยาบาลท่าแพ</t>
  </si>
  <si>
    <t>ท่าแพ,รพช.</t>
  </si>
  <si>
    <t>ท่าแพ</t>
  </si>
  <si>
    <t>001140400</t>
  </si>
  <si>
    <t>โรงพยาบาลละงู</t>
  </si>
  <si>
    <t>ละงู,รพช.</t>
  </si>
  <si>
    <t>ละงู</t>
  </si>
  <si>
    <t>001140500</t>
  </si>
  <si>
    <t>โรงพยาบาลทุ่งหว้า</t>
  </si>
  <si>
    <t>ทุ่งหว้า,รพช.</t>
  </si>
  <si>
    <t>ทุ่งหว้า</t>
  </si>
  <si>
    <t>001140600</t>
  </si>
  <si>
    <t>โรงพยาบาลมะนัง</t>
  </si>
  <si>
    <t>มะนัง,รพช.</t>
  </si>
  <si>
    <t>มะนัง</t>
  </si>
  <si>
    <t>002878600</t>
  </si>
  <si>
    <t>โรงพยาบาลตรัง</t>
  </si>
  <si>
    <t>ตรัง,รพศ.</t>
  </si>
  <si>
    <t>ตรัง</t>
  </si>
  <si>
    <t>549</t>
  </si>
  <si>
    <t>001068300</t>
  </si>
  <si>
    <t>โรงพยาบาลกันตัง</t>
  </si>
  <si>
    <t>กันตัง,รพช.</t>
  </si>
  <si>
    <t>กันตัง</t>
  </si>
  <si>
    <t>001140700</t>
  </si>
  <si>
    <t>โรงพยาบาลย่านตาขาว</t>
  </si>
  <si>
    <t>ย่านตาขาว,รพช.</t>
  </si>
  <si>
    <t>ย่านตาขาว</t>
  </si>
  <si>
    <t>001140800</t>
  </si>
  <si>
    <t>โรงพยาบาลปะเหลียน</t>
  </si>
  <si>
    <t>ปะเหลียน,รพช.</t>
  </si>
  <si>
    <t>ปะเหลียน</t>
  </si>
  <si>
    <t>001140900</t>
  </si>
  <si>
    <t>โรงพยาบาลสิเกา</t>
  </si>
  <si>
    <t>สิเกา,รพช.</t>
  </si>
  <si>
    <t>สิเกา</t>
  </si>
  <si>
    <t>001141000</t>
  </si>
  <si>
    <t>โรงพยาบาลห้วยยอด</t>
  </si>
  <si>
    <t>ห้วยยอด,รพช.</t>
  </si>
  <si>
    <t>ห้วยยอด</t>
  </si>
  <si>
    <t>001141100</t>
  </si>
  <si>
    <t>โรงพยาบาลวังวิเศษ</t>
  </si>
  <si>
    <t>วังวิเศษ,รพช.</t>
  </si>
  <si>
    <t>วังวิเศษ</t>
  </si>
  <si>
    <t>001141200</t>
  </si>
  <si>
    <t>โรงพยาบาลนาโยง</t>
  </si>
  <si>
    <t>นาโยง,รพช.</t>
  </si>
  <si>
    <t>นาโยง</t>
  </si>
  <si>
    <t>001141300</t>
  </si>
  <si>
    <t>โรงพยาบาลรัษฎา</t>
  </si>
  <si>
    <t>รัษฎา,รพช.</t>
  </si>
  <si>
    <t>รัษฎา</t>
  </si>
  <si>
    <t>001413900</t>
  </si>
  <si>
    <t>โรงพยาบาลหาดสำราญเฉลิมพระเกียรติ 80 พรรษา</t>
  </si>
  <si>
    <t>หาดสำราญเฉลิมพระเกียรติ 80 พรรษา,รพช.</t>
  </si>
  <si>
    <t>หาดสำราญเฉลิมพระเกียรติ 80 พรรษา</t>
  </si>
  <si>
    <t>002881700</t>
  </si>
  <si>
    <t>โรงพยาบาลพัทลุง</t>
  </si>
  <si>
    <t>พัทลุง,รพท.</t>
  </si>
  <si>
    <t>พัทลุง</t>
  </si>
  <si>
    <t>445</t>
  </si>
  <si>
    <t>001074700</t>
  </si>
  <si>
    <t>โรงพยาบาลกงหรา</t>
  </si>
  <si>
    <t>กงหรา,รพช.</t>
  </si>
  <si>
    <t>กงหรา</t>
  </si>
  <si>
    <t>001141400</t>
  </si>
  <si>
    <t>โรงพยาบาลเขาชัยสน</t>
  </si>
  <si>
    <t>เขาชัยสน,รพช.</t>
  </si>
  <si>
    <t>เขาชัยสน</t>
  </si>
  <si>
    <t>001141500</t>
  </si>
  <si>
    <t>โรงพยาบาลตะโหมด</t>
  </si>
  <si>
    <t>ตะโหมด,รพช.</t>
  </si>
  <si>
    <t>ตะโหมด</t>
  </si>
  <si>
    <t>001141600</t>
  </si>
  <si>
    <t>โรงพยาบาลควนขนุน</t>
  </si>
  <si>
    <t>ควนขนุน,รพช.</t>
  </si>
  <si>
    <t>ควนขนุน</t>
  </si>
  <si>
    <t>001141700</t>
  </si>
  <si>
    <t>โรงพยาบาลปากพะยูน</t>
  </si>
  <si>
    <t>ปากพะยูน,รพช.</t>
  </si>
  <si>
    <t>ปากพะยูน</t>
  </si>
  <si>
    <t>001141800</t>
  </si>
  <si>
    <t>โรงพยาบาลศรีบรรพต</t>
  </si>
  <si>
    <t>ศรีบรรพต,รพช.</t>
  </si>
  <si>
    <t>ศรีบรรพต</t>
  </si>
  <si>
    <t>001141900</t>
  </si>
  <si>
    <t>โรงพยาบาลป่าบอน</t>
  </si>
  <si>
    <t>ป่าบอน,รพช.</t>
  </si>
  <si>
    <t>ป่าบอน</t>
  </si>
  <si>
    <t>001142000</t>
  </si>
  <si>
    <t>โรงพยาบาลบางแก้ว</t>
  </si>
  <si>
    <t>บางแก้ว,รพช.</t>
  </si>
  <si>
    <t>บางแก้ว</t>
  </si>
  <si>
    <t>001142100</t>
  </si>
  <si>
    <t>โรงพยาบาลป่าพะยอม</t>
  </si>
  <si>
    <t>ป่าพะยอม,รพช.</t>
  </si>
  <si>
    <t>ป่าพะยอม</t>
  </si>
  <si>
    <t>001142200</t>
  </si>
  <si>
    <t>โรงพยาบาลศรีนครินทร์(ปัญญานันทภิขุ)</t>
  </si>
  <si>
    <t>ศรีนครินทร์(ปัญญานันทภิขุ),รพช.</t>
  </si>
  <si>
    <t>ศรีนครินทร์(ปัญญานันทภิขุ)</t>
  </si>
  <si>
    <t>002467300</t>
  </si>
  <si>
    <t>โรงพยาบาลปัตตานี</t>
  </si>
  <si>
    <t>ปัตตานี,รพท.</t>
  </si>
  <si>
    <t>ปัตตานี</t>
  </si>
  <si>
    <t>504</t>
  </si>
  <si>
    <t>001074800</t>
  </si>
  <si>
    <t>โรงพยาบาลโคกโพธิ์</t>
  </si>
  <si>
    <t>โคกโพธิ์,รพช.</t>
  </si>
  <si>
    <t>โคกโพธิ์</t>
  </si>
  <si>
    <t>001142300</t>
  </si>
  <si>
    <t>โรงพยาบาลหนองจิก</t>
  </si>
  <si>
    <t>หนองจิก,รพช.</t>
  </si>
  <si>
    <t>หนองจิก</t>
  </si>
  <si>
    <t>001142400</t>
  </si>
  <si>
    <t>โรงพยาบาลปะนาเระ</t>
  </si>
  <si>
    <t>ปะนาเระ,รพช.</t>
  </si>
  <si>
    <t>ปะนาเระ</t>
  </si>
  <si>
    <t>001142500</t>
  </si>
  <si>
    <t>โรงพยาบาลมายอ</t>
  </si>
  <si>
    <t>มายอ,รพช.</t>
  </si>
  <si>
    <t>มายอ</t>
  </si>
  <si>
    <t>001142600</t>
  </si>
  <si>
    <t>โรงพยาบาลทุ่งยางแดง</t>
  </si>
  <si>
    <t>ทุ่งยางแดง,รพช.</t>
  </si>
  <si>
    <t>ทุ่งยางแดง</t>
  </si>
  <si>
    <t>001142700</t>
  </si>
  <si>
    <t>โรงพยาบาลไม้แก่น</t>
  </si>
  <si>
    <t>ไม้แก่น,รพช.</t>
  </si>
  <si>
    <t>ไม้แก่น</t>
  </si>
  <si>
    <t>001142800</t>
  </si>
  <si>
    <t>โรงพยาบาลยะหริ่ง</t>
  </si>
  <si>
    <t>ยะหริ่ง,รพช.</t>
  </si>
  <si>
    <t>ยะหริ่ง</t>
  </si>
  <si>
    <t>001142900</t>
  </si>
  <si>
    <t>โรงพยาบาลยะรัง</t>
  </si>
  <si>
    <t>ยะรัง,รพช.</t>
  </si>
  <si>
    <t>ยะรัง</t>
  </si>
  <si>
    <t>001143000</t>
  </si>
  <si>
    <t>โรงพยาบาลแม่ลาน</t>
  </si>
  <si>
    <t>แม่ลาน,รพช.</t>
  </si>
  <si>
    <t>แม่ลาน</t>
  </si>
  <si>
    <t>18</t>
  </si>
  <si>
    <t>001143100</t>
  </si>
  <si>
    <t>โรงพยาบาลสมเด็จพระยุพราชสายบุรี</t>
  </si>
  <si>
    <t>สมเด็จพระยุพราชสายบุรี,รพช.</t>
  </si>
  <si>
    <t>สมเด็จพระยุพราชสายบุรี</t>
  </si>
  <si>
    <t>001146000</t>
  </si>
  <si>
    <t>โรงพยาบาลกะพ้อ</t>
  </si>
  <si>
    <t>กะพ้อ,รพช.</t>
  </si>
  <si>
    <t>กะพ้อ</t>
  </si>
  <si>
    <t>001146400</t>
  </si>
  <si>
    <t>โรงพยาบาลยะลา</t>
  </si>
  <si>
    <t>ยะลา,รพศ.</t>
  </si>
  <si>
    <t>ยะลา</t>
  </si>
  <si>
    <t>479</t>
  </si>
  <si>
    <t>001068400</t>
  </si>
  <si>
    <t>โรงพยาบาลเบตง</t>
  </si>
  <si>
    <t>เบตง,รพท.</t>
  </si>
  <si>
    <t>เบตง</t>
  </si>
  <si>
    <t>170</t>
  </si>
  <si>
    <t>001074900</t>
  </si>
  <si>
    <t>โรงพยาบาลบันนังสตา</t>
  </si>
  <si>
    <t>บันนังสตา,รพช.</t>
  </si>
  <si>
    <t>บันนังสตา</t>
  </si>
  <si>
    <t>001143200</t>
  </si>
  <si>
    <t>โรงพยาบาลธารโต</t>
  </si>
  <si>
    <t>ธารโต,รพช.</t>
  </si>
  <si>
    <t>ธารโต</t>
  </si>
  <si>
    <t>001143300</t>
  </si>
  <si>
    <t>โรงพยาบาลรามัน</t>
  </si>
  <si>
    <t>รามัน,รพช.</t>
  </si>
  <si>
    <t>รามัน</t>
  </si>
  <si>
    <t>001143400</t>
  </si>
  <si>
    <t>โรงพยาบาลสมเด็จพระยุพราชยะหา</t>
  </si>
  <si>
    <t>สมเด็จพระยุพราชยะหา,รพช.</t>
  </si>
  <si>
    <t>สมเด็จพระยุพราชยะหา</t>
  </si>
  <si>
    <t>001146100</t>
  </si>
  <si>
    <t>โรงพยาบาลกาบัง</t>
  </si>
  <si>
    <t>กาบัง,รพช.</t>
  </si>
  <si>
    <t>กาบัง</t>
  </si>
  <si>
    <t>001380600</t>
  </si>
  <si>
    <t>โรงพยาบาลกรงปินัง</t>
  </si>
  <si>
    <t>กรงปินัง,รพช.</t>
  </si>
  <si>
    <t>กรงปินัง</t>
  </si>
  <si>
    <t>002468900</t>
  </si>
  <si>
    <t>โรงพยาบาลนราธิวาสราชนครินทร์</t>
  </si>
  <si>
    <t>นราธิวาสราชนครินทร์,รพท.</t>
  </si>
  <si>
    <t>นราธิวาสราชนครินทร์</t>
  </si>
  <si>
    <t>นราธิวาส</t>
  </si>
  <si>
    <t>427</t>
  </si>
  <si>
    <t>001075000</t>
  </si>
  <si>
    <t>โรงพยาบาลสุไหงโก-ลก</t>
  </si>
  <si>
    <t>สุไหงโก-ลก,รพท.</t>
  </si>
  <si>
    <t>สุไหงโก-ลก</t>
  </si>
  <si>
    <t>208</t>
  </si>
  <si>
    <t>001075100</t>
  </si>
  <si>
    <t>โรงพยาบาลตากใบ</t>
  </si>
  <si>
    <t>ตากใบ,รพช.</t>
  </si>
  <si>
    <t>ตากใบ</t>
  </si>
  <si>
    <t>001143500</t>
  </si>
  <si>
    <t>โรงพยาบาลบาเจาะ</t>
  </si>
  <si>
    <t>บาเจาะ,รพช.</t>
  </si>
  <si>
    <t>บาเจาะ</t>
  </si>
  <si>
    <t>001143600</t>
  </si>
  <si>
    <t>โรงพยาบาลระแงะ</t>
  </si>
  <si>
    <t>ระแงะ,รพช.</t>
  </si>
  <si>
    <t>ระแงะ</t>
  </si>
  <si>
    <t>001143700</t>
  </si>
  <si>
    <t>11438</t>
  </si>
  <si>
    <t>โรงพยาบาลรือเสาะ</t>
  </si>
  <si>
    <t>รือเสาะ,รพช.</t>
  </si>
  <si>
    <t>รือเสาะ</t>
  </si>
  <si>
    <t>001143800</t>
  </si>
  <si>
    <t>โรงพยาบาลศรีสาคร</t>
  </si>
  <si>
    <t>ศรีสาคร,รพช.</t>
  </si>
  <si>
    <t>ศรีสาคร</t>
  </si>
  <si>
    <t>001143900</t>
  </si>
  <si>
    <t>โรงพยาบาลแว้ง</t>
  </si>
  <si>
    <t>แว้ง,รพช.</t>
  </si>
  <si>
    <t>แว้ง</t>
  </si>
  <si>
    <t>001144000</t>
  </si>
  <si>
    <t>โรงพยาบาลสุคิริน</t>
  </si>
  <si>
    <t>สุคิริน,รพช.</t>
  </si>
  <si>
    <t>สุคิริน</t>
  </si>
  <si>
    <t>001144100</t>
  </si>
  <si>
    <t>โรงพยาบาลสุไหงปาดี</t>
  </si>
  <si>
    <t>สุไหงปาดี,รพช.</t>
  </si>
  <si>
    <t>สุไหงปาดี</t>
  </si>
  <si>
    <t>001144200</t>
  </si>
  <si>
    <t>โรงพยาบาลจะแนะ</t>
  </si>
  <si>
    <t>จะแนะ,รพช.</t>
  </si>
  <si>
    <t>จะแนะ</t>
  </si>
  <si>
    <t>001381800</t>
  </si>
  <si>
    <t>โรงพยาบาลเจาะไอร้อง</t>
  </si>
  <si>
    <t>เจาะไอร้อง,รพช.</t>
  </si>
  <si>
    <t>เจาะไอร้อง</t>
  </si>
  <si>
    <t>001501000</t>
  </si>
  <si>
    <t>โรงพยาบาลยี่งอเฉลิมพระเกียรติ 80 พรรษา</t>
  </si>
  <si>
    <t>ยี่งอเฉลิมพระเกียรติ 80 พรรษา,รพช.</t>
  </si>
  <si>
    <t>ยี่งอเฉลิมพระเกียรติ 80 พรรษา</t>
  </si>
  <si>
    <t>002377100</t>
  </si>
  <si>
    <r>
      <t>3.</t>
    </r>
    <r>
      <rPr>
        <b/>
        <sz val="16"/>
        <color indexed="8"/>
        <rFont val="TH SarabunPSK"/>
        <family val="2"/>
      </rPr>
      <t>กลุ่มแสดงระยะเวลาเข้าสู่ปัญหาการเงินรุนแรง มี 2 มิติ</t>
    </r>
  </si>
  <si>
    <t>กลุ่มแสดงความคล่องสภาพสินทรัพย์</t>
  </si>
  <si>
    <t xml:space="preserve">CR = สินทรัพย์หมุนเวียน(หักงบลงทุน)/หนี้สินหมุนเวียน </t>
  </si>
  <si>
    <t>QR = เงินสด รายการเทียบเท่าเงินสดและลูกหนี้(ไม่รวมสินค้าคงคลังและงบลงทุน)/หนี้สินหมุนเวียน</t>
  </si>
  <si>
    <t>CashR =เงินสดและรายการเทียบเท่าเงินสด(ไม่รวมสินค้าคงคลัง ลูกหนี้และงบลงทุน)/หนี้สินหมุนเวียน</t>
  </si>
  <si>
    <t>เงินทุนหมุนเวียน = สินทรัพย์หมุนเวียน หัก หนี้สินหมุนเวียน</t>
  </si>
  <si>
    <t>ผลประกอบการสุทธิ = รายได้สูง/ต่ำกว่าค่าใช้จ่าย รวม ค่าเสื่อมราคา</t>
  </si>
  <si>
    <t>เนื่องจากทั้ง  2 มิติ มีผลกระทบต่อความอยู่รอดของหน่วยบริการ</t>
  </si>
  <si>
    <t xml:space="preserve">   *กรณีมีกำไรจากผลการดำเนินงาน แต่ขาดเงินทุนหมุนเวียน</t>
  </si>
  <si>
    <t xml:space="preserve">   *กรณีมีทุนหมุนเวียนคงเหลือ แต่มีผลการดำเนินงานขาดทุน หรือ</t>
  </si>
  <si>
    <t>กลุ่มแสดงความมั่นคงทางการเงิน</t>
  </si>
  <si>
    <t>กลุ่มแสดงระยะเวลาเข้าสู่ปัญหาการเงิน</t>
  </si>
  <si>
    <t>กลุ่มแสดงเข้าสู่ปัญหาการเงินรุนแรงสามารถดูได้ทั้ง 2 มิติ</t>
  </si>
  <si>
    <t>ประเภทตัวชี้วัดประสิทธิภาพ</t>
  </si>
  <si>
    <t xml:space="preserve">๒. อัตราผลตอบแทนจากสินทรัพย์ Return on Asset </t>
  </si>
  <si>
    <t xml:space="preserve">๓.ระยะเวลาถัวเฉลี่ยในการชำระหนี้การค้ากลุ่มบริการ (ค่ายา เวชภัณฑ์มิใช่ยาฯ) (Average payment Period)   </t>
  </si>
  <si>
    <t xml:space="preserve">๗. การบริหารสินค้าคงคลัง (Inventory Management) </t>
  </si>
  <si>
    <t>๔. ระยะเวลาถัวเฉลี่ยในการเรียกเก็บหนี้ (Average Collection Period)  สปสช.</t>
  </si>
  <si>
    <t>๕. ระยะเวลาถัวเฉลี่ยในการเรียกเก็บหนี้ (Average Collection Period) กรมบัญชีกลาง</t>
  </si>
  <si>
    <t>๖.ระยะเวลาถัวเฉลี่ยในการเรียกเก็บหนี้ (Average Collection Period) ประกันสังคม</t>
  </si>
  <si>
    <t>คำอธิบาย</t>
  </si>
  <si>
    <t>เป็นการวัดความสามารถในการทำกำไรของหน่วยงาน (EBITDA)</t>
  </si>
  <si>
    <t>แสดงถึงความสามารถในการทำกำไรของสินทรัพย์ทั้งหมดที่หน่วยบริการใช้ในการดำเนินงาน</t>
  </si>
  <si>
    <t xml:space="preserve">แสดงถึงความสามารถในการบริหารหนี้การค้ากลุ่มงานบริการของโรงพยาบาล  </t>
  </si>
  <si>
    <t xml:space="preserve">แสดงถึงความสามารถในการบริหารลูกหนี้ของโรงพยาบาล   กลุ่มลูกหนี้ที่เรียกเก็บจาก สปสช. </t>
  </si>
  <si>
    <t xml:space="preserve">แสดงถึงความสามารถบริหารจัดการด้านยา  เวชภัณฑ์มิใช่ยาฯ ที่อยู่ในคลังในปริมาณที่เหมาะสม </t>
  </si>
  <si>
    <t>หมายเหตุ</t>
  </si>
  <si>
    <t xml:space="preserve">*รายได้ที่นำมาคำนวณไม่รวมงบลงทุน/ค่าใช้จ่ายในการดำเนินงานรวมค่าเสื่อมราคา </t>
  </si>
  <si>
    <t>(ยา  วัสดุเภสัชกรรม  วัสดุการแพทย์ทั่วไป  วัสดุวิทยาศาสตร์  วัสดุทันตกรรม  วัสดุเอกซเรย์)</t>
  </si>
  <si>
    <t>ลูกหนี้ UC =  ลูกหนี้ค่ารักษา UC-IP , ลูกหนี้ค่ารักษาด้านการสร้างเสริมสุขภาพและป้องกันโรค (P&amp;P) ,ลูกหนี้ค่ารักษา UC-OP นอก CUP ในจังหวัดสังกัด สธ.,ลูกหนี้ค่ารักษา UC-OP นอก CUP ต่างจังหวัดสังกัด สธ.,ลูกหนี้ค่ารักษา UC - OP นอกสังกัด สธ.,ลูกหนี้ค่ารักษา UC-OP – AE,ลูกหนี้ค่ารักษา UC- IP – AE,ลูกหนี้ค่ารักษา UC- OP –HC,ลูกหนี้ค่ารักษา UC -IP –HC,ลูกหนี้ค่ารักษา UC- OP –DMI,ลูกหนี้ค่ารักษา UC- IP –DMI</t>
  </si>
  <si>
    <t>ลูกหนี้ CSMBS  =  ลูกหนี้ค่ารักษา-เบิกจ่ายตรงกรมบัญชีกลาง OP ,ลูกหนี้ค่ารักษา-เบิกจ่ายตรงกรมบัญชีกลาง IP</t>
  </si>
  <si>
    <t>ลูกหนี้ SSS  =  ลูกหนี้ค่ารักษาประกันสังคม OP-เครือข่าย,ลูกหนี้ค่ารักษาประกันสังคม IP-เครือข่าย</t>
  </si>
  <si>
    <t xml:space="preserve">ยา  วัสดุเภสัชกรรม  วัสดุการแพทย์ทั่วไป  วัสดุวิทยาศาสตร์  วัสดุทันตกรรม  วัสดุเอกซเรย์
</t>
  </si>
  <si>
    <t xml:space="preserve">  เกณฑ์คะแนน</t>
  </si>
  <si>
    <t xml:space="preserve">    3.1 มิติ NWC หรือทุนหมุนเวียน ที่เพียงพอรับภาระการขาดทุนเฉลี่ยต่อเดือน (กรณี NWC เป็นบวก&amp;มี NI ติดลบ)</t>
  </si>
  <si>
    <t>260</t>
  </si>
  <si>
    <t>261</t>
  </si>
  <si>
    <t>263</t>
  </si>
  <si>
    <t>264</t>
  </si>
  <si>
    <t>321</t>
  </si>
  <si>
    <t>TypeID</t>
  </si>
  <si>
    <t>Cash Ratio</t>
  </si>
  <si>
    <t>เงือนไข</t>
  </si>
  <si>
    <t>NI</t>
  </si>
  <si>
    <t>Month</t>
  </si>
  <si>
    <t>score</t>
  </si>
  <si>
    <t>+</t>
  </si>
  <si>
    <t>-</t>
  </si>
  <si>
    <t xml:space="preserve">    3.2 มิติ ผลกำไรจากการดำเนินการ เพียงพอรับภาระหนี้สินหมุนเวียน (กรณีNWC ติดลบ  &amp; มีNI เป็นบวก )</t>
  </si>
  <si>
    <r>
      <t xml:space="preserve">    b)</t>
    </r>
    <r>
      <rPr>
        <sz val="16"/>
        <color indexed="8"/>
        <rFont val="TH SarabunPSK"/>
        <family val="2"/>
      </rPr>
      <t xml:space="preserve">  ระยะเวลาทุนหมุนเวียนอยู่ได้  &gt; 3 เดือน ไม่เกิน 6 เดือน</t>
    </r>
  </si>
  <si>
    <t>&gt;6</t>
  </si>
  <si>
    <t>3-6</t>
  </si>
  <si>
    <t>&lt;3</t>
  </si>
  <si>
    <t>ของใหม่</t>
  </si>
  <si>
    <r>
      <t xml:space="preserve">    a)</t>
    </r>
    <r>
      <rPr>
        <sz val="16"/>
        <color indexed="8"/>
        <rFont val="TH SarabunPSK"/>
        <family val="2"/>
      </rPr>
      <t xml:space="preserve">  ระยะเวลาทุนหมุนเวียนอาจหมด &gt; 6 เดือน</t>
    </r>
  </si>
  <si>
    <r>
      <t xml:space="preserve">    c)</t>
    </r>
    <r>
      <rPr>
        <sz val="16"/>
        <color indexed="8"/>
        <rFont val="TH SarabunPSK"/>
        <family val="2"/>
      </rPr>
      <t xml:space="preserve">  ระยะเวลาทุนหมุนเวียนอยู่ได้  &lt; หรือ = 3 เดือน </t>
    </r>
  </si>
  <si>
    <t xml:space="preserve">    3.3 กรณี NWC ติดบวก  &amp; มีNI เป็นบวก </t>
  </si>
  <si>
    <t xml:space="preserve">    3.4 กรณีNWC ติดลบ  &amp; มีNI เป็นลบ </t>
  </si>
  <si>
    <r>
      <t xml:space="preserve">   1.1  </t>
    </r>
    <r>
      <rPr>
        <b/>
        <sz val="16"/>
        <color indexed="8"/>
        <rFont val="TH SarabunPSK"/>
        <family val="2"/>
      </rPr>
      <t xml:space="preserve">CR &lt; 1.5 </t>
    </r>
  </si>
  <si>
    <r>
      <t xml:space="preserve">   1.2  </t>
    </r>
    <r>
      <rPr>
        <b/>
        <sz val="16"/>
        <color indexed="8"/>
        <rFont val="TH SarabunPSK"/>
        <family val="2"/>
      </rPr>
      <t>QR &lt; 1</t>
    </r>
  </si>
  <si>
    <r>
      <t xml:space="preserve">   1.3  </t>
    </r>
    <r>
      <rPr>
        <b/>
        <sz val="16"/>
        <color indexed="8"/>
        <rFont val="TH SarabunPSK"/>
        <family val="2"/>
      </rPr>
      <t>Cash &lt; 0.8</t>
    </r>
  </si>
  <si>
    <r>
      <t xml:space="preserve">  2.1 </t>
    </r>
    <r>
      <rPr>
        <b/>
        <sz val="16"/>
        <color indexed="8"/>
        <rFont val="TH SarabunPSK"/>
        <family val="2"/>
      </rPr>
      <t>แสดงฐานะทางการเงิน (ทุนหมุนเวียน) NWC &lt; 0</t>
    </r>
  </si>
  <si>
    <r>
      <t xml:space="preserve">  2.2 </t>
    </r>
    <r>
      <rPr>
        <b/>
        <sz val="16"/>
        <color indexed="8"/>
        <rFont val="TH SarabunPSK"/>
        <family val="2"/>
      </rPr>
      <t>แสดงฐานะจากผลประกอบการ(รายได้สูง/ต่ำกว่าค่าใช้จ่ายสุทธิ ) NI &lt; 0</t>
    </r>
  </si>
  <si>
    <t>&gt;=ค่ากลาง</t>
  </si>
  <si>
    <t>ผลรวมทั้งหมด</t>
  </si>
  <si>
    <t>ค่าเฉลี่ย ของ Operating Margin %</t>
  </si>
  <si>
    <t>ค่าเฉลี่ย ของ Return on Asset %</t>
  </si>
  <si>
    <t xml:space="preserve">     a)  ผลกำไร สามารถปรับ NWC เป็นบวก   &gt; 6 เดือน</t>
  </si>
  <si>
    <t xml:space="preserve">     b)  ผลกำไร สามารถปรับ NWC เป็นบวก &gt; 3 เดือน ไม่เกน 6 เดือน</t>
  </si>
  <si>
    <r>
      <t xml:space="preserve">    c)</t>
    </r>
    <r>
      <rPr>
        <sz val="16"/>
        <color indexed="8"/>
        <rFont val="TH SarabunPSK"/>
        <family val="2"/>
      </rPr>
      <t xml:space="preserve">  ผลกำไร  สามารถปรับ NWC เป็นบวก  &lt; หรือ = 3 เดือน </t>
    </r>
  </si>
  <si>
    <t>Survival Index</t>
  </si>
  <si>
    <t xml:space="preserve">๓.    ระยะเวลาถัวเฉลี่ยในการชำระหนี้การค้ากลุ่มบริการ(ค่ายา เวชภัณฑ์มิใช่ยาฯ) Average payment Period) การค้ากลุ่มบริการ  </t>
  </si>
  <si>
    <t>ถ้า cash น้อยกว่า 0.8 และ Payment &gt; 180  =  0</t>
  </si>
  <si>
    <t>ถ้า cash มากกว่าหรือเท่ากับ  0.8 และ Payment &gt;90  = 0</t>
  </si>
  <si>
    <t>Cash &lt;.8 P &gt;180  and  Cash &gt;.8 P &gt;90</t>
  </si>
  <si>
    <t>ลำดับ</t>
  </si>
  <si>
    <t>เขต</t>
  </si>
  <si>
    <t>จังหวัด</t>
  </si>
  <si>
    <t>รหัส</t>
  </si>
  <si>
    <t>หน่วยบริการ</t>
  </si>
  <si>
    <t>กลุ่ม</t>
  </si>
  <si>
    <t>กลุ่มระดับบริการ</t>
  </si>
  <si>
    <t>2</t>
  </si>
  <si>
    <t>1</t>
  </si>
  <si>
    <t>รพ.เทิง</t>
  </si>
  <si>
    <t>รพช.F1 50,000-100,000</t>
  </si>
  <si>
    <t>3</t>
  </si>
  <si>
    <t>รพ.พาน</t>
  </si>
  <si>
    <t>รพช.F1 &gt;=100,000</t>
  </si>
  <si>
    <t>4</t>
  </si>
  <si>
    <t>รพ.ป่าแดด</t>
  </si>
  <si>
    <t>รพช.F2 &lt;=30,000</t>
  </si>
  <si>
    <t>5</t>
  </si>
  <si>
    <t>รพ.แม่จัน</t>
  </si>
  <si>
    <t>รพช.M2 &gt;100</t>
  </si>
  <si>
    <t>6</t>
  </si>
  <si>
    <t>รพ.เชียงแสน</t>
  </si>
  <si>
    <t>รพช.F2 30,000-=60,000</t>
  </si>
  <si>
    <t>รพ.แม่สาย</t>
  </si>
  <si>
    <t>รพช.M2 &lt;=100</t>
  </si>
  <si>
    <t>8</t>
  </si>
  <si>
    <t>รพ.แม่สรวย</t>
  </si>
  <si>
    <t>รพช.F2 60,000-90,000</t>
  </si>
  <si>
    <t>9</t>
  </si>
  <si>
    <t>รพ.เวียงป่าเป้า</t>
  </si>
  <si>
    <t>รพ.พญาเม็งราย</t>
  </si>
  <si>
    <t>รพ.เวียงแก่น</t>
  </si>
  <si>
    <t>รพ.ขุนตาล</t>
  </si>
  <si>
    <t>รพ.แม่ฟ้าหลวง</t>
  </si>
  <si>
    <t>14</t>
  </si>
  <si>
    <t>รพ.แม่ลาว</t>
  </si>
  <si>
    <t>รพ.เวียงเชียงรุ้ง</t>
  </si>
  <si>
    <t>รพ.สมเด็จพระยุพราชเชียงของ</t>
  </si>
  <si>
    <t>17</t>
  </si>
  <si>
    <t>รพ.สมเด็จพระญาณสังวร</t>
  </si>
  <si>
    <t>รพ.ดอยหลวง</t>
  </si>
  <si>
    <t>รพช.F3 15,000-25,000</t>
  </si>
  <si>
    <t>รพ.จอมทอง</t>
  </si>
  <si>
    <t>รพช./รพท.M1 &gt;200</t>
  </si>
  <si>
    <t>รพ.เทพรัตนเวชชานุกูลเฉลิมพระเกียรติ ๖๐ พรรษา</t>
  </si>
  <si>
    <t>รพ.เชียงดาว</t>
  </si>
  <si>
    <t>รพ.ดอยสะเก็ด</t>
  </si>
  <si>
    <t>รพ.แม่แตง</t>
  </si>
  <si>
    <t>รพ.สะเมิง</t>
  </si>
  <si>
    <t>รพ.ฝาง</t>
  </si>
  <si>
    <t>รพช./รพท.M1 &lt;=200</t>
  </si>
  <si>
    <t>รพ.แม่อาย</t>
  </si>
  <si>
    <t>รพ.พร้าว</t>
  </si>
  <si>
    <t>รพ.สันป่าตอง</t>
  </si>
  <si>
    <t>รพ.สันกำแพง</t>
  </si>
  <si>
    <t>รพ.สันทราย</t>
  </si>
  <si>
    <t>รพ.หางดง</t>
  </si>
  <si>
    <t>รพ.ฮอด</t>
  </si>
  <si>
    <t>รพ.ดอยเต่า</t>
  </si>
  <si>
    <t>รพ.อมก๋อย</t>
  </si>
  <si>
    <t>รพ.สารภี</t>
  </si>
  <si>
    <t>รพ.เวียงแหง</t>
  </si>
  <si>
    <t>รพ.ไชยปราการ</t>
  </si>
  <si>
    <t>รพ.แม่วาง</t>
  </si>
  <si>
    <t>รพ.แม่ออน</t>
  </si>
  <si>
    <t>รพ.ดอยหล่อ</t>
  </si>
  <si>
    <t>รพ.วัดจันทร์เฉลิมพระเกียรติ ๘๐ พรรษา</t>
  </si>
  <si>
    <t>รพช.F3 &lt;=15,000</t>
  </si>
  <si>
    <t>รพ.แม่จริม</t>
  </si>
  <si>
    <t>รพ.บ้านหลวง</t>
  </si>
  <si>
    <t>รพ.นาน้อย</t>
  </si>
  <si>
    <t>รพ.ท่าวังผา</t>
  </si>
  <si>
    <t>รพ.เวียงสา</t>
  </si>
  <si>
    <t>รพ.ทุ่งช้าง</t>
  </si>
  <si>
    <t>รพ.เชียงกลาง</t>
  </si>
  <si>
    <t>รพ.นาหมื่น</t>
  </si>
  <si>
    <t>รพ.สันติสุข</t>
  </si>
  <si>
    <t>รพ.บ่อเกลือ</t>
  </si>
  <si>
    <t>รพ.สองแคว</t>
  </si>
  <si>
    <t>รพ.สมเด็จพระยุพราชปัว</t>
  </si>
  <si>
    <t>รพ.เฉลิมพระเกียรติ</t>
  </si>
  <si>
    <t>57</t>
  </si>
  <si>
    <t>รพ.ภูเพียง</t>
  </si>
  <si>
    <t>รพช.F3 &gt;=25,000</t>
  </si>
  <si>
    <t>รพ.จุน</t>
  </si>
  <si>
    <t>รพ.เชียงม่วน</t>
  </si>
  <si>
    <t>รพ.ดอกคำใต้</t>
  </si>
  <si>
    <t>รพ.ปง</t>
  </si>
  <si>
    <t>รพ.แม่ใจ</t>
  </si>
  <si>
    <t>รพ.ภูซาง</t>
  </si>
  <si>
    <t>รพ.ภูกามยาว</t>
  </si>
  <si>
    <t>รพ.ร้องกวาง</t>
  </si>
  <si>
    <t>รพ.ลอง</t>
  </si>
  <si>
    <t>รพ.สูงเม่น</t>
  </si>
  <si>
    <t>71</t>
  </si>
  <si>
    <t>รพ.สอง</t>
  </si>
  <si>
    <t>รพ.วังชิ้น</t>
  </si>
  <si>
    <t>รพ.หนองม่วงไข่</t>
  </si>
  <si>
    <t>รพ.สมเด็จพระยุพราชเด่นชัย</t>
  </si>
  <si>
    <t>รพช.F1 &lt;=50,000</t>
  </si>
  <si>
    <t>รพ.ขุนยวม</t>
  </si>
  <si>
    <t>รพ.ปาย</t>
  </si>
  <si>
    <t>รพ.แม่สะเรียง</t>
  </si>
  <si>
    <t>รพ.แม่ลาน้อย</t>
  </si>
  <si>
    <t>รพ.สบเมย</t>
  </si>
  <si>
    <t>รพ.ปางมะผ้า</t>
  </si>
  <si>
    <t>รพ.แม่เมาะ</t>
  </si>
  <si>
    <t>รพ.เกาะคา</t>
  </si>
  <si>
    <t>รพ.เสริมงาม</t>
  </si>
  <si>
    <t>รพ.งาว</t>
  </si>
  <si>
    <t>87</t>
  </si>
  <si>
    <t>รพ.แจ้ห่ม</t>
  </si>
  <si>
    <t>รพ.วังเหนือ</t>
  </si>
  <si>
    <t>รพ.เถิน</t>
  </si>
  <si>
    <t>รพ.แม่พริก</t>
  </si>
  <si>
    <t>รพ.แม่ทะ</t>
  </si>
  <si>
    <t>รพ.สบปราบ</t>
  </si>
  <si>
    <t>93</t>
  </si>
  <si>
    <t>รพ.ห้างฉัตร</t>
  </si>
  <si>
    <t>รพ.เมืองปาน</t>
  </si>
  <si>
    <t>รพ.แม่ทา</t>
  </si>
  <si>
    <t>รพ.บ้านโฮ่ง</t>
  </si>
  <si>
    <t>รพ.ลี้</t>
  </si>
  <si>
    <t>รพ.ทุ่งหัวช้าง</t>
  </si>
  <si>
    <t>รพ.ป่าซาง</t>
  </si>
  <si>
    <t>รพ.บ้านธิ</t>
  </si>
  <si>
    <t>รพ.เวียงหนองล่อง</t>
  </si>
  <si>
    <t>รพ.บ้านตาก</t>
  </si>
  <si>
    <t>รพ.สามเงา</t>
  </si>
  <si>
    <t>รพ.แม่ระมาด</t>
  </si>
  <si>
    <t>108</t>
  </si>
  <si>
    <t>รพ.ท่าสองยาง</t>
  </si>
  <si>
    <t>รพ.พบพระ</t>
  </si>
  <si>
    <t>รพ.อุ้มผาง</t>
  </si>
  <si>
    <t>รพ.วังเจ้า</t>
  </si>
  <si>
    <t>รพ.ชาติตระการ</t>
  </si>
  <si>
    <t>รพ.บางระกำ</t>
  </si>
  <si>
    <t>รพช.F2 &gt;=90,000</t>
  </si>
  <si>
    <t>รพ.บางกระทุ่ม</t>
  </si>
  <si>
    <t>รพ.พรหมพิราม</t>
  </si>
  <si>
    <t>รพ.วัดโบสถ์</t>
  </si>
  <si>
    <t>รพ.วังทอง</t>
  </si>
  <si>
    <t>119</t>
  </si>
  <si>
    <t>รพ.เนินมะปราง</t>
  </si>
  <si>
    <t>รพ.สมเด็จพระยุพราชนครไทย</t>
  </si>
  <si>
    <t>รพ.ชนแดน</t>
  </si>
  <si>
    <t>รพ.หล่มสัก</t>
  </si>
  <si>
    <t>รพ.วิเชียรบุรี</t>
  </si>
  <si>
    <t>รพ.ศรีเทพ</t>
  </si>
  <si>
    <t>รพ.หนองไผ่</t>
  </si>
  <si>
    <t>127</t>
  </si>
  <si>
    <t>รพ.บึงสามพัน</t>
  </si>
  <si>
    <t>รพ.น้ำหนาว</t>
  </si>
  <si>
    <t>129</t>
  </si>
  <si>
    <t>รพ.วังโป่ง</t>
  </si>
  <si>
    <t>130</t>
  </si>
  <si>
    <t>รพ.เขาค้อ</t>
  </si>
  <si>
    <t>131</t>
  </si>
  <si>
    <t>รพ.สมเด็จพระยุพราชหล่มเก่า</t>
  </si>
  <si>
    <t>134</t>
  </si>
  <si>
    <t>รพ.บ้านด่านลานหอย</t>
  </si>
  <si>
    <t>รพ.คีรีมาศ</t>
  </si>
  <si>
    <t>136</t>
  </si>
  <si>
    <t>รพ.กงไกรลาศ</t>
  </si>
  <si>
    <t>รพ.ศรีสัชนาลัย</t>
  </si>
  <si>
    <t>รพ.สวรรคโลก</t>
  </si>
  <si>
    <t>รพ.ศรีนคร</t>
  </si>
  <si>
    <t>140</t>
  </si>
  <si>
    <t>รพ.ทุ่งเสลี่ยม</t>
  </si>
  <si>
    <t>142</t>
  </si>
  <si>
    <t>รพ.ตรอน</t>
  </si>
  <si>
    <t>143</t>
  </si>
  <si>
    <t>รพ.ท่าปลา</t>
  </si>
  <si>
    <t>รพ.น้ำปาด</t>
  </si>
  <si>
    <t>145</t>
  </si>
  <si>
    <t>รพ.ฟากท่า</t>
  </si>
  <si>
    <t>146</t>
  </si>
  <si>
    <t>รพ.บ้านโคก</t>
  </si>
  <si>
    <t>147</t>
  </si>
  <si>
    <t>รพ.พิชัย</t>
  </si>
  <si>
    <t>148</t>
  </si>
  <si>
    <t>รพ.ลับแล</t>
  </si>
  <si>
    <t>149</t>
  </si>
  <si>
    <t>รพ.ทองแสนขัน</t>
  </si>
  <si>
    <t>รพ.ทุ่งโพธิ์ทะเล</t>
  </si>
  <si>
    <t>152</t>
  </si>
  <si>
    <t>รพ.ไทรงาม</t>
  </si>
  <si>
    <t>รพ.คลองลาน</t>
  </si>
  <si>
    <t>รพ.ขาณุวรลักษบุรี</t>
  </si>
  <si>
    <t>155</t>
  </si>
  <si>
    <t>รพ.คลองขลุง</t>
  </si>
  <si>
    <t>156</t>
  </si>
  <si>
    <t>รพ.พรานกระต่าย</t>
  </si>
  <si>
    <t>157</t>
  </si>
  <si>
    <t>รพ.ลานกระบือ</t>
  </si>
  <si>
    <t>158</t>
  </si>
  <si>
    <t>รพ.ทรายทองวัฒนา</t>
  </si>
  <si>
    <t>159</t>
  </si>
  <si>
    <t>รพ.ปางศิลาทอง</t>
  </si>
  <si>
    <t>รพ.บึงสามัคคี</t>
  </si>
  <si>
    <t>161</t>
  </si>
  <si>
    <t>รพ.โกสัมพีนคร</t>
  </si>
  <si>
    <t>163</t>
  </si>
  <si>
    <t>รพ.มโนรมย์</t>
  </si>
  <si>
    <t>164</t>
  </si>
  <si>
    <t>รพ.วัดสิงห์</t>
  </si>
  <si>
    <t>165</t>
  </si>
  <si>
    <t>รพ.สรรพยา</t>
  </si>
  <si>
    <t>รพ.สรรคบุรี</t>
  </si>
  <si>
    <t>167</t>
  </si>
  <si>
    <t>รพ.หันคา</t>
  </si>
  <si>
    <t>168</t>
  </si>
  <si>
    <t>รพ.หนองมะโมง</t>
  </si>
  <si>
    <t>169</t>
  </si>
  <si>
    <t>รพ.เนินขาม</t>
  </si>
  <si>
    <t>171</t>
  </si>
  <si>
    <t>รพ.โกรกพระ</t>
  </si>
  <si>
    <t>172</t>
  </si>
  <si>
    <t>รพ.ชุมแสง</t>
  </si>
  <si>
    <t>173</t>
  </si>
  <si>
    <t>รพ.หนองบัว</t>
  </si>
  <si>
    <t>174</t>
  </si>
  <si>
    <t>รพ.บรรพตพิสัย</t>
  </si>
  <si>
    <t>รพ.เก้าเลี้ยว</t>
  </si>
  <si>
    <t>176</t>
  </si>
  <si>
    <t>รพ.ตาคลี</t>
  </si>
  <si>
    <t>177</t>
  </si>
  <si>
    <t>รพ.ท่าตะโก</t>
  </si>
  <si>
    <t>178</t>
  </si>
  <si>
    <t>รพ.ไพศาลี</t>
  </si>
  <si>
    <t>รพ.พยุหะคีรี</t>
  </si>
  <si>
    <t>รพ.ลาดยาว</t>
  </si>
  <si>
    <t>181</t>
  </si>
  <si>
    <t>รพ.ตากฟ้า</t>
  </si>
  <si>
    <t>182</t>
  </si>
  <si>
    <t>รพ.แม่วงก์</t>
  </si>
  <si>
    <t>รพ.ชุมตาบง</t>
  </si>
  <si>
    <t>185</t>
  </si>
  <si>
    <t>รพ.วังทรายพูน</t>
  </si>
  <si>
    <t>186</t>
  </si>
  <si>
    <t>รพ.โพธิ์ประทับช้าง</t>
  </si>
  <si>
    <t>รพ.บางมูลนาก</t>
  </si>
  <si>
    <t>188</t>
  </si>
  <si>
    <t>รพ.โพทะเล</t>
  </si>
  <si>
    <t>189</t>
  </si>
  <si>
    <t>รพ.สามง่าม</t>
  </si>
  <si>
    <t>190</t>
  </si>
  <si>
    <t>รพ.ทับคล้อ</t>
  </si>
  <si>
    <t>191</t>
  </si>
  <si>
    <t>รพ.สมเด็จพระยุพราชตะพานหิน</t>
  </si>
  <si>
    <t>192</t>
  </si>
  <si>
    <t>รพ.วชิรบารมี</t>
  </si>
  <si>
    <t>193</t>
  </si>
  <si>
    <t>รพ.สากเหล็ก</t>
  </si>
  <si>
    <t>รพ.บึงนาราง</t>
  </si>
  <si>
    <t>รพ.ดงเจริญ</t>
  </si>
  <si>
    <t>197</t>
  </si>
  <si>
    <t>รพ.ทัพทัน</t>
  </si>
  <si>
    <t>198</t>
  </si>
  <si>
    <t>รพ.สว่างอารมณ์</t>
  </si>
  <si>
    <t>199</t>
  </si>
  <si>
    <t>รพ.หนองฉาง</t>
  </si>
  <si>
    <t>รพ.หนองขาหย่าง</t>
  </si>
  <si>
    <t>201</t>
  </si>
  <si>
    <t>รพ.บ้านไร่</t>
  </si>
  <si>
    <t>รพ.ลานสัก</t>
  </si>
  <si>
    <t>203</t>
  </si>
  <si>
    <t>รพ.ห้วยคต</t>
  </si>
  <si>
    <t>รพ.ปากพลี</t>
  </si>
  <si>
    <t>206</t>
  </si>
  <si>
    <t>รพ.บ้านนา</t>
  </si>
  <si>
    <t>207</t>
  </si>
  <si>
    <t>รพ.องครักษ์</t>
  </si>
  <si>
    <t>รพ.บางกรวย</t>
  </si>
  <si>
    <t>รพ.บางใหญ่</t>
  </si>
  <si>
    <t>211</t>
  </si>
  <si>
    <t>รพ.บางบัวทอง</t>
  </si>
  <si>
    <t>212</t>
  </si>
  <si>
    <t>รพ.ไทรน้อย</t>
  </si>
  <si>
    <t>213</t>
  </si>
  <si>
    <t>รพ.ปากเกร็ด</t>
  </si>
  <si>
    <t>214</t>
  </si>
  <si>
    <t>รพ.บางบัวทอง ๒</t>
  </si>
  <si>
    <t>216</t>
  </si>
  <si>
    <t>รพ.คลองหลวง</t>
  </si>
  <si>
    <t>217</t>
  </si>
  <si>
    <t>รพ.ธัญบุรี</t>
  </si>
  <si>
    <t>รพ.ประชาธิปัตย์</t>
  </si>
  <si>
    <t>219</t>
  </si>
  <si>
    <t>รพ.หนองเสือ</t>
  </si>
  <si>
    <t>220</t>
  </si>
  <si>
    <t>รพ.ลาดหลุมแก้ว</t>
  </si>
  <si>
    <t>221</t>
  </si>
  <si>
    <t>รพ.ลำลูกกา</t>
  </si>
  <si>
    <t>222</t>
  </si>
  <si>
    <t>รพ.สามโคก</t>
  </si>
  <si>
    <t>225</t>
  </si>
  <si>
    <t>รพ.ท่าเรือ</t>
  </si>
  <si>
    <t>226</t>
  </si>
  <si>
    <t>รพ.สมเด็จพระสังฆราช(นครหลวง)</t>
  </si>
  <si>
    <t>227</t>
  </si>
  <si>
    <t>รพ.บางไทร</t>
  </si>
  <si>
    <t>228</t>
  </si>
  <si>
    <t>รพ.บางบาล</t>
  </si>
  <si>
    <t>229</t>
  </si>
  <si>
    <t>รพ.บางปะอิน</t>
  </si>
  <si>
    <t>230</t>
  </si>
  <si>
    <t>รพ.บางปะหัน</t>
  </si>
  <si>
    <t>รพ.ผักไห่</t>
  </si>
  <si>
    <t>232</t>
  </si>
  <si>
    <t>รพ.ภาชี</t>
  </si>
  <si>
    <t>233</t>
  </si>
  <si>
    <t>รพ.ลาดบัวหลวง</t>
  </si>
  <si>
    <t>รพ.วังน้อย</t>
  </si>
  <si>
    <t>235</t>
  </si>
  <si>
    <t>รพ.บางซ้าย</t>
  </si>
  <si>
    <t>236</t>
  </si>
  <si>
    <t>รพ.อุทัย</t>
  </si>
  <si>
    <t>237</t>
  </si>
  <si>
    <t>รพ.มหาราช</t>
  </si>
  <si>
    <t>รพ.บ้านแพรก</t>
  </si>
  <si>
    <t>241</t>
  </si>
  <si>
    <t>รพ.พัฒนานิคม</t>
  </si>
  <si>
    <t>242</t>
  </si>
  <si>
    <t>รพ.โคกสำโรง</t>
  </si>
  <si>
    <t>243</t>
  </si>
  <si>
    <t>รพ.ชัยบาดาล</t>
  </si>
  <si>
    <t>244</t>
  </si>
  <si>
    <t>รพ.ท่าวุ้ง</t>
  </si>
  <si>
    <t>245</t>
  </si>
  <si>
    <t>รพ.ท่าหลวง</t>
  </si>
  <si>
    <t>246</t>
  </si>
  <si>
    <t>รพ.สระโบสถ์</t>
  </si>
  <si>
    <t>247</t>
  </si>
  <si>
    <t>รพ.โคกเจริญ</t>
  </si>
  <si>
    <t>248</t>
  </si>
  <si>
    <t>รพ.ลำสนธิ</t>
  </si>
  <si>
    <t>249</t>
  </si>
  <si>
    <t>รพ.หนองม่วง</t>
  </si>
  <si>
    <t>รพ.แก่งคอย</t>
  </si>
  <si>
    <t>253</t>
  </si>
  <si>
    <t>รพ.หนองแค</t>
  </si>
  <si>
    <t>254</t>
  </si>
  <si>
    <t>รพ.วิหารแดง</t>
  </si>
  <si>
    <t>255</t>
  </si>
  <si>
    <t>รพ.หนองแซง</t>
  </si>
  <si>
    <t>256</t>
  </si>
  <si>
    <t>รพ.บ้านหมอ</t>
  </si>
  <si>
    <t>257</t>
  </si>
  <si>
    <t>รพ.ดอนพุด</t>
  </si>
  <si>
    <t>รพ.หนองโดน</t>
  </si>
  <si>
    <t>259</t>
  </si>
  <si>
    <t>รพ.เสาไห้</t>
  </si>
  <si>
    <t>รพ.มวกเหล็ก</t>
  </si>
  <si>
    <t>รพ.วังม่วง</t>
  </si>
  <si>
    <t>รพ.บางระจัน</t>
  </si>
  <si>
    <t>265</t>
  </si>
  <si>
    <t>รพ.ค่ายบางระจัน</t>
  </si>
  <si>
    <t>266</t>
  </si>
  <si>
    <t>รพ.พรหมบุรี</t>
  </si>
  <si>
    <t>267</t>
  </si>
  <si>
    <t>รพ.ท่าช้าง</t>
  </si>
  <si>
    <t>269</t>
  </si>
  <si>
    <t>รพ.ไชโย</t>
  </si>
  <si>
    <t>270</t>
  </si>
  <si>
    <t>รพ.ป่าโมก</t>
  </si>
  <si>
    <t>271</t>
  </si>
  <si>
    <t>รพ.โพธิ์ทอง</t>
  </si>
  <si>
    <t>รพ.แสวงหา</t>
  </si>
  <si>
    <t>273</t>
  </si>
  <si>
    <t>รพ.วิเศษชัยชาญ</t>
  </si>
  <si>
    <t>274</t>
  </si>
  <si>
    <t>รพ.สามโก้</t>
  </si>
  <si>
    <t>277</t>
  </si>
  <si>
    <t>รพ.ไทรโยค</t>
  </si>
  <si>
    <t>รพ.สมเด็จพระปิยะมหาราชรมณียเขต</t>
  </si>
  <si>
    <t>279</t>
  </si>
  <si>
    <t>รพ.บ่อพลอย</t>
  </si>
  <si>
    <t>รพ.ท่ากระดาน</t>
  </si>
  <si>
    <t>รพ.สมเด็จพระสังฆราชองค์ที่๑๙</t>
  </si>
  <si>
    <t>282</t>
  </si>
  <si>
    <t>รพ.ทองผาภูมิ</t>
  </si>
  <si>
    <t>283</t>
  </si>
  <si>
    <t>รพ.สังขละบุรี</t>
  </si>
  <si>
    <t>284</t>
  </si>
  <si>
    <t>รพ.เจ้าคุณไพบูลย์พนมทวน</t>
  </si>
  <si>
    <t>285</t>
  </si>
  <si>
    <t>รพ.เลาขวัญ</t>
  </si>
  <si>
    <t>286</t>
  </si>
  <si>
    <t>รพ.ด่านมะขามเตี้ย</t>
  </si>
  <si>
    <t>รพ.สถานพระบารมี</t>
  </si>
  <si>
    <t>รพ.ศุกร์ศิริศรีสวัสดิ์</t>
  </si>
  <si>
    <t>289</t>
  </si>
  <si>
    <t>รพ.ห้วยกระเจาเฉลิมพระเกียรติ ๘๐ พรรษา</t>
  </si>
  <si>
    <t>291</t>
  </si>
  <si>
    <t>รพ.กำแพงแสน</t>
  </si>
  <si>
    <t>292</t>
  </si>
  <si>
    <t>รพ.นครชัยศรี</t>
  </si>
  <si>
    <t>293</t>
  </si>
  <si>
    <t>รพ.ห้วยพลู</t>
  </si>
  <si>
    <t>294</t>
  </si>
  <si>
    <t>รพ.ดอนตูม</t>
  </si>
  <si>
    <t>295</t>
  </si>
  <si>
    <t>รพ.บางเลน</t>
  </si>
  <si>
    <t>296</t>
  </si>
  <si>
    <t>รพ.สามพราน</t>
  </si>
  <si>
    <t>297</t>
  </si>
  <si>
    <t>รพ.พุทธมณฑล</t>
  </si>
  <si>
    <t>298</t>
  </si>
  <si>
    <t>รพ.หลวงพ่อเปิ่น</t>
  </si>
  <si>
    <t>รพ.กุยบุรี</t>
  </si>
  <si>
    <t>รพ.ทับสะแก</t>
  </si>
  <si>
    <t>302</t>
  </si>
  <si>
    <t>รพ.บางสะพาน</t>
  </si>
  <si>
    <t>303</t>
  </si>
  <si>
    <t>รพ.บางสะพานน้อย</t>
  </si>
  <si>
    <t>304</t>
  </si>
  <si>
    <t>รพ.ปราณบุรี</t>
  </si>
  <si>
    <t>306</t>
  </si>
  <si>
    <t>รพ.สามร้อยยอด</t>
  </si>
  <si>
    <t>308</t>
  </si>
  <si>
    <t>รพ.เขาย้อย</t>
  </si>
  <si>
    <t>309</t>
  </si>
  <si>
    <t>รพ.หนองหญ้าปล้อง</t>
  </si>
  <si>
    <t>รพ.ชะอำ</t>
  </si>
  <si>
    <t>รพ.ท่ายาง</t>
  </si>
  <si>
    <t>รพ.บ้านลาด</t>
  </si>
  <si>
    <t>รพ.บ้านแหลม</t>
  </si>
  <si>
    <t>รพ.แก่งกระจาน</t>
  </si>
  <si>
    <t>319</t>
  </si>
  <si>
    <t>รพ.สวนผึ้ง</t>
  </si>
  <si>
    <t>รพ.บางแพ</t>
  </si>
  <si>
    <t>รพ.เจ็ดเสมียน</t>
  </si>
  <si>
    <t>322</t>
  </si>
  <si>
    <t>รพ.ปากท่อ</t>
  </si>
  <si>
    <t>323</t>
  </si>
  <si>
    <t>รพ.วัดเพลง</t>
  </si>
  <si>
    <t>รพ.สมเด็จพระยุพราชจอมบึง</t>
  </si>
  <si>
    <t>325</t>
  </si>
  <si>
    <t>รพ.บ้านคา</t>
  </si>
  <si>
    <t>327</t>
  </si>
  <si>
    <t>รพ.นภาลัย</t>
  </si>
  <si>
    <t>328</t>
  </si>
  <si>
    <t>รพ.อัมพวา</t>
  </si>
  <si>
    <t>333</t>
  </si>
  <si>
    <t>รพ.เดิมบางนางบวช</t>
  </si>
  <si>
    <t>334</t>
  </si>
  <si>
    <t>รพ.ด่านช้าง</t>
  </si>
  <si>
    <t>335</t>
  </si>
  <si>
    <t>รพ.บางปลาม้า</t>
  </si>
  <si>
    <t>336</t>
  </si>
  <si>
    <t>รพ.ศรีประจันต์</t>
  </si>
  <si>
    <t>337</t>
  </si>
  <si>
    <t>รพ.ดอนเจดีย์</t>
  </si>
  <si>
    <t>338</t>
  </si>
  <si>
    <t>รพ.สามชุก</t>
  </si>
  <si>
    <t>339</t>
  </si>
  <si>
    <t>รพ.อู่ทอง</t>
  </si>
  <si>
    <t>รพ.หนองหญ้าไซ</t>
  </si>
  <si>
    <t>342</t>
  </si>
  <si>
    <t>รพ.ขลุง</t>
  </si>
  <si>
    <t>343</t>
  </si>
  <si>
    <t>รพ.ท่าใหม่</t>
  </si>
  <si>
    <t>รพ.เขาสุกิม</t>
  </si>
  <si>
    <t>รพ.สองพี่น้อง</t>
  </si>
  <si>
    <t>รพ.โป่งน้ำร้อน</t>
  </si>
  <si>
    <t>347</t>
  </si>
  <si>
    <t>รพ.มะขาม</t>
  </si>
  <si>
    <t>รพ.แหลมสิงห์</t>
  </si>
  <si>
    <t>รพ.สอยดาว</t>
  </si>
  <si>
    <t>รพ.แก่งหางแมว</t>
  </si>
  <si>
    <t>351</t>
  </si>
  <si>
    <t>รพ.นายายอาม</t>
  </si>
  <si>
    <t>352</t>
  </si>
  <si>
    <t>รพ.เขาคิชฌกูฏ</t>
  </si>
  <si>
    <t>354</t>
  </si>
  <si>
    <t>รพ.ท่าตะเกียบ</t>
  </si>
  <si>
    <t>รพ.บางคล้า</t>
  </si>
  <si>
    <t>356</t>
  </si>
  <si>
    <t>รพ.บางน้ำเปรี้ยว</t>
  </si>
  <si>
    <t>357</t>
  </si>
  <si>
    <t>รพ.บางปะกง</t>
  </si>
  <si>
    <t>358</t>
  </si>
  <si>
    <t>รพ.บ้านโพธิ์</t>
  </si>
  <si>
    <t>359</t>
  </si>
  <si>
    <t>รพ.พนมสารคาม</t>
  </si>
  <si>
    <t>360</t>
  </si>
  <si>
    <t>รพ.สนามชัยเขต</t>
  </si>
  <si>
    <t>361</t>
  </si>
  <si>
    <t>รพ.แปลงยาว</t>
  </si>
  <si>
    <t>362</t>
  </si>
  <si>
    <t>รพ.ราชสาส์น</t>
  </si>
  <si>
    <t>363</t>
  </si>
  <si>
    <t>รพ.คลองเขื่อน</t>
  </si>
  <si>
    <t>รพ.บ้านบึง</t>
  </si>
  <si>
    <t>366</t>
  </si>
  <si>
    <t>รพ.หนองใหญ่</t>
  </si>
  <si>
    <t>367</t>
  </si>
  <si>
    <t>รพ.บางละมุง</t>
  </si>
  <si>
    <t>รพช./รพท.S &lt;=400</t>
  </si>
  <si>
    <t>368</t>
  </si>
  <si>
    <t>รพ.วัดญาณสังวราราม</t>
  </si>
  <si>
    <t>369</t>
  </si>
  <si>
    <t>รพ.พานทอง</t>
  </si>
  <si>
    <t>370</t>
  </si>
  <si>
    <t>รพ.พนัสนิคม</t>
  </si>
  <si>
    <t>371</t>
  </si>
  <si>
    <t>รพ.แหลมฉบัง</t>
  </si>
  <si>
    <t>372</t>
  </si>
  <si>
    <t>รพ.เกาะสีชัง</t>
  </si>
  <si>
    <t>รพช.Is. any Pop</t>
  </si>
  <si>
    <t>373</t>
  </si>
  <si>
    <t>รพ.สัตหีบกม๑๐</t>
  </si>
  <si>
    <t>374</t>
  </si>
  <si>
    <t>รพ.บ่อทอง</t>
  </si>
  <si>
    <t>375</t>
  </si>
  <si>
    <t>รพ.เกาะจันทร์</t>
  </si>
  <si>
    <t>377</t>
  </si>
  <si>
    <t>รพ.คลองใหญ่</t>
  </si>
  <si>
    <t>378</t>
  </si>
  <si>
    <t>รพ.เขาสมิง</t>
  </si>
  <si>
    <t>379</t>
  </si>
  <si>
    <t>รพ.บ่อไร่</t>
  </si>
  <si>
    <t>รพ.แหลมงอบ</t>
  </si>
  <si>
    <t>381</t>
  </si>
  <si>
    <t>รพ.เกาะกูด</t>
  </si>
  <si>
    <t>382</t>
  </si>
  <si>
    <t>รพ.เกาะช้าง</t>
  </si>
  <si>
    <t>384</t>
  </si>
  <si>
    <t>รพ.กบินทร์บุรี</t>
  </si>
  <si>
    <t>385</t>
  </si>
  <si>
    <t>รพ.นาดี</t>
  </si>
  <si>
    <t>386</t>
  </si>
  <si>
    <t>รพ.บ้านสร้าง</t>
  </si>
  <si>
    <t>387</t>
  </si>
  <si>
    <t>รพ.ประจันตคาม</t>
  </si>
  <si>
    <t>รพ.ศรีมหาโพธิ</t>
  </si>
  <si>
    <t>389</t>
  </si>
  <si>
    <t>รพ.ศรีมโหสถ</t>
  </si>
  <si>
    <t>391</t>
  </si>
  <si>
    <t>รพ.เฉลิมพระเกียรติสมเด็จพระเทพรัตนราชสุดาฯ สยามบรมราชกุมารี ระยอง</t>
  </si>
  <si>
    <t>392</t>
  </si>
  <si>
    <t>รพ.บ้านฉาง</t>
  </si>
  <si>
    <t>393</t>
  </si>
  <si>
    <t>รพ.แกลง</t>
  </si>
  <si>
    <t>394</t>
  </si>
  <si>
    <t>รพ.วังจันทร์</t>
  </si>
  <si>
    <t>395</t>
  </si>
  <si>
    <t>รพ.บ้านค่าย</t>
  </si>
  <si>
    <t>396</t>
  </si>
  <si>
    <t>รพ.ปลวกแดง</t>
  </si>
  <si>
    <t>397</t>
  </si>
  <si>
    <t>รพ.เขาชะเมาเฉลิมพระเกียรติ ๘๐ พรรษา</t>
  </si>
  <si>
    <t>398</t>
  </si>
  <si>
    <t>รพ.นิคมพัฒนา</t>
  </si>
  <si>
    <t>รพ.บางบ่อ</t>
  </si>
  <si>
    <t>401</t>
  </si>
  <si>
    <t>รพ.บางพลี</t>
  </si>
  <si>
    <t>402</t>
  </si>
  <si>
    <t>รพ.บางจาก</t>
  </si>
  <si>
    <t>403</t>
  </si>
  <si>
    <t>รพ.พระสมุทรเจดีย์สวาทยานนท์</t>
  </si>
  <si>
    <t>404</t>
  </si>
  <si>
    <t>รพ.บางเสาธง</t>
  </si>
  <si>
    <t>406</t>
  </si>
  <si>
    <t>รพ.คลองหาด</t>
  </si>
  <si>
    <t>407</t>
  </si>
  <si>
    <t>รพ.ตาพระยา</t>
  </si>
  <si>
    <t>408</t>
  </si>
  <si>
    <t>รพ.วังน้ำเย็น</t>
  </si>
  <si>
    <t>409</t>
  </si>
  <si>
    <t>รพ.วัฒนานคร</t>
  </si>
  <si>
    <t>รพ.อรัญประเทศ</t>
  </si>
  <si>
    <t>รพ.เขาฉกรรจ์</t>
  </si>
  <si>
    <t>412</t>
  </si>
  <si>
    <t>รพ.วังสมบูรณ์</t>
  </si>
  <si>
    <t>413</t>
  </si>
  <si>
    <t>รพ.โคกสูง</t>
  </si>
  <si>
    <t>รพ.นามน</t>
  </si>
  <si>
    <t>416</t>
  </si>
  <si>
    <t>รพ.กมลาไสย</t>
  </si>
  <si>
    <t>417</t>
  </si>
  <si>
    <t>รพ.ร่องคำ</t>
  </si>
  <si>
    <t>418</t>
  </si>
  <si>
    <t>รพ.เขาวง</t>
  </si>
  <si>
    <t>419</t>
  </si>
  <si>
    <t>รพ.ยางตลาด</t>
  </si>
  <si>
    <t>420</t>
  </si>
  <si>
    <t>รพ.ห้วยเม็ก</t>
  </si>
  <si>
    <t>421</t>
  </si>
  <si>
    <t>รพ.สหัสขันธ์</t>
  </si>
  <si>
    <t>422</t>
  </si>
  <si>
    <t>รพ.คำม่วง</t>
  </si>
  <si>
    <t>รพ.ท่าคันโท</t>
  </si>
  <si>
    <t>424</t>
  </si>
  <si>
    <t>รพ.หนองกุงศรี</t>
  </si>
  <si>
    <t>425</t>
  </si>
  <si>
    <t>รพ.สมเด็จ</t>
  </si>
  <si>
    <t>426</t>
  </si>
  <si>
    <t>รพ.ห้วยผึ้ง</t>
  </si>
  <si>
    <t>รพ.สมเด็จพระยุพราชกุฉินารายณ์</t>
  </si>
  <si>
    <t>รพ.นาคู</t>
  </si>
  <si>
    <t>429</t>
  </si>
  <si>
    <t>รพ.ฆ้องชัย</t>
  </si>
  <si>
    <t>430</t>
  </si>
  <si>
    <t>รพ.ดอนจาน</t>
  </si>
  <si>
    <t>431</t>
  </si>
  <si>
    <t>รพ.สามชัย</t>
  </si>
  <si>
    <t>รพ.บ้านฝาง</t>
  </si>
  <si>
    <t>รพ.พระยืน</t>
  </si>
  <si>
    <t>435</t>
  </si>
  <si>
    <t>รพ.หนองเรือ</t>
  </si>
  <si>
    <t>436</t>
  </si>
  <si>
    <t>รพ.ชุมแพ</t>
  </si>
  <si>
    <t>437</t>
  </si>
  <si>
    <t>รพ.สีชมพู</t>
  </si>
  <si>
    <t>438</t>
  </si>
  <si>
    <t>รพ.น้ำพอง</t>
  </si>
  <si>
    <t>439</t>
  </si>
  <si>
    <t>รพ.อุบลรัตน์</t>
  </si>
  <si>
    <t>รพ.บ้านไผ่</t>
  </si>
  <si>
    <t>441</t>
  </si>
  <si>
    <t>รพ.เปือยน้อย</t>
  </si>
  <si>
    <t>442</t>
  </si>
  <si>
    <t>รพ.พล</t>
  </si>
  <si>
    <t>443</t>
  </si>
  <si>
    <t>รพ.แวงใหญ่</t>
  </si>
  <si>
    <t>444</t>
  </si>
  <si>
    <t>รพ.แวงน้อย</t>
  </si>
  <si>
    <t>รพ.หนองสองห้อง</t>
  </si>
  <si>
    <t>446</t>
  </si>
  <si>
    <t>รพ.ภูเวียง</t>
  </si>
  <si>
    <t>447</t>
  </si>
  <si>
    <t>รพ.มัญจาคีรี</t>
  </si>
  <si>
    <t>448</t>
  </si>
  <si>
    <t>รพ.ชนบท</t>
  </si>
  <si>
    <t>449</t>
  </si>
  <si>
    <t>รพ.เขาสวนกวาง</t>
  </si>
  <si>
    <t>450</t>
  </si>
  <si>
    <t>รพ.ภูผาม่าน</t>
  </si>
  <si>
    <t>451</t>
  </si>
  <si>
    <t>รพ.สมเด็จพระยุพราชกระนวน</t>
  </si>
  <si>
    <t>453</t>
  </si>
  <si>
    <t>รพ.ซำสูง</t>
  </si>
  <si>
    <t>454</t>
  </si>
  <si>
    <t>รพ.หนองนาคำ</t>
  </si>
  <si>
    <t>455</t>
  </si>
  <si>
    <t>รพ.เวียงเก่า</t>
  </si>
  <si>
    <t>รพ.โคกโพธิ์ไชย</t>
  </si>
  <si>
    <t>457</t>
  </si>
  <si>
    <t>รพ.โนนศิลา</t>
  </si>
  <si>
    <t>459</t>
  </si>
  <si>
    <t>รพ.แกดำ</t>
  </si>
  <si>
    <t>460</t>
  </si>
  <si>
    <t>รพ.โกสุมพิสัย</t>
  </si>
  <si>
    <t>461</t>
  </si>
  <si>
    <t>รพ.กันทรวิชัย</t>
  </si>
  <si>
    <t>462</t>
  </si>
  <si>
    <t>รพ.เชียงยืน</t>
  </si>
  <si>
    <t>463</t>
  </si>
  <si>
    <t>รพ.บรบือ</t>
  </si>
  <si>
    <t>464</t>
  </si>
  <si>
    <t>รพ.นาเชือก</t>
  </si>
  <si>
    <t>465</t>
  </si>
  <si>
    <t>รพ.พยัคฆภูมิพิสัย</t>
  </si>
  <si>
    <t>466</t>
  </si>
  <si>
    <t>รพ.วาปีปทุม</t>
  </si>
  <si>
    <t>467</t>
  </si>
  <si>
    <t>รพ.นาดูน</t>
  </si>
  <si>
    <t>468</t>
  </si>
  <si>
    <t>รพ.ยางสีสุราช</t>
  </si>
  <si>
    <t>469</t>
  </si>
  <si>
    <t>รพ.กุดรัง</t>
  </si>
  <si>
    <t>470</t>
  </si>
  <si>
    <t>รพ.ชื่นชม</t>
  </si>
  <si>
    <t>472</t>
  </si>
  <si>
    <t>รพ.เกษตรวิสัย</t>
  </si>
  <si>
    <t>473</t>
  </si>
  <si>
    <t>รพ.ปทุมรัตต์</t>
  </si>
  <si>
    <t>474</t>
  </si>
  <si>
    <t>รพ.จตุรพักตรพิมาน</t>
  </si>
  <si>
    <t>475</t>
  </si>
  <si>
    <t>รพ.ธวัชบุรี</t>
  </si>
  <si>
    <t>476</t>
  </si>
  <si>
    <t>รพ.พนมไพร</t>
  </si>
  <si>
    <t>477</t>
  </si>
  <si>
    <t>รพ.โพนทอง</t>
  </si>
  <si>
    <t>478</t>
  </si>
  <si>
    <t>รพ.โพธิ์ชัย</t>
  </si>
  <si>
    <t>รพ.หนองพอก</t>
  </si>
  <si>
    <t>480</t>
  </si>
  <si>
    <t>รพ.เสลภูมิ</t>
  </si>
  <si>
    <t>481</t>
  </si>
  <si>
    <t>รพ.สุวรรณภูมิ</t>
  </si>
  <si>
    <t>482</t>
  </si>
  <si>
    <t>รพ.เมืองสรวง</t>
  </si>
  <si>
    <t>483</t>
  </si>
  <si>
    <t>รพ.โพนทราย</t>
  </si>
  <si>
    <t>484</t>
  </si>
  <si>
    <t>รพ.อาจสามารถ</t>
  </si>
  <si>
    <t>485</t>
  </si>
  <si>
    <t>รพ.เมยวดี</t>
  </si>
  <si>
    <t>486</t>
  </si>
  <si>
    <t>รพ.ศรีสมเด็จ</t>
  </si>
  <si>
    <t>487</t>
  </si>
  <si>
    <t>รพ.จังหาร</t>
  </si>
  <si>
    <t>488</t>
  </si>
  <si>
    <t>รพ.ทุ่งเขาหลวง</t>
  </si>
  <si>
    <t>489</t>
  </si>
  <si>
    <t>รพ.เชียงขวัญ</t>
  </si>
  <si>
    <t>490</t>
  </si>
  <si>
    <t>รพ.หนองฮี</t>
  </si>
  <si>
    <t>492</t>
  </si>
  <si>
    <t>รพ.ปลาปาก</t>
  </si>
  <si>
    <t>493</t>
  </si>
  <si>
    <t>รพ.ท่าอุเทน</t>
  </si>
  <si>
    <t>494</t>
  </si>
  <si>
    <t>รพ.บ้านแพง</t>
  </si>
  <si>
    <t>495</t>
  </si>
  <si>
    <t>รพ.นาทม</t>
  </si>
  <si>
    <t>496</t>
  </si>
  <si>
    <t>รพ.เรณูนคร</t>
  </si>
  <si>
    <t>497</t>
  </si>
  <si>
    <t>รพ.นาแก</t>
  </si>
  <si>
    <t>498</t>
  </si>
  <si>
    <t>รพ.ศรีสงคราม</t>
  </si>
  <si>
    <t>499</t>
  </si>
  <si>
    <t>รพ.นาหว้า</t>
  </si>
  <si>
    <t>รพ.โพนสวรรค์</t>
  </si>
  <si>
    <t>501</t>
  </si>
  <si>
    <t>รพ.สมเด็จพระยุพราชธาตุพนม</t>
  </si>
  <si>
    <t>รพ.วังยาง</t>
  </si>
  <si>
    <t>รพ.พรเจริญ</t>
  </si>
  <si>
    <t>505</t>
  </si>
  <si>
    <t>รพ.โซ่พิสัย</t>
  </si>
  <si>
    <t>506</t>
  </si>
  <si>
    <t>รพ.เซกา</t>
  </si>
  <si>
    <t>507</t>
  </si>
  <si>
    <t>รพ.ปากคาด</t>
  </si>
  <si>
    <t>รพ.บึงโขงหลง</t>
  </si>
  <si>
    <t>รพ.ศรีวิไล</t>
  </si>
  <si>
    <t>510</t>
  </si>
  <si>
    <t>รพ.บุ่งคล้า</t>
  </si>
  <si>
    <t>512</t>
  </si>
  <si>
    <t>รพ.นาด้วง</t>
  </si>
  <si>
    <t>513</t>
  </si>
  <si>
    <t>รพ.เชียงคาน</t>
  </si>
  <si>
    <t>514</t>
  </si>
  <si>
    <t>รพ.ปากชม</t>
  </si>
  <si>
    <t>รพ.นาแห้ว</t>
  </si>
  <si>
    <t>516</t>
  </si>
  <si>
    <t>รพ.ภูเรือ</t>
  </si>
  <si>
    <t>517</t>
  </si>
  <si>
    <t>รพ.ท่าลี่</t>
  </si>
  <si>
    <t>518</t>
  </si>
  <si>
    <t>รพ.วังสะพุง</t>
  </si>
  <si>
    <t>519</t>
  </si>
  <si>
    <t>รพ.ภูกระดึง</t>
  </si>
  <si>
    <t>520</t>
  </si>
  <si>
    <t>รพ.ภูหลวง</t>
  </si>
  <si>
    <t>521</t>
  </si>
  <si>
    <t>รพ.ผาขาว</t>
  </si>
  <si>
    <t>522</t>
  </si>
  <si>
    <t>รพ.สมเด็จพระยุพราชด่านซ้าย</t>
  </si>
  <si>
    <t>523</t>
  </si>
  <si>
    <t>รพ.เอราวัณ</t>
  </si>
  <si>
    <t>รพ.หนองหิน</t>
  </si>
  <si>
    <t>526</t>
  </si>
  <si>
    <t>รพ.กุสุมาลย์</t>
  </si>
  <si>
    <t>527</t>
  </si>
  <si>
    <t>รพ.กุดบาก</t>
  </si>
  <si>
    <t>528</t>
  </si>
  <si>
    <t>รพ.พระอาจารย์ฝั้นอาจาโร</t>
  </si>
  <si>
    <t>529</t>
  </si>
  <si>
    <t>รพ.พังโคน</t>
  </si>
  <si>
    <t>530</t>
  </si>
  <si>
    <t>รพ.วาริชภูมิ</t>
  </si>
  <si>
    <t>531</t>
  </si>
  <si>
    <t>รพ.นิคมน้ำอูน</t>
  </si>
  <si>
    <t>532</t>
  </si>
  <si>
    <t>รพ.วานรนิวาส</t>
  </si>
  <si>
    <t>533</t>
  </si>
  <si>
    <t>รพ.คำตากล้า</t>
  </si>
  <si>
    <t>รพ.บ้านม่วง</t>
  </si>
  <si>
    <t>535</t>
  </si>
  <si>
    <t>รพ.อากาศอำนวย</t>
  </si>
  <si>
    <t>536</t>
  </si>
  <si>
    <t>รพ.ส่องดาว</t>
  </si>
  <si>
    <t>537</t>
  </si>
  <si>
    <t>รพ.เต่างอย</t>
  </si>
  <si>
    <t>538</t>
  </si>
  <si>
    <t>รพ.โคกศรีสุพรรณ</t>
  </si>
  <si>
    <t>539</t>
  </si>
  <si>
    <t>รพ.เจริญศิลป์</t>
  </si>
  <si>
    <t>รพ.โพนนาแก้ว</t>
  </si>
  <si>
    <t>541</t>
  </si>
  <si>
    <t>รพ.สมเด็จพระยุพราชสว่างแดนดิน</t>
  </si>
  <si>
    <t>542</t>
  </si>
  <si>
    <t>รพ.พระอาจารย์แบน ธนากโร</t>
  </si>
  <si>
    <t>544</t>
  </si>
  <si>
    <t>รพ.โพนพิสัย</t>
  </si>
  <si>
    <t>545</t>
  </si>
  <si>
    <t>รพ.ศรีเชียงใหม่</t>
  </si>
  <si>
    <t>546</t>
  </si>
  <si>
    <t>รพ.สังคม</t>
  </si>
  <si>
    <t>547</t>
  </si>
  <si>
    <t>รพ.สมเด็จพระยุพราชท่าบ่อ</t>
  </si>
  <si>
    <t>548</t>
  </si>
  <si>
    <t>รพ.สระใคร</t>
  </si>
  <si>
    <t>รพ.โพธิ์ตาก</t>
  </si>
  <si>
    <t>550</t>
  </si>
  <si>
    <t>รพ.เฝ้าไร่</t>
  </si>
  <si>
    <t>551</t>
  </si>
  <si>
    <t>รพ.รัตนวาปี</t>
  </si>
  <si>
    <t>553</t>
  </si>
  <si>
    <t>รพ.นากลาง</t>
  </si>
  <si>
    <t>554</t>
  </si>
  <si>
    <t>รพ.โนนสัง</t>
  </si>
  <si>
    <t>555</t>
  </si>
  <si>
    <t>รพ.ศรีบุญเรือง</t>
  </si>
  <si>
    <t>556</t>
  </si>
  <si>
    <t>รพ.สุวรรณคูหา</t>
  </si>
  <si>
    <t>557</t>
  </si>
  <si>
    <t>รพ.นาวังเฉลิมพระเกียรติ ๘๐ พรรษา</t>
  </si>
  <si>
    <t>559</t>
  </si>
  <si>
    <t>รพ.กุดจับ</t>
  </si>
  <si>
    <t>560</t>
  </si>
  <si>
    <t>รพ.หนองวัวซอ</t>
  </si>
  <si>
    <t>561</t>
  </si>
  <si>
    <t>รพ.กุมภวาปี</t>
  </si>
  <si>
    <t>562</t>
  </si>
  <si>
    <t>รพ.ห้วยเกิ้ง</t>
  </si>
  <si>
    <t>563</t>
  </si>
  <si>
    <t>รพ.โนนสะอาด</t>
  </si>
  <si>
    <t>564</t>
  </si>
  <si>
    <t>รพ.หนองหาน</t>
  </si>
  <si>
    <t>565</t>
  </si>
  <si>
    <t>รพ.ทุ่งฝน</t>
  </si>
  <si>
    <t>566</t>
  </si>
  <si>
    <t>รพ.ไชยวาน</t>
  </si>
  <si>
    <t>567</t>
  </si>
  <si>
    <t>รพ.ศรีธาตุ</t>
  </si>
  <si>
    <t>รพ.วังสามหมอ</t>
  </si>
  <si>
    <t>569</t>
  </si>
  <si>
    <t>รพ.บ้านผือ</t>
  </si>
  <si>
    <t>570</t>
  </si>
  <si>
    <t>รพ.น้ำโสม</t>
  </si>
  <si>
    <t>571</t>
  </si>
  <si>
    <t>รพ.เพ็ญ</t>
  </si>
  <si>
    <t>572</t>
  </si>
  <si>
    <t>รพ.สร้างคอม</t>
  </si>
  <si>
    <t>573</t>
  </si>
  <si>
    <t>รพ.หนองแสง</t>
  </si>
  <si>
    <t>574</t>
  </si>
  <si>
    <t>รพ.นายูง</t>
  </si>
  <si>
    <t>575</t>
  </si>
  <si>
    <t>รพ.พิบูลย์รักษ์</t>
  </si>
  <si>
    <t>576</t>
  </si>
  <si>
    <t>รพ.สมเด็จพระยุพราชบ้านดุง</t>
  </si>
  <si>
    <t>577</t>
  </si>
  <si>
    <t>รพ.กู่แก้ว</t>
  </si>
  <si>
    <t>578</t>
  </si>
  <si>
    <t>รพ.ประจักษ์ศิลปาคม</t>
  </si>
  <si>
    <t>579</t>
  </si>
  <si>
    <t>รพ.ซับใหญ่</t>
  </si>
  <si>
    <t>581</t>
  </si>
  <si>
    <t>รพ.บ้านเขว้า</t>
  </si>
  <si>
    <t>582</t>
  </si>
  <si>
    <t>รพ.คอนสวรรค์</t>
  </si>
  <si>
    <t>583</t>
  </si>
  <si>
    <t>รพ.เกษตรสมบูรณ์</t>
  </si>
  <si>
    <t>584</t>
  </si>
  <si>
    <t>รพ.หนองบัวแดง</t>
  </si>
  <si>
    <t>รพ.จัตุรัส</t>
  </si>
  <si>
    <t>586</t>
  </si>
  <si>
    <t>รพ.บำเหน็จณรงค์</t>
  </si>
  <si>
    <t>587</t>
  </si>
  <si>
    <t>รพ.หนองบัวระเหว</t>
  </si>
  <si>
    <t>588</t>
  </si>
  <si>
    <t>รพ.เทพสถิต</t>
  </si>
  <si>
    <t>589</t>
  </si>
  <si>
    <t>รพ.ภูเขียว</t>
  </si>
  <si>
    <t>590</t>
  </si>
  <si>
    <t>รพ.บ้านแท่น</t>
  </si>
  <si>
    <t>591</t>
  </si>
  <si>
    <t>รพ.แก้งคร้อ</t>
  </si>
  <si>
    <t>592</t>
  </si>
  <si>
    <t>รพ.คอนสาร</t>
  </si>
  <si>
    <t>593</t>
  </si>
  <si>
    <t>รพ.ภักดีชุมพล</t>
  </si>
  <si>
    <t>594</t>
  </si>
  <si>
    <t>รพ.เนินสง่า</t>
  </si>
  <si>
    <t>596</t>
  </si>
  <si>
    <t>รพ.ครบุรี</t>
  </si>
  <si>
    <t>597</t>
  </si>
  <si>
    <t>รพ.เสิงสาง</t>
  </si>
  <si>
    <t>598</t>
  </si>
  <si>
    <t>รพ.คง</t>
  </si>
  <si>
    <t>599</t>
  </si>
  <si>
    <t>รพ.บ้านเหลื่อม</t>
  </si>
  <si>
    <t>600</t>
  </si>
  <si>
    <t>รพ.จักราช</t>
  </si>
  <si>
    <t>601</t>
  </si>
  <si>
    <t>รพ.โชคชัย</t>
  </si>
  <si>
    <t>รพ.ด่านขุนทด</t>
  </si>
  <si>
    <t>603</t>
  </si>
  <si>
    <t>รพ.โนนไทย</t>
  </si>
  <si>
    <t>604</t>
  </si>
  <si>
    <t>รพ.โนนสูง</t>
  </si>
  <si>
    <t>605</t>
  </si>
  <si>
    <t>รพ.ขามสะแกแสง</t>
  </si>
  <si>
    <t>606</t>
  </si>
  <si>
    <t>รพ.บัวใหญ่</t>
  </si>
  <si>
    <t>607</t>
  </si>
  <si>
    <t>รพ.ประทาย</t>
  </si>
  <si>
    <t>608</t>
  </si>
  <si>
    <t>รพ.ปักธงชัย</t>
  </si>
  <si>
    <t>609</t>
  </si>
  <si>
    <t>รพ.พิมาย</t>
  </si>
  <si>
    <t>610</t>
  </si>
  <si>
    <t>รพ.ห้วยแถลง</t>
  </si>
  <si>
    <t>611</t>
  </si>
  <si>
    <t>รพ.ชุมพวง</t>
  </si>
  <si>
    <t>612</t>
  </si>
  <si>
    <t>รพ.สูงเนิน</t>
  </si>
  <si>
    <t>613</t>
  </si>
  <si>
    <t>รพ.ขามทะเลสอ</t>
  </si>
  <si>
    <t>รพ.สีคิ้ว</t>
  </si>
  <si>
    <t>615</t>
  </si>
  <si>
    <t>รพ.ปากช่องนานา</t>
  </si>
  <si>
    <t>616</t>
  </si>
  <si>
    <t>รพ.หนองบุญมาก</t>
  </si>
  <si>
    <t>617</t>
  </si>
  <si>
    <t>รพ.แก้งสนามนาง</t>
  </si>
  <si>
    <t>618</t>
  </si>
  <si>
    <t>รพ.โนนแดง</t>
  </si>
  <si>
    <t>619</t>
  </si>
  <si>
    <t>รพ.วังน้ำเขียว</t>
  </si>
  <si>
    <t>รพ.เฉลิมพระเกียรติสมเด็จย่า ๑๐๐ ปี เมืองยาง</t>
  </si>
  <si>
    <t>621</t>
  </si>
  <si>
    <t>รพ.ลำทะเมนชัย</t>
  </si>
  <si>
    <t>622</t>
  </si>
  <si>
    <t>รพ.พระทองคำเฉลิมพระเกียรติ ๘๐ พรรษา</t>
  </si>
  <si>
    <t>624</t>
  </si>
  <si>
    <t>625</t>
  </si>
  <si>
    <t>รพ.บัวลาย</t>
  </si>
  <si>
    <t>626</t>
  </si>
  <si>
    <t>รพ.สีดา</t>
  </si>
  <si>
    <t>627</t>
  </si>
  <si>
    <t>รพ.เทพารักษ์</t>
  </si>
  <si>
    <t>629</t>
  </si>
  <si>
    <t>รพ.คูเมือง</t>
  </si>
  <si>
    <t>630</t>
  </si>
  <si>
    <t>รพ.กระสัง</t>
  </si>
  <si>
    <t>631</t>
  </si>
  <si>
    <t>รพ.นางรอง</t>
  </si>
  <si>
    <t>632</t>
  </si>
  <si>
    <t>รพ.หนองกี่</t>
  </si>
  <si>
    <t>633</t>
  </si>
  <si>
    <t>รพ.ละหานทราย</t>
  </si>
  <si>
    <t>634</t>
  </si>
  <si>
    <t>รพ.ประโคนชัย</t>
  </si>
  <si>
    <t>635</t>
  </si>
  <si>
    <t>รพ.บ้านกรวด</t>
  </si>
  <si>
    <t>636</t>
  </si>
  <si>
    <t>รพ.พุทไธสง</t>
  </si>
  <si>
    <t>637</t>
  </si>
  <si>
    <t>รพ.ลำปลายมาศ</t>
  </si>
  <si>
    <t>638</t>
  </si>
  <si>
    <t>รพ.สตึก</t>
  </si>
  <si>
    <t>639</t>
  </si>
  <si>
    <t>รพ.ปะคำ</t>
  </si>
  <si>
    <t>640</t>
  </si>
  <si>
    <t>รพ.นาโพธิ์</t>
  </si>
  <si>
    <t>641</t>
  </si>
  <si>
    <t>รพ.หนองหงส์</t>
  </si>
  <si>
    <t>642</t>
  </si>
  <si>
    <t>รพ.พลับพลาชัย</t>
  </si>
  <si>
    <t>643</t>
  </si>
  <si>
    <t>รพ.ห้วยราช</t>
  </si>
  <si>
    <t>644</t>
  </si>
  <si>
    <t>รพ.โนนสุวรรณ</t>
  </si>
  <si>
    <t>645</t>
  </si>
  <si>
    <t>รพ.ชำนิ</t>
  </si>
  <si>
    <t>646</t>
  </si>
  <si>
    <t>รพ.บ้านใหม่ไชยพจน์</t>
  </si>
  <si>
    <t>647</t>
  </si>
  <si>
    <t>รพ.โนนดินแดง</t>
  </si>
  <si>
    <t>648</t>
  </si>
  <si>
    <t>649</t>
  </si>
  <si>
    <t>รพ.แคนดง</t>
  </si>
  <si>
    <t>650</t>
  </si>
  <si>
    <t>รพ.บ้านด่าน</t>
  </si>
  <si>
    <t>652</t>
  </si>
  <si>
    <t>รพ.ชุมพลบุรี</t>
  </si>
  <si>
    <t>รพ.ท่าตูม</t>
  </si>
  <si>
    <t>654</t>
  </si>
  <si>
    <t>รพ.จอมพระ</t>
  </si>
  <si>
    <t>655</t>
  </si>
  <si>
    <t>รพ.ปราสาท</t>
  </si>
  <si>
    <t>656</t>
  </si>
  <si>
    <t>รพ.กาบเชิง</t>
  </si>
  <si>
    <t>657</t>
  </si>
  <si>
    <t>รพ.รัตนบุรี</t>
  </si>
  <si>
    <t>658</t>
  </si>
  <si>
    <t>รพ.สนม</t>
  </si>
  <si>
    <t>รพ.ศีขรภูมิ</t>
  </si>
  <si>
    <t>660</t>
  </si>
  <si>
    <t>รพ.สังขะ</t>
  </si>
  <si>
    <t>661</t>
  </si>
  <si>
    <t>รพ.ลำดวน</t>
  </si>
  <si>
    <t>662</t>
  </si>
  <si>
    <t>รพ.สำโรงทาบ</t>
  </si>
  <si>
    <t>663</t>
  </si>
  <si>
    <t>รพ.บัวเชด</t>
  </si>
  <si>
    <t>664</t>
  </si>
  <si>
    <t>รพ.พนมดงรักเฉลิมพระเกียรติ ๘๐ พรรษา</t>
  </si>
  <si>
    <t>665</t>
  </si>
  <si>
    <t>รพ.เขวาสินรินทร์</t>
  </si>
  <si>
    <t>666</t>
  </si>
  <si>
    <t>รพ.ศรีณรงค์</t>
  </si>
  <si>
    <t>667</t>
  </si>
  <si>
    <t>รพ.โนนนารายณ์</t>
  </si>
  <si>
    <t>669</t>
  </si>
  <si>
    <t>รพ.นิคมคำสร้อย</t>
  </si>
  <si>
    <t>670</t>
  </si>
  <si>
    <t>รพ.ดอนตาล</t>
  </si>
  <si>
    <t>671</t>
  </si>
  <si>
    <t>รพ.ดงหลวง</t>
  </si>
  <si>
    <t>672</t>
  </si>
  <si>
    <t>รพ.คำชะอี</t>
  </si>
  <si>
    <t>673</t>
  </si>
  <si>
    <t>รพ.หว้านใหญ่</t>
  </si>
  <si>
    <t>674</t>
  </si>
  <si>
    <t>รพ.หนองสูง</t>
  </si>
  <si>
    <t>676</t>
  </si>
  <si>
    <t>รพ.ทรายมูล</t>
  </si>
  <si>
    <t>677</t>
  </si>
  <si>
    <t>รพ.กุดชุม</t>
  </si>
  <si>
    <t>678</t>
  </si>
  <si>
    <t>รพ.คำเขื่อนแก้ว</t>
  </si>
  <si>
    <t>679</t>
  </si>
  <si>
    <t>รพ.ป่าติ้ว</t>
  </si>
  <si>
    <t>รพ.มหาชนะชัย</t>
  </si>
  <si>
    <t>681</t>
  </si>
  <si>
    <t>รพ.ค้อวัง</t>
  </si>
  <si>
    <t>682</t>
  </si>
  <si>
    <t>รพ.ไทยเจริญ</t>
  </si>
  <si>
    <t>683</t>
  </si>
  <si>
    <t>รพ.สมเด็จพระยุพราชเลิงนกทา</t>
  </si>
  <si>
    <t>685</t>
  </si>
  <si>
    <t>รพ.ยางชุมน้อย</t>
  </si>
  <si>
    <t>686</t>
  </si>
  <si>
    <t>รพ.กันทรารมย์</t>
  </si>
  <si>
    <t>687</t>
  </si>
  <si>
    <t>รพ.กันทรลักษ์</t>
  </si>
  <si>
    <t>688</t>
  </si>
  <si>
    <t>รพ.ขุขันธ์</t>
  </si>
  <si>
    <t>รพ.ไพรบึง</t>
  </si>
  <si>
    <t>690</t>
  </si>
  <si>
    <t>รพ.ปรางค์กู่</t>
  </si>
  <si>
    <t>691</t>
  </si>
  <si>
    <t>รพ.ขุนหาญ</t>
  </si>
  <si>
    <t>692</t>
  </si>
  <si>
    <t>รพ.ราษีไศล</t>
  </si>
  <si>
    <t>693</t>
  </si>
  <si>
    <t>รพ.อุทุมพรพิสัย</t>
  </si>
  <si>
    <t>รพ.บึงบูรพ์</t>
  </si>
  <si>
    <t>695</t>
  </si>
  <si>
    <t>รพ.ห้วยทับทัน</t>
  </si>
  <si>
    <t>696</t>
  </si>
  <si>
    <t>รพ.โนนคูณ</t>
  </si>
  <si>
    <t>697</t>
  </si>
  <si>
    <t>รพ.ศรีรัตนะ</t>
  </si>
  <si>
    <t>698</t>
  </si>
  <si>
    <t>รพ.วังหิน</t>
  </si>
  <si>
    <t>699</t>
  </si>
  <si>
    <t>รพ.น้ำเกลี้ยง</t>
  </si>
  <si>
    <t>รพ.ภูสิงห์</t>
  </si>
  <si>
    <t>รพ.เมืองจันทร์</t>
  </si>
  <si>
    <t>702</t>
  </si>
  <si>
    <t>รพ.เบญจลักษ์เฉลิมพระเกียรติ ๘๐ พรรษา</t>
  </si>
  <si>
    <t>703</t>
  </si>
  <si>
    <t>รพ.พยุห์</t>
  </si>
  <si>
    <t>704</t>
  </si>
  <si>
    <t>รพ.โพธิ์ศรีสุวรรณ</t>
  </si>
  <si>
    <t>705</t>
  </si>
  <si>
    <t>รพ.ศิลาลาด</t>
  </si>
  <si>
    <t>707</t>
  </si>
  <si>
    <t>รพ.ชานุมาน</t>
  </si>
  <si>
    <t>708</t>
  </si>
  <si>
    <t>รพ.ปทุมราชวงศา</t>
  </si>
  <si>
    <t>709</t>
  </si>
  <si>
    <t>รพ.พนา</t>
  </si>
  <si>
    <t>710</t>
  </si>
  <si>
    <t>รพ.เสนางคนิคม</t>
  </si>
  <si>
    <t>711</t>
  </si>
  <si>
    <t>รพ.หัวตะพาน</t>
  </si>
  <si>
    <t>712</t>
  </si>
  <si>
    <t>รพ.ลืออำนาจ</t>
  </si>
  <si>
    <t>714</t>
  </si>
  <si>
    <t>รพ.ศรีเมืองใหม่</t>
  </si>
  <si>
    <t>715</t>
  </si>
  <si>
    <t>รพ.โขงเจียม</t>
  </si>
  <si>
    <t>716</t>
  </si>
  <si>
    <t>รพ.เขื่องใน</t>
  </si>
  <si>
    <t>717</t>
  </si>
  <si>
    <t>รพ.เขมราฐ</t>
  </si>
  <si>
    <t>718</t>
  </si>
  <si>
    <t>รพ.นาจะหลวย</t>
  </si>
  <si>
    <t>719</t>
  </si>
  <si>
    <t>รพ.น้ำยืน</t>
  </si>
  <si>
    <t>720</t>
  </si>
  <si>
    <t>รพ.บุณฑริก</t>
  </si>
  <si>
    <t>721</t>
  </si>
  <si>
    <t>รพ.ตระการพืชผล</t>
  </si>
  <si>
    <t>722</t>
  </si>
  <si>
    <t>รพ.กุดข้าวปุ้น</t>
  </si>
  <si>
    <t>723</t>
  </si>
  <si>
    <t>รพ.ม่วงสามสิบ</t>
  </si>
  <si>
    <t>724</t>
  </si>
  <si>
    <t>รพ.วารินชำราบ</t>
  </si>
  <si>
    <t>725</t>
  </si>
  <si>
    <t>รพ.พิบูลมังสาหาร</t>
  </si>
  <si>
    <t>726</t>
  </si>
  <si>
    <t>รพ.ตาลสุม</t>
  </si>
  <si>
    <t>727</t>
  </si>
  <si>
    <t>รพ.โพธิ์ไทร</t>
  </si>
  <si>
    <t>728</t>
  </si>
  <si>
    <t>รพ.สำโรง</t>
  </si>
  <si>
    <t>729</t>
  </si>
  <si>
    <t>รพ.ดอนมดแดง</t>
  </si>
  <si>
    <t>รพ.สิรินธร</t>
  </si>
  <si>
    <t>731</t>
  </si>
  <si>
    <t>รพ.ทุ่งศรีอุดม</t>
  </si>
  <si>
    <t>732</t>
  </si>
  <si>
    <t>รพ.สมเด็จพระยุพราชเดชอุดม</t>
  </si>
  <si>
    <t>733</t>
  </si>
  <si>
    <t>รพ.๕๐ พรรษา มหาวชิราลงกรณ์</t>
  </si>
  <si>
    <t>734</t>
  </si>
  <si>
    <t>รพ.นาตาล</t>
  </si>
  <si>
    <t>735</t>
  </si>
  <si>
    <t>รพ.นาเยีย</t>
  </si>
  <si>
    <t>736</t>
  </si>
  <si>
    <t>รพ.สว่างวีระวงศ์</t>
  </si>
  <si>
    <t>737</t>
  </si>
  <si>
    <t>รพ.น้ำขุ่น</t>
  </si>
  <si>
    <t>738</t>
  </si>
  <si>
    <t>รพ.เหล่าเสือโก้ก</t>
  </si>
  <si>
    <t>740</t>
  </si>
  <si>
    <t>รพ.เขาพนม</t>
  </si>
  <si>
    <t>741</t>
  </si>
  <si>
    <t>รพ.เกาะลันตา</t>
  </si>
  <si>
    <t>742</t>
  </si>
  <si>
    <t>รพ.คลองท่อม</t>
  </si>
  <si>
    <t>743</t>
  </si>
  <si>
    <t>รพ.อ่าวลึก</t>
  </si>
  <si>
    <t>744</t>
  </si>
  <si>
    <t>รพ.ปลายพระยา</t>
  </si>
  <si>
    <t>745</t>
  </si>
  <si>
    <t>รพ.ลำทับ</t>
  </si>
  <si>
    <t>746</t>
  </si>
  <si>
    <t>รพ.เหนือคลอง</t>
  </si>
  <si>
    <t>747</t>
  </si>
  <si>
    <t>รพ.เกาะพีพี</t>
  </si>
  <si>
    <t>749</t>
  </si>
  <si>
    <t>รพ.ปากน้ำชุมพร</t>
  </si>
  <si>
    <t>750</t>
  </si>
  <si>
    <t>รพ.ท่าแซะ</t>
  </si>
  <si>
    <t>751</t>
  </si>
  <si>
    <t>รพ.ปะทิว</t>
  </si>
  <si>
    <t>752</t>
  </si>
  <si>
    <t>รพ.มาบอำมฤต</t>
  </si>
  <si>
    <t>753</t>
  </si>
  <si>
    <t>รพ.หลังสวน</t>
  </si>
  <si>
    <t>754</t>
  </si>
  <si>
    <t>รพ.ปากน้ำหลังสวน</t>
  </si>
  <si>
    <t>755</t>
  </si>
  <si>
    <t>รพ.ละแม</t>
  </si>
  <si>
    <t>756</t>
  </si>
  <si>
    <t>รพ.พะโต๊ะ</t>
  </si>
  <si>
    <t>757</t>
  </si>
  <si>
    <t>รพ.สวี</t>
  </si>
  <si>
    <t>758</t>
  </si>
  <si>
    <t>รพ.ทุ่งตะโก</t>
  </si>
  <si>
    <t>760</t>
  </si>
  <si>
    <t>รพ.พรหมคีรี</t>
  </si>
  <si>
    <t>761</t>
  </si>
  <si>
    <t>รพ.ลานสกา</t>
  </si>
  <si>
    <t>762</t>
  </si>
  <si>
    <t>รพ.สมเด็จพระยุพราชฉวาง</t>
  </si>
  <si>
    <t>763</t>
  </si>
  <si>
    <t>รพ.พิปูน</t>
  </si>
  <si>
    <t>764</t>
  </si>
  <si>
    <t>รพ.เชียรใหญ่</t>
  </si>
  <si>
    <t>765</t>
  </si>
  <si>
    <t>รพ.ชะอวด</t>
  </si>
  <si>
    <t>766</t>
  </si>
  <si>
    <t>รพ.ท่าศาลา</t>
  </si>
  <si>
    <t>767</t>
  </si>
  <si>
    <t>รพ.ทุ่งสง</t>
  </si>
  <si>
    <t>768</t>
  </si>
  <si>
    <t>รพ.นาบอน</t>
  </si>
  <si>
    <t>769</t>
  </si>
  <si>
    <t>รพ.ทุ่งใหญ่</t>
  </si>
  <si>
    <t>770</t>
  </si>
  <si>
    <t>รพ.ปากพนัง</t>
  </si>
  <si>
    <t>771</t>
  </si>
  <si>
    <t>รพ.ร่อนพิบูลย์</t>
  </si>
  <si>
    <t>773</t>
  </si>
  <si>
    <t>รพ.ขนอม</t>
  </si>
  <si>
    <t>774</t>
  </si>
  <si>
    <t>รพ.หัวไทร</t>
  </si>
  <si>
    <t>775</t>
  </si>
  <si>
    <t>รพ.บางขัน</t>
  </si>
  <si>
    <t>776</t>
  </si>
  <si>
    <t>รพ.ถ้ำพรรณรา</t>
  </si>
  <si>
    <t>777</t>
  </si>
  <si>
    <t>รพ.จุฬาภรณ์</t>
  </si>
  <si>
    <t>778</t>
  </si>
  <si>
    <t>779</t>
  </si>
  <si>
    <t>รพ.พ่อท่านคล้ายวาจาสิทธิ์</t>
  </si>
  <si>
    <t>รพ.นบพิตำ</t>
  </si>
  <si>
    <t>781</t>
  </si>
  <si>
    <t>รพ.พระพรหม</t>
  </si>
  <si>
    <t>784</t>
  </si>
  <si>
    <t>รพ.เกาะยาวชัยพัฒน์</t>
  </si>
  <si>
    <t>785</t>
  </si>
  <si>
    <t>รพ.กะปงชัยพัฒน์</t>
  </si>
  <si>
    <t>786</t>
  </si>
  <si>
    <t>รพ.ตะกั่วทุ่ง</t>
  </si>
  <si>
    <t>788</t>
  </si>
  <si>
    <t>รพ.คุระบุรีชัยพัฒน์</t>
  </si>
  <si>
    <t>789</t>
  </si>
  <si>
    <t>รพ.ทับปุด</t>
  </si>
  <si>
    <t>790</t>
  </si>
  <si>
    <t>รพ.ท้ายเหมืองชัยพัฒน์</t>
  </si>
  <si>
    <t>792</t>
  </si>
  <si>
    <t>รพ.ป่าตอง</t>
  </si>
  <si>
    <t>793</t>
  </si>
  <si>
    <t>รพ.ถลาง</t>
  </si>
  <si>
    <t>795</t>
  </si>
  <si>
    <t>รพ.ละอุ่น</t>
  </si>
  <si>
    <t>796</t>
  </si>
  <si>
    <t>รพ.กะเปอร์</t>
  </si>
  <si>
    <t>797</t>
  </si>
  <si>
    <t>รพ.กระบุรี</t>
  </si>
  <si>
    <t>798</t>
  </si>
  <si>
    <t>รพ.สุขสำราญ</t>
  </si>
  <si>
    <t>รพ.กาญจนดิษฐ์</t>
  </si>
  <si>
    <t>802</t>
  </si>
  <si>
    <t>รพ.ดอนสัก</t>
  </si>
  <si>
    <t>803</t>
  </si>
  <si>
    <t>รพ.เกาะพงัน</t>
  </si>
  <si>
    <t>804</t>
  </si>
  <si>
    <t>รพ.ไชยา</t>
  </si>
  <si>
    <t>805</t>
  </si>
  <si>
    <t>รพ.ท่าชนะ</t>
  </si>
  <si>
    <t>806</t>
  </si>
  <si>
    <t>รพ.คีรีรัฐนิคม</t>
  </si>
  <si>
    <t>807</t>
  </si>
  <si>
    <t>รพ.บ้านตาขุน</t>
  </si>
  <si>
    <t>808</t>
  </si>
  <si>
    <t>รพ.พนม</t>
  </si>
  <si>
    <t>809</t>
  </si>
  <si>
    <t>รพ.ท่าฉาง</t>
  </si>
  <si>
    <t>810</t>
  </si>
  <si>
    <t>รพ.บ้านนาสาร</t>
  </si>
  <si>
    <t>811</t>
  </si>
  <si>
    <t>รพ.บ้านนาเดิม</t>
  </si>
  <si>
    <t>812</t>
  </si>
  <si>
    <t>รพ.เคียนซา</t>
  </si>
  <si>
    <t>813</t>
  </si>
  <si>
    <t>รพ.พระแสง</t>
  </si>
  <si>
    <t>814</t>
  </si>
  <si>
    <t>รพ.พุนพิน</t>
  </si>
  <si>
    <t>815</t>
  </si>
  <si>
    <t>รพ.ชัยบุรี</t>
  </si>
  <si>
    <t>816</t>
  </si>
  <si>
    <t>รพ.สมเด็จพระยุพราชเวียงสระ</t>
  </si>
  <si>
    <t>817</t>
  </si>
  <si>
    <t>รพ.วิภาวดี</t>
  </si>
  <si>
    <t>818</t>
  </si>
  <si>
    <t>รพ.ท่าโรงช้าง</t>
  </si>
  <si>
    <t>820</t>
  </si>
  <si>
    <t>รพ.กันตัง</t>
  </si>
  <si>
    <t>821</t>
  </si>
  <si>
    <t>รพ.ย่านตาขาว</t>
  </si>
  <si>
    <t>822</t>
  </si>
  <si>
    <t>รพ.ปะเหลียน</t>
  </si>
  <si>
    <t>823</t>
  </si>
  <si>
    <t>รพ.สิเกา</t>
  </si>
  <si>
    <t>824</t>
  </si>
  <si>
    <t>รพ.ห้วยยอด</t>
  </si>
  <si>
    <t>825</t>
  </si>
  <si>
    <t>รพ.วังวิเศษ</t>
  </si>
  <si>
    <t>826</t>
  </si>
  <si>
    <t>รพ.นาโยง</t>
  </si>
  <si>
    <t>827</t>
  </si>
  <si>
    <t>รพ.รัษฎา</t>
  </si>
  <si>
    <t>828</t>
  </si>
  <si>
    <t>รพ.หาดสำราญเฉลิมพระเกียรติ ๘๐ พรรษา</t>
  </si>
  <si>
    <t>831</t>
  </si>
  <si>
    <t>รพ.ตากใบ</t>
  </si>
  <si>
    <t>รพ.บาเจาะ</t>
  </si>
  <si>
    <t>833</t>
  </si>
  <si>
    <t>รพ.ระแงะ</t>
  </si>
  <si>
    <t>834</t>
  </si>
  <si>
    <t>รพ.รือเสาะ</t>
  </si>
  <si>
    <t>835</t>
  </si>
  <si>
    <t>รพ.ศรีสาคร</t>
  </si>
  <si>
    <t>836</t>
  </si>
  <si>
    <t>รพ.แว้ง</t>
  </si>
  <si>
    <t>837</t>
  </si>
  <si>
    <t>รพ.สุคิริน</t>
  </si>
  <si>
    <t>838</t>
  </si>
  <si>
    <t>รพ.สุไหงปาดี</t>
  </si>
  <si>
    <t>839</t>
  </si>
  <si>
    <t>รพ.จะแนะ</t>
  </si>
  <si>
    <t>840</t>
  </si>
  <si>
    <t>รพ.เจาะไอร้อง</t>
  </si>
  <si>
    <t>841</t>
  </si>
  <si>
    <t>รพ.ยี่งอเฉลิมพระเกียรติ ๘๐ พรรษา</t>
  </si>
  <si>
    <t>843</t>
  </si>
  <si>
    <t>รพ.โคกโพธิ์</t>
  </si>
  <si>
    <t>844</t>
  </si>
  <si>
    <t>รพ.หนองจิก</t>
  </si>
  <si>
    <t>รพ.ปะนาเระ</t>
  </si>
  <si>
    <t>846</t>
  </si>
  <si>
    <t>รพ.มายอ</t>
  </si>
  <si>
    <t>847</t>
  </si>
  <si>
    <t>รพ.ทุ่งยางแดง</t>
  </si>
  <si>
    <t>848</t>
  </si>
  <si>
    <t>รพ.ไม้แก่น</t>
  </si>
  <si>
    <t>849</t>
  </si>
  <si>
    <t>รพ.ยะหริ่ง</t>
  </si>
  <si>
    <t>รพ.ยะรัง</t>
  </si>
  <si>
    <t>851</t>
  </si>
  <si>
    <t>รพ.แม่ลาน</t>
  </si>
  <si>
    <t>852</t>
  </si>
  <si>
    <t>รพ.สมเด็จพระยุพราชสายบุรี</t>
  </si>
  <si>
    <t>853</t>
  </si>
  <si>
    <t>รพ.กะพ้อ</t>
  </si>
  <si>
    <t>855</t>
  </si>
  <si>
    <t>รพ.กงหรา</t>
  </si>
  <si>
    <t>856</t>
  </si>
  <si>
    <t>รพ.เขาชัยสน</t>
  </si>
  <si>
    <t>857</t>
  </si>
  <si>
    <t>รพ.ตะโหมด</t>
  </si>
  <si>
    <t>858</t>
  </si>
  <si>
    <t>รพ.ควนขนุน</t>
  </si>
  <si>
    <t>859</t>
  </si>
  <si>
    <t>รพ.ปากพะยูน</t>
  </si>
  <si>
    <t>860</t>
  </si>
  <si>
    <t>รพ.ศรีบรรพต</t>
  </si>
  <si>
    <t>861</t>
  </si>
  <si>
    <t>รพ.ป่าบอน</t>
  </si>
  <si>
    <t>862</t>
  </si>
  <si>
    <t>รพ.บางแก้ว</t>
  </si>
  <si>
    <t>863</t>
  </si>
  <si>
    <t>รพ.ป่าพะยอม</t>
  </si>
  <si>
    <t>864</t>
  </si>
  <si>
    <t>รพ.ศรีนครินทร์(ปัญญานันทภิกขุ)</t>
  </si>
  <si>
    <t>รพ.บันนังสตา</t>
  </si>
  <si>
    <t>868</t>
  </si>
  <si>
    <t>รพ.ธารโต</t>
  </si>
  <si>
    <t>869</t>
  </si>
  <si>
    <t>รพ.รามัน</t>
  </si>
  <si>
    <t>870</t>
  </si>
  <si>
    <t>รพ.สมเด็จพระยุพราชยะหา</t>
  </si>
  <si>
    <t>871</t>
  </si>
  <si>
    <t>รพ.กาบัง</t>
  </si>
  <si>
    <t>872</t>
  </si>
  <si>
    <t>รพ.กรงปินัง</t>
  </si>
  <si>
    <t>875</t>
  </si>
  <si>
    <t>รพ.สทิงพระ</t>
  </si>
  <si>
    <t>876</t>
  </si>
  <si>
    <t>รพ.จะนะ</t>
  </si>
  <si>
    <t>877</t>
  </si>
  <si>
    <t>รพ.สมเด็จพระบรมราชินีนาถ ณ อำเภอนาทวี</t>
  </si>
  <si>
    <t>878</t>
  </si>
  <si>
    <t>รพ.เทพา</t>
  </si>
  <si>
    <t>879</t>
  </si>
  <si>
    <t>รพ.สะบ้าย้อย</t>
  </si>
  <si>
    <t>880</t>
  </si>
  <si>
    <t>รพ.ระโนด</t>
  </si>
  <si>
    <t>881</t>
  </si>
  <si>
    <t>รพ.กระแสสินธุ์</t>
  </si>
  <si>
    <t>882</t>
  </si>
  <si>
    <t>รพ.รัตภูมิ</t>
  </si>
  <si>
    <t>883</t>
  </si>
  <si>
    <t>รพ.สะเดา</t>
  </si>
  <si>
    <t>884</t>
  </si>
  <si>
    <t>รพ.นาหม่อม</t>
  </si>
  <si>
    <t>885</t>
  </si>
  <si>
    <t>รพ.ควนเนียง</t>
  </si>
  <si>
    <t>886</t>
  </si>
  <si>
    <t>รพ.ปาดังเบซาร์</t>
  </si>
  <si>
    <t>รพ.บางกล่ำ</t>
  </si>
  <si>
    <t>888</t>
  </si>
  <si>
    <t>รพ.สิงหนคร</t>
  </si>
  <si>
    <t>889</t>
  </si>
  <si>
    <t>รพ.คลองหอยโข่ง</t>
  </si>
  <si>
    <t>891</t>
  </si>
  <si>
    <t>รพ.ควนโดน</t>
  </si>
  <si>
    <t>892</t>
  </si>
  <si>
    <t>รพ.ควนกาหลง</t>
  </si>
  <si>
    <t>893</t>
  </si>
  <si>
    <t>รพ.ท่าแพ</t>
  </si>
  <si>
    <t>894</t>
  </si>
  <si>
    <t>รพ.ละงู</t>
  </si>
  <si>
    <t>895</t>
  </si>
  <si>
    <t>รพ.ทุ่งหว้า</t>
  </si>
  <si>
    <t>896</t>
  </si>
  <si>
    <t>รพ.มะนัง</t>
  </si>
  <si>
    <t>รพ.น่าน</t>
  </si>
  <si>
    <t>รพท.S &gt;400</t>
  </si>
  <si>
    <t>รพ.พะเยา</t>
  </si>
  <si>
    <t>รพ.เชียงคำ</t>
  </si>
  <si>
    <t>รพ.แพร่</t>
  </si>
  <si>
    <t>รพ.ศรีสังวาลย์</t>
  </si>
  <si>
    <t>รพ.ลำพูน</t>
  </si>
  <si>
    <t>รพ.สมเด็จพระเจ้าตากสินมหาราช</t>
  </si>
  <si>
    <t>รพ.แม่สอด</t>
  </si>
  <si>
    <t>รพ.เพชรบูรณ์</t>
  </si>
  <si>
    <t>132</t>
  </si>
  <si>
    <t>รพ.สุโขทัย</t>
  </si>
  <si>
    <t>รพ.ศรีสังวรสุโขทัย</t>
  </si>
  <si>
    <t>รพ.กำแพงเพชร</t>
  </si>
  <si>
    <t>162</t>
  </si>
  <si>
    <t>รพ.ชัยนาทนเรนทร</t>
  </si>
  <si>
    <t>184</t>
  </si>
  <si>
    <t>รพ.พิจิตร</t>
  </si>
  <si>
    <t>196</t>
  </si>
  <si>
    <t>รพ.อุทัยธานี</t>
  </si>
  <si>
    <t>รพ.นครนายก</t>
  </si>
  <si>
    <t>รพ.พระนั่งเกล้า</t>
  </si>
  <si>
    <t>รพท./รพศ.A &lt;=700</t>
  </si>
  <si>
    <t>รพ.ปทุมธานี</t>
  </si>
  <si>
    <t>224</t>
  </si>
  <si>
    <t>รพ.เสนา</t>
  </si>
  <si>
    <t>239</t>
  </si>
  <si>
    <t>รพ.พระนารายณ์มหาราช</t>
  </si>
  <si>
    <t>240</t>
  </si>
  <si>
    <t>รพ.บ้านหมี่</t>
  </si>
  <si>
    <t>251</t>
  </si>
  <si>
    <t>รพ.พระพุทธบาท</t>
  </si>
  <si>
    <t>รพ.สิงห์บุรี</t>
  </si>
  <si>
    <t>รพ.อินทร์บุรี</t>
  </si>
  <si>
    <t>268</t>
  </si>
  <si>
    <t>รพ.อ่างทอง</t>
  </si>
  <si>
    <t>275</t>
  </si>
  <si>
    <t>รพ.พหลพลพยุหเสนา</t>
  </si>
  <si>
    <t>276</t>
  </si>
  <si>
    <t>รพ.มะการักษ์</t>
  </si>
  <si>
    <t>299</t>
  </si>
  <si>
    <t>รพ.ประจวบคีรีขันธ์</t>
  </si>
  <si>
    <t>รพ.หัวหิน</t>
  </si>
  <si>
    <t>307</t>
  </si>
  <si>
    <t>รพ.พระจอมเกล้า</t>
  </si>
  <si>
    <t>316</t>
  </si>
  <si>
    <t>รพ.ดำเนินสะดวก</t>
  </si>
  <si>
    <t>317</t>
  </si>
  <si>
    <t>รพ.บ้านโป่ง</t>
  </si>
  <si>
    <t>318</t>
  </si>
  <si>
    <t>รพ.โพธาราม</t>
  </si>
  <si>
    <t>326</t>
  </si>
  <si>
    <t>รพ.สมเด็จพระพุทธเลิศหล้า</t>
  </si>
  <si>
    <t>329</t>
  </si>
  <si>
    <t>รพ.สมุทรสาคร</t>
  </si>
  <si>
    <t>330</t>
  </si>
  <si>
    <t>รพ.กระทุ่มแบน</t>
  </si>
  <si>
    <t>332</t>
  </si>
  <si>
    <t>รพ.สมเด็จพระสังฆราชองค์ที่๑๗</t>
  </si>
  <si>
    <t>353</t>
  </si>
  <si>
    <t>รพ.พุทธโสธร</t>
  </si>
  <si>
    <t>376</t>
  </si>
  <si>
    <t>รพ.ตราด</t>
  </si>
  <si>
    <t>399</t>
  </si>
  <si>
    <t>รพ.สมุทรปราการ</t>
  </si>
  <si>
    <t>405</t>
  </si>
  <si>
    <t>รพ.สมเด็จพระยุพราชสระแก้ว</t>
  </si>
  <si>
    <t>414</t>
  </si>
  <si>
    <t>รพ.กาฬสินธุ์</t>
  </si>
  <si>
    <t>452</t>
  </si>
  <si>
    <t>รพ.สิรินธร(ภาคตะวันออกเฉียงเหนือ)</t>
  </si>
  <si>
    <t>458</t>
  </si>
  <si>
    <t>รพ.มหาสารคาม</t>
  </si>
  <si>
    <t>471</t>
  </si>
  <si>
    <t>รพ.ร้อยเอ็ด</t>
  </si>
  <si>
    <t>รพท./รพศ.A &gt;700 to &lt;1000</t>
  </si>
  <si>
    <t>491</t>
  </si>
  <si>
    <t>รพ.นครพนม</t>
  </si>
  <si>
    <t>503</t>
  </si>
  <si>
    <t>รพ.บึงกาฬ</t>
  </si>
  <si>
    <t>511</t>
  </si>
  <si>
    <t>รพ.เลย</t>
  </si>
  <si>
    <t>543</t>
  </si>
  <si>
    <t>รพ.หนองคาย</t>
  </si>
  <si>
    <t>552</t>
  </si>
  <si>
    <t>รพ.หนองบัวลำภู</t>
  </si>
  <si>
    <t>รพ.ชัยภูมิ</t>
  </si>
  <si>
    <t>623</t>
  </si>
  <si>
    <t>รพ.เทพรัตน์นครราชสีมา</t>
  </si>
  <si>
    <t>668</t>
  </si>
  <si>
    <t>รพ.มุกดาหาร</t>
  </si>
  <si>
    <t>675</t>
  </si>
  <si>
    <t>รพ.ยโสธร</t>
  </si>
  <si>
    <t>684</t>
  </si>
  <si>
    <t>รพ.ศรีสะเกษ</t>
  </si>
  <si>
    <t>706</t>
  </si>
  <si>
    <t>รพ.อำนาจเจริญ</t>
  </si>
  <si>
    <t>739</t>
  </si>
  <si>
    <t>รพ.กระบี่</t>
  </si>
  <si>
    <t>748</t>
  </si>
  <si>
    <t>รพ.ชุมพรเขตรอุดมศักดิ์</t>
  </si>
  <si>
    <t>772</t>
  </si>
  <si>
    <t>รพ.สิชล</t>
  </si>
  <si>
    <t>782</t>
  </si>
  <si>
    <t>รพ.พังงา</t>
  </si>
  <si>
    <t>783</t>
  </si>
  <si>
    <t>รพ.ตะกั่วป่า</t>
  </si>
  <si>
    <t>794</t>
  </si>
  <si>
    <t>รพ.ระนอง</t>
  </si>
  <si>
    <t>800</t>
  </si>
  <si>
    <t>รพ.เกาะสมุย</t>
  </si>
  <si>
    <t>829</t>
  </si>
  <si>
    <t>รพ.นราธิวาสราชนครินทร์</t>
  </si>
  <si>
    <t>830</t>
  </si>
  <si>
    <t>รพ.สุไหงโก-ลก</t>
  </si>
  <si>
    <t>842</t>
  </si>
  <si>
    <t>รพ.ปัตตานี</t>
  </si>
  <si>
    <t>854</t>
  </si>
  <si>
    <t>รพ.พัทลุง</t>
  </si>
  <si>
    <t>866</t>
  </si>
  <si>
    <t>รพ.เบตง</t>
  </si>
  <si>
    <t>874</t>
  </si>
  <si>
    <t>รพ.สงขลา</t>
  </si>
  <si>
    <t>890</t>
  </si>
  <si>
    <t>รพ.สตูล</t>
  </si>
  <si>
    <t>รพ.เชียงรายประชานุเคราะห์</t>
  </si>
  <si>
    <t>19</t>
  </si>
  <si>
    <t>รพ.นครพิงค์</t>
  </si>
  <si>
    <t>รพ.ลำปาง</t>
  </si>
  <si>
    <t>รพ.พุทธชินราช</t>
  </si>
  <si>
    <t>รพศ.A &gt;1000</t>
  </si>
  <si>
    <t>141</t>
  </si>
  <si>
    <t>รพ.อุตรดิตถ์</t>
  </si>
  <si>
    <t>รพ.สวรรค์ประชารักษ์</t>
  </si>
  <si>
    <t>223</t>
  </si>
  <si>
    <t>รพ.พระนครศรีอยุธยา</t>
  </si>
  <si>
    <t>รพ.สระบุรี</t>
  </si>
  <si>
    <t>290</t>
  </si>
  <si>
    <t>รพ.นครปฐม</t>
  </si>
  <si>
    <t>รพ.ราชบุรี</t>
  </si>
  <si>
    <t>331</t>
  </si>
  <si>
    <t>รพ.เจ้าพระยายมราช</t>
  </si>
  <si>
    <t>รพ.พระปกเกล้า</t>
  </si>
  <si>
    <t>364</t>
  </si>
  <si>
    <t>รพ.ชลบุรี</t>
  </si>
  <si>
    <t>383</t>
  </si>
  <si>
    <t>รพ.เจ้าพระยาอภัยภูเบศร</t>
  </si>
  <si>
    <t>390</t>
  </si>
  <si>
    <t>รพ.ระยอง</t>
  </si>
  <si>
    <t>432</t>
  </si>
  <si>
    <t>รพ.ขอนแก่น</t>
  </si>
  <si>
    <t>รพ.สกลนคร</t>
  </si>
  <si>
    <t>558</t>
  </si>
  <si>
    <t>รพ.อุดรธานี</t>
  </si>
  <si>
    <t>595</t>
  </si>
  <si>
    <t>รพ.มหาราชนครราชสีมา</t>
  </si>
  <si>
    <t>628</t>
  </si>
  <si>
    <t>รพ.บุรีรัมย์</t>
  </si>
  <si>
    <t>651</t>
  </si>
  <si>
    <t>รพ.สุรินทร์</t>
  </si>
  <si>
    <t>713</t>
  </si>
  <si>
    <t>รพ.สรรพสิทธิประสงค์</t>
  </si>
  <si>
    <t>รพ.มหาราชนครศรีธรรมราช</t>
  </si>
  <si>
    <t>791</t>
  </si>
  <si>
    <t>รพ.วชิระภูเก็ต</t>
  </si>
  <si>
    <t>799</t>
  </si>
  <si>
    <t>รพ.สุราษฎร์ธานี</t>
  </si>
  <si>
    <t>819</t>
  </si>
  <si>
    <t>รพ.ตรัง</t>
  </si>
  <si>
    <t>865</t>
  </si>
  <si>
    <t>รพ.ยะลา</t>
  </si>
  <si>
    <t>873</t>
  </si>
  <si>
    <t>รพ.หาดใหญ่</t>
  </si>
  <si>
    <t>Type</t>
  </si>
  <si>
    <t>1 ผลรวม</t>
  </si>
  <si>
    <t>2 ผลรวม</t>
  </si>
  <si>
    <t>3 ผลรวม</t>
  </si>
  <si>
    <t>4 ผลรวม</t>
  </si>
  <si>
    <t>5 ผลรวม</t>
  </si>
  <si>
    <t>6 ผลรวม</t>
  </si>
  <si>
    <t>7 ผลรวม</t>
  </si>
  <si>
    <t>8 ผลรวม</t>
  </si>
  <si>
    <t>9 ผลรวม</t>
  </si>
  <si>
    <t>10 ผลรวม</t>
  </si>
  <si>
    <t>11 ผลรวม</t>
  </si>
  <si>
    <t>12 ผลรวม</t>
  </si>
  <si>
    <t>จำนวน (แห่ง)</t>
  </si>
  <si>
    <t>เงินบำรุงคงเหลือ</t>
  </si>
  <si>
    <t>ระดับ 7 (แห่ง)</t>
  </si>
  <si>
    <t>จำนวน รพ.ทั้งหมด</t>
  </si>
  <si>
    <t>จำนวน รพ.ระดับ7</t>
  </si>
  <si>
    <t>% ระดับ 7 จาก รพ.ทั้งหมด</t>
  </si>
  <si>
    <t>จำนวน รพ.ที่ส่ง</t>
  </si>
  <si>
    <t>จำนวน รพ.ที่ไม่ส่ง</t>
  </si>
  <si>
    <t>ค่า</t>
  </si>
  <si>
    <t>EBITDA</t>
  </si>
  <si>
    <t>M</t>
  </si>
  <si>
    <t>GradePlus</t>
  </si>
  <si>
    <t>R G +</t>
  </si>
  <si>
    <t>PLUS</t>
  </si>
  <si>
    <t xml:space="preserve">สรุป สถานการณ์ทางการเงิน เดือน </t>
  </si>
  <si>
    <t>รพศ.A &lt;=700</t>
  </si>
  <si>
    <t>รพท.S &lt;=400</t>
  </si>
  <si>
    <r>
      <t>๑. ประสิทธิภาพการทำกำไร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Operating Margin </t>
    </r>
  </si>
  <si>
    <r>
      <t>แสดงถึงความสามารถในการบริหารลูกหนี้ของโรงพยาบาล กลุ่มลูกหนี้สิทธิข้าราชการที่เรียกเก็บจากกรมบัญชีกลาง</t>
    </r>
    <r>
      <rPr>
        <sz val="16"/>
        <color theme="1"/>
        <rFont val="TH SarabunPSK"/>
        <family val="2"/>
      </rPr>
      <t xml:space="preserve">  </t>
    </r>
  </si>
  <si>
    <r>
      <t xml:space="preserve">แสดงถึงความสามารถในการบริหารลูกหนี้ของโรงพยาบาล กลุ่มลูกหนี้สิทธิประกันสังคม </t>
    </r>
    <r>
      <rPr>
        <sz val="16"/>
        <color theme="1"/>
        <rFont val="TH SarabunPSK"/>
        <family val="2"/>
      </rPr>
      <t xml:space="preserve">(ในเครือข่าย)  </t>
    </r>
  </si>
  <si>
    <t>(ทั้งหมด)</t>
  </si>
  <si>
    <t>ค่าเฉลี่ย ของ CR</t>
  </si>
  <si>
    <t>ค่าเฉลี่ย ของ QR</t>
  </si>
  <si>
    <t>ค่าเฉลี่ย ของ Cash</t>
  </si>
  <si>
    <t>ผลรวม ของ NWC</t>
  </si>
  <si>
    <t>ผลรวม ของ NI+Depreciation</t>
  </si>
  <si>
    <t>ผลรวม ของ EBITDA</t>
  </si>
  <si>
    <t>ผลรวม ของ เงินบำรุงคงเหลือ(หักหนี้แล้ว)</t>
  </si>
  <si>
    <t>&lt;= 90</t>
  </si>
  <si>
    <t>HospGroup_20 G</t>
  </si>
  <si>
    <t>HospGroup_20Name</t>
  </si>
  <si>
    <t>Group20Name</t>
  </si>
  <si>
    <t>เกณฑ์การคิดวิกฤตทางการเงิน ระดับ 7 ปี 2564</t>
  </si>
  <si>
    <t>น้ำหนักความรุนแรงของความเสี่ยง  (Risk Score)</t>
  </si>
  <si>
    <t>เกณฑ์การคิดวิเคราะห์ตัวชี้วัดประสิทธิภาพ  PLUS   ปี 2564</t>
  </si>
  <si>
    <t>RiskScroing</t>
  </si>
  <si>
    <t>วิกฤต ระดับ 0</t>
  </si>
  <si>
    <t>วิกฤต ระดับ 1</t>
  </si>
  <si>
    <t>วิกฤต ระดับ 2</t>
  </si>
  <si>
    <t>วิกฤต ระดับ 3</t>
  </si>
  <si>
    <t>วิกฤต ระดับ 4</t>
  </si>
  <si>
    <t>วิกฤต ระดับ 5</t>
  </si>
  <si>
    <t>วิกฤต ระดับ 6</t>
  </si>
  <si>
    <t>วิกฤต ระดับ 7</t>
  </si>
  <si>
    <t xml:space="preserve">สรุป สถานการณ์ทางการเงิน </t>
  </si>
  <si>
    <t>ProvinceID</t>
  </si>
  <si>
    <t>รพศ.A &gt;700 to &lt;1000</t>
  </si>
  <si>
    <t>สมุทรปราการ,รพศ.</t>
  </si>
  <si>
    <t>พระนั่งเกล้า,รพศ.</t>
  </si>
  <si>
    <t>รพท. M1 &gt;200</t>
  </si>
  <si>
    <t>รพท. M1 &lt;=200</t>
  </si>
  <si>
    <t>พุทธโสธร,รพศ.</t>
  </si>
  <si>
    <t>ศรีสะเกษ,รพศ.</t>
  </si>
  <si>
    <t>ร้อยเอ็ด,รพศ.</t>
  </si>
  <si>
    <t>สมุทรสาคร,รพศ.</t>
  </si>
  <si>
    <t>รพช. M2 &gt;100</t>
  </si>
  <si>
    <t>รพช. M2 &lt;=100</t>
  </si>
  <si>
    <t>รพช.F2 30,000 - 60,000</t>
  </si>
  <si>
    <t>เฉลิมพระเกียรติสมเด็จพระเทพรัตนราชสุดาฯ สยามบรมราช,รพท.</t>
  </si>
  <si>
    <t>41436</t>
  </si>
  <si>
    <t>โรงพยาบาลฉลอง</t>
  </si>
  <si>
    <t>ฉลอง,รพช.</t>
  </si>
  <si>
    <t>ฉลอง</t>
  </si>
  <si>
    <t>004143600</t>
  </si>
  <si>
    <t>41701</t>
  </si>
  <si>
    <t>โรงพยาบาลหนองปรือ</t>
  </si>
  <si>
    <t>หนองปรือ,รพช.</t>
  </si>
  <si>
    <t>หนองปรือ</t>
  </si>
  <si>
    <t>004170100</t>
  </si>
  <si>
    <t>รายละเอียดข้อมูล</t>
  </si>
  <si>
    <t>ข้อมูล ณ</t>
  </si>
  <si>
    <t>อัปเดท ณ</t>
  </si>
  <si>
    <t xml:space="preserve">ข้อมูลพื้นฐานของหน่วยบริการปีงบประมาณ พ.ศ.2564 </t>
  </si>
  <si>
    <t>Group Org ปี 2564</t>
  </si>
  <si>
    <t>ประเภท</t>
  </si>
  <si>
    <t>ระดับขีดความสามารถ</t>
  </si>
  <si>
    <t>จำนวนเตียงตามจริง</t>
  </si>
  <si>
    <t>POP UC ณ 1 เมษายน 2563</t>
  </si>
  <si>
    <t>01</t>
  </si>
  <si>
    <t>รพ.เทพรัตนเวชชานุกูล เฉลิมพระเกียรติ ๖๐ พรรษา</t>
  </si>
  <si>
    <t>รพ.วัดจันทร์ เฉลิมพระเกียรติ 80 พรรษา</t>
  </si>
  <si>
    <t>รพร.เชียงของ</t>
  </si>
  <si>
    <t>รพร.เด่นชัย</t>
  </si>
  <si>
    <t>รพร.ปัว</t>
  </si>
  <si>
    <t>02</t>
  </si>
  <si>
    <t>รพร.หล่มเก่า</t>
  </si>
  <si>
    <t>รพร.นครไทย</t>
  </si>
  <si>
    <t>03</t>
  </si>
  <si>
    <t>กำแพงเพขร</t>
  </si>
  <si>
    <t>รพร.ตะพานหิน</t>
  </si>
  <si>
    <t>04</t>
  </si>
  <si>
    <t>รพ.เสาไห้เฉลิมพระเกียรติ80พรรษา</t>
  </si>
  <si>
    <t>รพ.วังม่วงสัทธรรม</t>
  </si>
  <si>
    <t>05</t>
  </si>
  <si>
    <t>รพ.สมเด็จพระปิยมหาราชรมณียเขต</t>
  </si>
  <si>
    <t>รพ.สมเด็จพระสังฆราชองค์ที่ ๑๙</t>
  </si>
  <si>
    <t>รพ.ห้วยกระเจา เฉลิมพระเกียรติ 80 พรรษา</t>
  </si>
  <si>
    <t>รพ.หนองปรือ</t>
  </si>
  <si>
    <t>รพร.จอมบึง</t>
  </si>
  <si>
    <t>รพ.สมเด็จพระสังฆราชองค์ที่17</t>
  </si>
  <si>
    <t>06</t>
  </si>
  <si>
    <t xml:space="preserve"> รพ.พุทธโสธร</t>
  </si>
  <si>
    <t>รพ.สัตหีบกม10</t>
  </si>
  <si>
    <t>รพ.เขาชะเมา เฉลิมพระเกียรติ 80 พรรษา</t>
  </si>
  <si>
    <t>รพ.พระสมุทรเจดีย์</t>
  </si>
  <si>
    <t>รพร.สระแก้ว</t>
  </si>
  <si>
    <t>07</t>
  </si>
  <si>
    <t>รพร.กุฉินารายณ์</t>
  </si>
  <si>
    <t>รพร.กระนวน</t>
  </si>
  <si>
    <t>08</t>
  </si>
  <si>
    <t>รพร.ด่านซ้าย</t>
  </si>
  <si>
    <t>รพร.ธาตุพนม</t>
  </si>
  <si>
    <t>รพร.สว่างแดนดิน</t>
  </si>
  <si>
    <t>รพ.พระอาจารย์แบน  ธนากโร</t>
  </si>
  <si>
    <t>รพร.ท่าบ่อ</t>
  </si>
  <si>
    <t>รพ.นาวัง เฉลิมพระเกียรติ 80 พรรษา</t>
  </si>
  <si>
    <t>รพร.บ้านดุง</t>
  </si>
  <si>
    <t>09</t>
  </si>
  <si>
    <t>รพ.ภูเขียวเฉลิมพระเกียรติ</t>
  </si>
  <si>
    <t xml:space="preserve">รพ.หนองบุญมาก </t>
  </si>
  <si>
    <t>รพ.เฉลิมพระเกียรติสมเด็จย่า 100 ปี</t>
  </si>
  <si>
    <t>รพ.พระทองคำ เฉลิมพระเกียรติ 80 พรรษา</t>
  </si>
  <si>
    <t xml:space="preserve">รพ.เทพรัตน์นครราชสีมา </t>
  </si>
  <si>
    <t xml:space="preserve">รพ.แคนดง </t>
  </si>
  <si>
    <t>รพ.พนมดงรัก เฉลิมพระเกียรติ 80 พรรษา</t>
  </si>
  <si>
    <t>รพร.เลิงนกทา</t>
  </si>
  <si>
    <t>รพ.เบญจลักษ์เฉลิมพระเกียรติ 80 พรรษา</t>
  </si>
  <si>
    <t>รพร.เดชอุดม</t>
  </si>
  <si>
    <t>รพ. ๕๐ พรรษา มหาวชิราลงกรณ</t>
  </si>
  <si>
    <t>รพ.ลานสะกา</t>
  </si>
  <si>
    <t>รพร.ฉวาง</t>
  </si>
  <si>
    <t>รพ.ฉลอง</t>
  </si>
  <si>
    <t>รพร.เวียงสระ</t>
  </si>
  <si>
    <t>09192</t>
  </si>
  <si>
    <t>รพ.เกาะเต่า</t>
  </si>
  <si>
    <t>รพ.หาดสำราญเฉลิมพระเกียรติ 80 พรรษา</t>
  </si>
  <si>
    <t>รพ.ยี่งอเฉลิมพระเกียรติ 80 พรรษา</t>
  </si>
  <si>
    <t>รพร.สายบุรี</t>
  </si>
  <si>
    <t>รพ.ศรีนครินทร์(ปัญญานันทภิขุ)</t>
  </si>
  <si>
    <t>รพร.ยะหา</t>
  </si>
  <si>
    <t>รพ.สมเด็จพระบรมราชินีนาถ ณ  อำเภอนาทวี</t>
  </si>
  <si>
    <t>โรงพยาบาลเกาะเต่า</t>
  </si>
  <si>
    <t>เกาะเต่า,รพช.</t>
  </si>
  <si>
    <t>เกาะเต่า</t>
  </si>
  <si>
    <t>000919200</t>
  </si>
  <si>
    <t>นับจำนวน ของ OrgID</t>
  </si>
  <si>
    <t xml:space="preserve"> ผลรวม</t>
  </si>
  <si>
    <t>(ว่าง)</t>
  </si>
  <si>
    <t>ไตรมาส 3/2564</t>
  </si>
  <si>
    <t>ทุนสำรองสุทธิ (NWC)</t>
  </si>
  <si>
    <t>รายได้สูง (ต่ำ) กว่าค่าใช้จ่ายสุทธิ (NI)</t>
  </si>
  <si>
    <t>B</t>
  </si>
  <si>
    <t>C</t>
  </si>
  <si>
    <t>D</t>
  </si>
  <si>
    <t>F</t>
  </si>
  <si>
    <t>A-</t>
  </si>
  <si>
    <t>B-</t>
  </si>
  <si>
    <t>C-</t>
  </si>
  <si>
    <t>0D</t>
  </si>
  <si>
    <t>0C</t>
  </si>
  <si>
    <t>0C-</t>
  </si>
  <si>
    <t>5F</t>
  </si>
  <si>
    <t>0A-</t>
  </si>
  <si>
    <t>2D</t>
  </si>
  <si>
    <t>1D</t>
  </si>
  <si>
    <t>1C-</t>
  </si>
  <si>
    <t>2C</t>
  </si>
  <si>
    <t>0B-</t>
  </si>
  <si>
    <t>0F</t>
  </si>
  <si>
    <t>3C-</t>
  </si>
  <si>
    <t>3B-</t>
  </si>
  <si>
    <t>4B-</t>
  </si>
  <si>
    <t>0B</t>
  </si>
  <si>
    <t>2B-</t>
  </si>
  <si>
    <t>1B-</t>
  </si>
  <si>
    <t>1C</t>
  </si>
  <si>
    <t>6D</t>
  </si>
  <si>
    <t>3C</t>
  </si>
  <si>
    <t>1F</t>
  </si>
  <si>
    <t>1B</t>
  </si>
  <si>
    <t>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</si>
</sst>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#,##0.00_ ;[Red]\-#,##0.00\ "/>
    <numFmt numFmtId="188" formatCode="#,##0.0"/>
    <numFmt numFmtId="189" formatCode="#,##0_ ;[Red]\-#,##0\ "/>
  </numFmts>
  <fonts count="33" x14ac:knownFonts="1"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b/>
      <sz val="16"/>
      <color indexed="8"/>
      <name val="TH SarabunPSK"/>
      <family val="2"/>
    </font>
    <font>
      <b/>
      <u/>
      <sz val="16"/>
      <color indexed="8"/>
      <name val="TH SarabunPSK"/>
      <family val="2"/>
    </font>
    <font>
      <sz val="11"/>
      <color indexed="8"/>
      <name val="Calibri"/>
      <family val="2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6"/>
      <color indexed="8"/>
      <name val="TH SarabunPSK"/>
      <family val="2"/>
    </font>
    <font>
      <b/>
      <sz val="36"/>
      <color theme="1"/>
      <name val="TH SarabunPSK"/>
      <family val="2"/>
    </font>
    <font>
      <sz val="20"/>
      <color theme="1"/>
      <name val="TH SarabunPSK"/>
      <family val="2"/>
    </font>
    <font>
      <sz val="14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  <font>
      <sz val="18"/>
      <color theme="1"/>
      <name val="TH SarabunPSK"/>
      <family val="2"/>
    </font>
    <font>
      <sz val="9"/>
      <color indexed="81"/>
      <name val="Tahoma"/>
      <family val="2"/>
    </font>
    <font>
      <sz val="20"/>
      <color indexed="81"/>
      <name val="Tahoma"/>
      <family val="2"/>
    </font>
    <font>
      <sz val="11"/>
      <color theme="1"/>
      <name val="TH SarabunPSK"/>
      <family val="2"/>
    </font>
    <font>
      <sz val="16"/>
      <color rgb="FF000000"/>
      <name val="TH SarabunPSK"/>
      <family val="2"/>
    </font>
    <font>
      <b/>
      <sz val="20"/>
      <color theme="1"/>
      <name val="TH SarabunPSK"/>
      <family val="2"/>
    </font>
    <font>
      <b/>
      <sz val="28"/>
      <color theme="1"/>
      <name val="TH SarabunPSK"/>
      <family val="2"/>
    </font>
    <font>
      <b/>
      <sz val="16"/>
      <color theme="0"/>
      <name val="RSU"/>
    </font>
    <font>
      <sz val="14"/>
      <color theme="1"/>
      <name val="RSU"/>
    </font>
    <font>
      <sz val="14"/>
      <name val="RSU"/>
    </font>
    <font>
      <sz val="8"/>
      <name val="Tahoma"/>
      <family val="2"/>
      <charset val="222"/>
      <scheme val="minor"/>
    </font>
    <font>
      <b/>
      <sz val="16"/>
      <color theme="1"/>
      <name val="RSU"/>
    </font>
    <font>
      <sz val="16"/>
      <color theme="1"/>
      <name val="RSU"/>
    </font>
    <font>
      <sz val="11"/>
      <color rgb="FF000000"/>
      <name val="Tahoma"/>
      <family val="2"/>
    </font>
    <font>
      <b/>
      <sz val="16"/>
      <color rgb="FF000000"/>
      <name val="TH SarabunPSK"/>
      <family val="2"/>
    </font>
    <font>
      <b/>
      <sz val="14"/>
      <color rgb="FF000000"/>
      <name val="TH SarabunPSK"/>
      <family val="2"/>
    </font>
    <font>
      <sz val="18"/>
      <color indexed="8"/>
      <name val="TH SarabunPSK"/>
      <family val="2"/>
    </font>
    <font>
      <b/>
      <u/>
      <sz val="18"/>
      <color theme="1"/>
      <name val="TH SarabunPSK"/>
      <family val="2"/>
    </font>
  </fonts>
  <fills count="30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rgb="FFF8A2E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0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9" fontId="5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  <xf numFmtId="0" fontId="28" fillId="0" borderId="0"/>
  </cellStyleXfs>
  <cellXfs count="215">
    <xf numFmtId="0" fontId="0" fillId="0" borderId="0" xfId="0"/>
    <xf numFmtId="0" fontId="6" fillId="0" borderId="0" xfId="0" applyFont="1"/>
    <xf numFmtId="0" fontId="7" fillId="0" borderId="2" xfId="0" applyFont="1" applyBorder="1" applyAlignment="1">
      <alignment horizontal="left" readingOrder="1"/>
    </xf>
    <xf numFmtId="0" fontId="6" fillId="0" borderId="3" xfId="0" applyFont="1" applyBorder="1" applyAlignment="1">
      <alignment horizontal="center"/>
    </xf>
    <xf numFmtId="0" fontId="7" fillId="0" borderId="2" xfId="0" applyFont="1" applyBorder="1" applyAlignment="1">
      <alignment readingOrder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Border="1"/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2" fillId="0" borderId="0" xfId="0" applyFont="1"/>
    <xf numFmtId="0" fontId="7" fillId="0" borderId="2" xfId="0" applyFont="1" applyBorder="1" applyAlignment="1">
      <alignment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6" fillId="14" borderId="0" xfId="0" applyFont="1" applyFill="1" applyBorder="1" applyAlignment="1">
      <alignment vertical="top" wrapText="1"/>
    </xf>
    <xf numFmtId="1" fontId="6" fillId="14" borderId="0" xfId="0" applyNumberFormat="1" applyFont="1" applyFill="1" applyBorder="1" applyAlignment="1">
      <alignment horizontal="center" vertical="top"/>
    </xf>
    <xf numFmtId="0" fontId="6" fillId="10" borderId="2" xfId="0" applyFont="1" applyFill="1" applyBorder="1" applyAlignment="1">
      <alignment vertical="top" wrapText="1"/>
    </xf>
    <xf numFmtId="1" fontId="6" fillId="10" borderId="2" xfId="0" applyNumberFormat="1" applyFont="1" applyFill="1" applyBorder="1" applyAlignment="1">
      <alignment horizontal="center" vertical="top"/>
    </xf>
    <xf numFmtId="0" fontId="6" fillId="0" borderId="2" xfId="0" applyFont="1" applyBorder="1" applyAlignment="1">
      <alignment readingOrder="1"/>
    </xf>
    <xf numFmtId="0" fontId="10" fillId="3" borderId="4" xfId="0" applyFont="1" applyFill="1" applyBorder="1" applyAlignment="1">
      <alignment horizontal="center" vertical="center"/>
    </xf>
    <xf numFmtId="0" fontId="0" fillId="0" borderId="0" xfId="0" applyNumberFormat="1"/>
    <xf numFmtId="0" fontId="6" fillId="8" borderId="0" xfId="0" applyFont="1" applyFill="1" applyAlignment="1">
      <alignment horizontal="left"/>
    </xf>
    <xf numFmtId="0" fontId="6" fillId="8" borderId="0" xfId="0" applyFont="1" applyFill="1"/>
    <xf numFmtId="49" fontId="6" fillId="8" borderId="0" xfId="0" applyNumberFormat="1" applyFont="1" applyFill="1"/>
    <xf numFmtId="0" fontId="6" fillId="0" borderId="0" xfId="0" applyFont="1" applyFill="1"/>
    <xf numFmtId="0" fontId="6" fillId="0" borderId="0" xfId="0" applyFont="1" applyFill="1" applyAlignment="1">
      <alignment horizontal="left"/>
    </xf>
    <xf numFmtId="49" fontId="6" fillId="0" borderId="0" xfId="0" applyNumberFormat="1" applyFont="1" applyFill="1"/>
    <xf numFmtId="0" fontId="7" fillId="0" borderId="0" xfId="0" applyFont="1"/>
    <xf numFmtId="0" fontId="7" fillId="4" borderId="2" xfId="0" applyFont="1" applyFill="1" applyBorder="1" applyAlignment="1">
      <alignment horizontal="center" vertical="center" wrapText="1"/>
    </xf>
    <xf numFmtId="187" fontId="7" fillId="6" borderId="2" xfId="0" applyNumberFormat="1" applyFont="1" applyFill="1" applyBorder="1" applyProtection="1">
      <protection locked="0"/>
    </xf>
    <xf numFmtId="0" fontId="7" fillId="0" borderId="2" xfId="0" applyFont="1" applyBorder="1" applyAlignment="1" applyProtection="1">
      <alignment horizontal="center"/>
      <protection hidden="1"/>
    </xf>
    <xf numFmtId="0" fontId="7" fillId="0" borderId="2" xfId="0" applyFont="1" applyBorder="1" applyProtection="1">
      <protection hidden="1"/>
    </xf>
    <xf numFmtId="49" fontId="7" fillId="5" borderId="2" xfId="0" applyNumberFormat="1" applyFont="1" applyFill="1" applyBorder="1" applyProtection="1">
      <protection locked="0"/>
    </xf>
    <xf numFmtId="0" fontId="7" fillId="0" borderId="2" xfId="0" applyFont="1" applyBorder="1" applyAlignment="1" applyProtection="1">
      <alignment horizontal="left"/>
      <protection hidden="1"/>
    </xf>
    <xf numFmtId="187" fontId="7" fillId="0" borderId="2" xfId="0" applyNumberFormat="1" applyFont="1" applyBorder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readingOrder="1"/>
    </xf>
    <xf numFmtId="187" fontId="0" fillId="0" borderId="0" xfId="0" applyNumberFormat="1"/>
    <xf numFmtId="0" fontId="0" fillId="0" borderId="0" xfId="0" pivotButton="1"/>
    <xf numFmtId="0" fontId="7" fillId="0" borderId="6" xfId="0" applyFont="1" applyBorder="1" applyAlignment="1">
      <alignment vertical="top" wrapText="1"/>
    </xf>
    <xf numFmtId="0" fontId="7" fillId="0" borderId="4" xfId="0" applyFont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1" fontId="6" fillId="10" borderId="4" xfId="0" applyNumberFormat="1" applyFont="1" applyFill="1" applyBorder="1" applyAlignment="1">
      <alignment horizontal="center" vertical="top"/>
    </xf>
    <xf numFmtId="1" fontId="6" fillId="10" borderId="6" xfId="0" applyNumberFormat="1" applyFont="1" applyFill="1" applyBorder="1" applyAlignment="1">
      <alignment horizontal="center" vertical="top"/>
    </xf>
    <xf numFmtId="1" fontId="6" fillId="10" borderId="5" xfId="0" applyNumberFormat="1" applyFont="1" applyFill="1" applyBorder="1" applyAlignment="1">
      <alignment horizontal="center" vertical="top"/>
    </xf>
    <xf numFmtId="0" fontId="6" fillId="10" borderId="4" xfId="0" applyFont="1" applyFill="1" applyBorder="1" applyAlignment="1">
      <alignment vertical="top" wrapText="1"/>
    </xf>
    <xf numFmtId="0" fontId="6" fillId="10" borderId="5" xfId="0" applyFont="1" applyFill="1" applyBorder="1" applyAlignment="1">
      <alignment vertical="top" wrapText="1"/>
    </xf>
    <xf numFmtId="0" fontId="6" fillId="10" borderId="6" xfId="0" applyFont="1" applyFill="1" applyBorder="1" applyAlignment="1">
      <alignment vertical="top" wrapText="1"/>
    </xf>
    <xf numFmtId="0" fontId="4" fillId="2" borderId="8" xfId="3" applyFont="1" applyFill="1" applyBorder="1" applyAlignment="1">
      <alignment horizontal="center"/>
    </xf>
    <xf numFmtId="0" fontId="4" fillId="0" borderId="1" xfId="3" applyFont="1" applyFill="1" applyBorder="1" applyAlignment="1"/>
    <xf numFmtId="0" fontId="7" fillId="0" borderId="2" xfId="0" applyFont="1" applyBorder="1" applyAlignment="1">
      <alignment horizontal="left"/>
    </xf>
    <xf numFmtId="187" fontId="7" fillId="0" borderId="2" xfId="0" applyNumberFormat="1" applyFont="1" applyBorder="1" applyAlignment="1">
      <alignment horizontal="center"/>
    </xf>
    <xf numFmtId="187" fontId="7" fillId="0" borderId="2" xfId="4" applyNumberFormat="1" applyFont="1" applyBorder="1"/>
    <xf numFmtId="0" fontId="7" fillId="0" borderId="2" xfId="0" applyNumberFormat="1" applyFont="1" applyBorder="1" applyAlignment="1">
      <alignment horizontal="center"/>
    </xf>
    <xf numFmtId="189" fontId="7" fillId="0" borderId="2" xfId="0" applyNumberFormat="1" applyFont="1" applyBorder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87" fontId="7" fillId="0" borderId="0" xfId="0" applyNumberFormat="1" applyFont="1" applyAlignment="1">
      <alignment horizontal="center"/>
    </xf>
    <xf numFmtId="187" fontId="7" fillId="0" borderId="0" xfId="4" applyNumberFormat="1" applyFont="1"/>
    <xf numFmtId="0" fontId="11" fillId="0" borderId="0" xfId="0" applyFont="1"/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12" fillId="0" borderId="2" xfId="0" applyFont="1" applyBorder="1"/>
    <xf numFmtId="0" fontId="12" fillId="0" borderId="2" xfId="0" applyNumberFormat="1" applyFont="1" applyBorder="1" applyAlignment="1">
      <alignment horizontal="center"/>
    </xf>
    <xf numFmtId="10" fontId="12" fillId="0" borderId="2" xfId="2" applyNumberFormat="1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4" fontId="7" fillId="0" borderId="2" xfId="0" applyNumberFormat="1" applyFont="1" applyBorder="1"/>
    <xf numFmtId="0" fontId="0" fillId="15" borderId="0" xfId="0" applyFill="1"/>
    <xf numFmtId="0" fontId="6" fillId="11" borderId="2" xfId="0" applyFont="1" applyFill="1" applyBorder="1"/>
    <xf numFmtId="0" fontId="6" fillId="11" borderId="2" xfId="0" applyNumberFormat="1" applyFont="1" applyFill="1" applyBorder="1" applyAlignment="1">
      <alignment horizontal="center"/>
    </xf>
    <xf numFmtId="10" fontId="6" fillId="11" borderId="2" xfId="2" applyNumberFormat="1" applyFont="1" applyFill="1" applyBorder="1" applyAlignment="1">
      <alignment horizontal="center"/>
    </xf>
    <xf numFmtId="0" fontId="6" fillId="11" borderId="2" xfId="0" applyFont="1" applyFill="1" applyBorder="1" applyAlignment="1">
      <alignment horizontal="center"/>
    </xf>
    <xf numFmtId="0" fontId="13" fillId="17" borderId="2" xfId="0" applyFont="1" applyFill="1" applyBorder="1"/>
    <xf numFmtId="0" fontId="13" fillId="17" borderId="2" xfId="0" applyNumberFormat="1" applyFont="1" applyFill="1" applyBorder="1" applyAlignment="1">
      <alignment horizontal="center"/>
    </xf>
    <xf numFmtId="10" fontId="13" fillId="17" borderId="2" xfId="2" applyNumberFormat="1" applyFont="1" applyFill="1" applyBorder="1" applyAlignment="1">
      <alignment horizontal="center"/>
    </xf>
    <xf numFmtId="0" fontId="13" fillId="17" borderId="2" xfId="0" applyFont="1" applyFill="1" applyBorder="1" applyAlignment="1">
      <alignment horizontal="center"/>
    </xf>
    <xf numFmtId="0" fontId="12" fillId="0" borderId="5" xfId="0" applyNumberFormat="1" applyFont="1" applyFill="1" applyBorder="1" applyAlignment="1">
      <alignment horizontal="center"/>
    </xf>
    <xf numFmtId="0" fontId="7" fillId="11" borderId="2" xfId="0" applyFont="1" applyFill="1" applyBorder="1" applyAlignment="1">
      <alignment horizontal="center"/>
    </xf>
    <xf numFmtId="0" fontId="7" fillId="11" borderId="2" xfId="0" applyFont="1" applyFill="1" applyBorder="1" applyAlignment="1">
      <alignment horizontal="left"/>
    </xf>
    <xf numFmtId="187" fontId="7" fillId="11" borderId="2" xfId="0" applyNumberFormat="1" applyFont="1" applyFill="1" applyBorder="1" applyAlignment="1">
      <alignment horizontal="center"/>
    </xf>
    <xf numFmtId="187" fontId="6" fillId="11" borderId="2" xfId="4" applyNumberFormat="1" applyFont="1" applyFill="1" applyBorder="1"/>
    <xf numFmtId="0" fontId="7" fillId="11" borderId="0" xfId="0" applyFont="1" applyFill="1"/>
    <xf numFmtId="0" fontId="7" fillId="17" borderId="2" xfId="0" applyFont="1" applyFill="1" applyBorder="1"/>
    <xf numFmtId="0" fontId="7" fillId="17" borderId="2" xfId="0" applyFont="1" applyFill="1" applyBorder="1" applyAlignment="1">
      <alignment horizontal="left"/>
    </xf>
    <xf numFmtId="0" fontId="7" fillId="17" borderId="2" xfId="0" applyFont="1" applyFill="1" applyBorder="1" applyAlignment="1">
      <alignment horizontal="center"/>
    </xf>
    <xf numFmtId="187" fontId="7" fillId="17" borderId="2" xfId="0" applyNumberFormat="1" applyFont="1" applyFill="1" applyBorder="1" applyAlignment="1">
      <alignment horizontal="center"/>
    </xf>
    <xf numFmtId="43" fontId="6" fillId="18" borderId="2" xfId="4" applyFont="1" applyFill="1" applyBorder="1"/>
    <xf numFmtId="189" fontId="7" fillId="17" borderId="2" xfId="0" applyNumberFormat="1" applyFont="1" applyFill="1" applyBorder="1" applyAlignment="1">
      <alignment horizontal="center"/>
    </xf>
    <xf numFmtId="187" fontId="6" fillId="18" borderId="2" xfId="4" applyNumberFormat="1" applyFont="1" applyFill="1" applyBorder="1"/>
    <xf numFmtId="0" fontId="7" fillId="10" borderId="2" xfId="0" applyFont="1" applyFill="1" applyBorder="1"/>
    <xf numFmtId="0" fontId="7" fillId="10" borderId="2" xfId="0" applyFont="1" applyFill="1" applyBorder="1" applyAlignment="1">
      <alignment horizontal="left"/>
    </xf>
    <xf numFmtId="0" fontId="7" fillId="10" borderId="2" xfId="0" applyFont="1" applyFill="1" applyBorder="1" applyAlignment="1">
      <alignment horizontal="center"/>
    </xf>
    <xf numFmtId="187" fontId="7" fillId="10" borderId="2" xfId="0" applyNumberFormat="1" applyFont="1" applyFill="1" applyBorder="1" applyAlignment="1">
      <alignment horizontal="center"/>
    </xf>
    <xf numFmtId="187" fontId="6" fillId="19" borderId="2" xfId="4" applyNumberFormat="1" applyFont="1" applyFill="1" applyBorder="1"/>
    <xf numFmtId="0" fontId="8" fillId="10" borderId="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 textRotation="90" wrapText="1"/>
    </xf>
    <xf numFmtId="0" fontId="7" fillId="12" borderId="2" xfId="0" applyFont="1" applyFill="1" applyBorder="1" applyAlignment="1">
      <alignment horizontal="center" vertical="center" textRotation="90" wrapText="1"/>
    </xf>
    <xf numFmtId="188" fontId="7" fillId="0" borderId="2" xfId="0" applyNumberFormat="1" applyFont="1" applyBorder="1" applyAlignment="1" applyProtection="1">
      <alignment horizontal="center"/>
      <protection hidden="1"/>
    </xf>
    <xf numFmtId="187" fontId="6" fillId="19" borderId="2" xfId="4" applyNumberFormat="1" applyFont="1" applyFill="1" applyBorder="1" applyAlignment="1">
      <alignment horizontal="center"/>
    </xf>
    <xf numFmtId="187" fontId="7" fillId="0" borderId="2" xfId="0" applyNumberFormat="1" applyFont="1" applyBorder="1" applyAlignment="1" applyProtection="1">
      <protection hidden="1"/>
    </xf>
    <xf numFmtId="0" fontId="6" fillId="10" borderId="2" xfId="0" applyFont="1" applyFill="1" applyBorder="1" applyAlignment="1">
      <alignment horizontal="center" vertical="center" textRotation="90" wrapText="1"/>
    </xf>
    <xf numFmtId="0" fontId="6" fillId="11" borderId="2" xfId="0" applyFont="1" applyFill="1" applyBorder="1" applyAlignment="1">
      <alignment horizontal="center" vertical="center" textRotation="90" wrapText="1"/>
    </xf>
    <xf numFmtId="0" fontId="18" fillId="0" borderId="0" xfId="0" applyFont="1" applyAlignment="1">
      <alignment vertical="top"/>
    </xf>
    <xf numFmtId="0" fontId="18" fillId="0" borderId="0" xfId="0" applyFont="1"/>
    <xf numFmtId="0" fontId="7" fillId="0" borderId="2" xfId="0" applyFont="1" applyBorder="1" applyAlignment="1">
      <alignment horizontal="justify" vertical="top" wrapText="1"/>
    </xf>
    <xf numFmtId="0" fontId="19" fillId="0" borderId="2" xfId="0" applyFont="1" applyBorder="1" applyAlignment="1">
      <alignment vertical="top" wrapText="1"/>
    </xf>
    <xf numFmtId="2" fontId="0" fillId="0" borderId="0" xfId="0" applyNumberFormat="1"/>
    <xf numFmtId="0" fontId="7" fillId="7" borderId="3" xfId="0" applyFont="1" applyFill="1" applyBorder="1" applyAlignment="1">
      <alignment horizontal="left" readingOrder="1"/>
    </xf>
    <xf numFmtId="0" fontId="7" fillId="7" borderId="7" xfId="0" applyFont="1" applyFill="1" applyBorder="1" applyAlignment="1">
      <alignment horizontal="left" readingOrder="1"/>
    </xf>
    <xf numFmtId="0" fontId="21" fillId="3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wrapText="1" readingOrder="1"/>
    </xf>
    <xf numFmtId="0" fontId="6" fillId="0" borderId="5" xfId="0" applyFont="1" applyBorder="1" applyAlignment="1">
      <alignment vertical="center"/>
    </xf>
    <xf numFmtId="0" fontId="8" fillId="3" borderId="3" xfId="0" applyFont="1" applyFill="1" applyBorder="1" applyAlignment="1">
      <alignment horizontal="center" vertical="center" wrapText="1"/>
    </xf>
    <xf numFmtId="0" fontId="6" fillId="13" borderId="5" xfId="0" applyFont="1" applyFill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5" xfId="0" applyFont="1" applyBorder="1" applyAlignment="1">
      <alignment horizontal="fill" vertical="center"/>
    </xf>
    <xf numFmtId="0" fontId="20" fillId="0" borderId="0" xfId="0" applyFont="1" applyAlignment="1">
      <alignment vertical="top"/>
    </xf>
    <xf numFmtId="0" fontId="20" fillId="13" borderId="2" xfId="0" applyFont="1" applyFill="1" applyBorder="1" applyAlignment="1">
      <alignment horizontal="center" vertical="center"/>
    </xf>
    <xf numFmtId="0" fontId="20" fillId="10" borderId="2" xfId="0" applyFont="1" applyFill="1" applyBorder="1" applyAlignment="1">
      <alignment horizontal="center" vertical="center"/>
    </xf>
    <xf numFmtId="0" fontId="20" fillId="0" borderId="0" xfId="0" applyFont="1"/>
    <xf numFmtId="0" fontId="22" fillId="23" borderId="0" xfId="0" applyFont="1" applyFill="1" applyAlignment="1">
      <alignment horizontal="center" vertical="center"/>
    </xf>
    <xf numFmtId="0" fontId="23" fillId="24" borderId="0" xfId="0" applyFont="1" applyFill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23" fillId="25" borderId="0" xfId="0" applyFont="1" applyFill="1" applyAlignment="1">
      <alignment horizontal="center" vertical="center"/>
    </xf>
    <xf numFmtId="0" fontId="23" fillId="26" borderId="0" xfId="0" applyFont="1" applyFill="1" applyAlignment="1">
      <alignment horizontal="center" vertical="center"/>
    </xf>
    <xf numFmtId="0" fontId="23" fillId="13" borderId="0" xfId="0" applyFont="1" applyFill="1" applyAlignment="1">
      <alignment horizontal="center" vertical="center"/>
    </xf>
    <xf numFmtId="0" fontId="23" fillId="27" borderId="0" xfId="0" applyFont="1" applyFill="1" applyAlignment="1">
      <alignment horizontal="center" vertical="center"/>
    </xf>
    <xf numFmtId="0" fontId="23" fillId="28" borderId="0" xfId="0" applyFont="1" applyFill="1" applyAlignment="1">
      <alignment horizontal="center" vertical="center"/>
    </xf>
    <xf numFmtId="0" fontId="24" fillId="16" borderId="0" xfId="0" applyFont="1" applyFill="1" applyAlignment="1">
      <alignment horizontal="center" vertical="center"/>
    </xf>
    <xf numFmtId="0" fontId="26" fillId="0" borderId="0" xfId="0" applyFont="1" applyBorder="1" applyAlignment="1">
      <alignment horizontal="center"/>
    </xf>
    <xf numFmtId="0" fontId="27" fillId="0" borderId="0" xfId="0" applyFont="1" applyAlignment="1">
      <alignment horizontal="center"/>
    </xf>
    <xf numFmtId="14" fontId="0" fillId="0" borderId="0" xfId="0" applyNumberFormat="1"/>
    <xf numFmtId="0" fontId="19" fillId="0" borderId="0" xfId="5" applyFont="1" applyAlignment="1">
      <alignment vertical="top"/>
    </xf>
    <xf numFmtId="0" fontId="29" fillId="21" borderId="2" xfId="5" applyFont="1" applyFill="1" applyBorder="1" applyAlignment="1">
      <alignment horizontal="center" vertical="top"/>
    </xf>
    <xf numFmtId="0" fontId="30" fillId="21" borderId="2" xfId="5" applyFont="1" applyFill="1" applyBorder="1" applyAlignment="1">
      <alignment horizontal="center" vertical="top" wrapText="1"/>
    </xf>
    <xf numFmtId="0" fontId="29" fillId="21" borderId="2" xfId="5" applyFont="1" applyFill="1" applyBorder="1" applyAlignment="1">
      <alignment horizontal="center" vertical="top" wrapText="1"/>
    </xf>
    <xf numFmtId="0" fontId="14" fillId="21" borderId="2" xfId="5" applyFont="1" applyFill="1" applyBorder="1" applyAlignment="1">
      <alignment horizontal="center" vertical="top" wrapText="1"/>
    </xf>
    <xf numFmtId="0" fontId="7" fillId="0" borderId="2" xfId="5" applyFont="1" applyBorder="1" applyAlignment="1">
      <alignment horizontal="center" vertical="top" wrapText="1"/>
    </xf>
    <xf numFmtId="0" fontId="7" fillId="0" borderId="2" xfId="5" applyFont="1" applyBorder="1" applyAlignment="1">
      <alignment vertical="top" wrapText="1"/>
    </xf>
    <xf numFmtId="0" fontId="7" fillId="0" borderId="2" xfId="5" applyFont="1" applyBorder="1" applyAlignment="1">
      <alignment vertical="top"/>
    </xf>
    <xf numFmtId="0" fontId="19" fillId="0" borderId="2" xfId="5" applyFont="1" applyBorder="1" applyAlignment="1">
      <alignment horizontal="center" vertical="top" wrapText="1"/>
    </xf>
    <xf numFmtId="189" fontId="19" fillId="0" borderId="2" xfId="5" applyNumberFormat="1" applyFont="1" applyBorder="1" applyAlignment="1">
      <alignment vertical="top" wrapText="1"/>
    </xf>
    <xf numFmtId="0" fontId="19" fillId="0" borderId="2" xfId="5" applyFont="1" applyBorder="1" applyAlignment="1">
      <alignment vertical="top" wrapText="1"/>
    </xf>
    <xf numFmtId="0" fontId="19" fillId="0" borderId="0" xfId="5" applyFont="1" applyAlignment="1">
      <alignment vertical="top" wrapText="1"/>
    </xf>
    <xf numFmtId="0" fontId="19" fillId="9" borderId="2" xfId="5" applyFont="1" applyFill="1" applyBorder="1" applyAlignment="1">
      <alignment horizontal="center" vertical="top"/>
    </xf>
    <xf numFmtId="0" fontId="19" fillId="9" borderId="2" xfId="5" applyFont="1" applyFill="1" applyBorder="1" applyAlignment="1">
      <alignment vertical="top"/>
    </xf>
    <xf numFmtId="0" fontId="19" fillId="0" borderId="2" xfId="5" applyFont="1" applyBorder="1" applyAlignment="1">
      <alignment horizontal="center" vertical="top"/>
    </xf>
    <xf numFmtId="0" fontId="7" fillId="13" borderId="2" xfId="5" applyFont="1" applyFill="1" applyBorder="1" applyAlignment="1">
      <alignment horizontal="center" vertical="top" wrapText="1"/>
    </xf>
    <xf numFmtId="0" fontId="7" fillId="13" borderId="2" xfId="5" applyFont="1" applyFill="1" applyBorder="1" applyAlignment="1">
      <alignment vertical="top" wrapText="1"/>
    </xf>
    <xf numFmtId="0" fontId="7" fillId="13" borderId="2" xfId="5" applyFont="1" applyFill="1" applyBorder="1" applyAlignment="1">
      <alignment vertical="top"/>
    </xf>
    <xf numFmtId="0" fontId="19" fillId="13" borderId="2" xfId="5" applyFont="1" applyFill="1" applyBorder="1" applyAlignment="1">
      <alignment horizontal="center" vertical="top" wrapText="1"/>
    </xf>
    <xf numFmtId="189" fontId="19" fillId="13" borderId="2" xfId="5" applyNumberFormat="1" applyFont="1" applyFill="1" applyBorder="1" applyAlignment="1">
      <alignment vertical="top" wrapText="1"/>
    </xf>
    <xf numFmtId="0" fontId="19" fillId="13" borderId="2" xfId="5" applyFont="1" applyFill="1" applyBorder="1" applyAlignment="1">
      <alignment vertical="top" wrapText="1"/>
    </xf>
    <xf numFmtId="0" fontId="19" fillId="0" borderId="0" xfId="5" applyFont="1" applyAlignment="1">
      <alignment horizontal="center" vertical="top"/>
    </xf>
    <xf numFmtId="49" fontId="7" fillId="0" borderId="2" xfId="5" applyNumberFormat="1" applyFont="1" applyBorder="1" applyAlignment="1">
      <alignment horizontal="center" vertical="top" wrapText="1"/>
    </xf>
    <xf numFmtId="49" fontId="19" fillId="9" borderId="2" xfId="5" applyNumberFormat="1" applyFont="1" applyFill="1" applyBorder="1" applyAlignment="1">
      <alignment horizontal="center" vertical="top"/>
    </xf>
    <xf numFmtId="49" fontId="7" fillId="13" borderId="2" xfId="5" applyNumberFormat="1" applyFont="1" applyFill="1" applyBorder="1" applyAlignment="1">
      <alignment horizontal="center" vertical="top" wrapText="1"/>
    </xf>
    <xf numFmtId="49" fontId="31" fillId="22" borderId="9" xfId="1" applyNumberFormat="1" applyFont="1" applyFill="1" applyBorder="1" applyAlignment="1">
      <alignment horizontal="center"/>
    </xf>
    <xf numFmtId="0" fontId="31" fillId="2" borderId="9" xfId="1" applyFont="1" applyFill="1" applyBorder="1" applyAlignment="1">
      <alignment horizontal="center"/>
    </xf>
    <xf numFmtId="0" fontId="31" fillId="22" borderId="9" xfId="1" applyFont="1" applyFill="1" applyBorder="1" applyAlignment="1">
      <alignment horizontal="center"/>
    </xf>
    <xf numFmtId="0" fontId="31" fillId="2" borderId="8" xfId="1" applyFont="1" applyFill="1" applyBorder="1" applyAlignment="1">
      <alignment horizontal="center"/>
    </xf>
    <xf numFmtId="0" fontId="15" fillId="0" borderId="0" xfId="0" applyFont="1"/>
    <xf numFmtId="0" fontId="31" fillId="0" borderId="1" xfId="1" applyFont="1" applyFill="1" applyBorder="1" applyAlignment="1"/>
    <xf numFmtId="0" fontId="31" fillId="0" borderId="1" xfId="1" applyFont="1" applyFill="1" applyBorder="1" applyAlignment="1">
      <alignment horizontal="right"/>
    </xf>
    <xf numFmtId="22" fontId="31" fillId="0" borderId="1" xfId="1" applyNumberFormat="1" applyFont="1" applyFill="1" applyBorder="1" applyAlignment="1">
      <alignment horizontal="right"/>
    </xf>
    <xf numFmtId="49" fontId="15" fillId="0" borderId="0" xfId="0" applyNumberFormat="1" applyFont="1"/>
    <xf numFmtId="1" fontId="31" fillId="22" borderId="9" xfId="1" applyNumberFormat="1" applyFont="1" applyFill="1" applyBorder="1" applyAlignment="1">
      <alignment horizontal="center"/>
    </xf>
    <xf numFmtId="1" fontId="31" fillId="0" borderId="1" xfId="1" applyNumberFormat="1" applyFont="1" applyFill="1" applyBorder="1" applyAlignment="1">
      <alignment horizontal="right"/>
    </xf>
    <xf numFmtId="1" fontId="15" fillId="0" borderId="0" xfId="0" applyNumberFormat="1" applyFont="1"/>
    <xf numFmtId="49" fontId="31" fillId="0" borderId="10" xfId="1" applyNumberFormat="1" applyFont="1" applyFill="1" applyBorder="1" applyAlignment="1"/>
    <xf numFmtId="0" fontId="31" fillId="0" borderId="10" xfId="1" applyFont="1" applyFill="1" applyBorder="1" applyAlignment="1"/>
    <xf numFmtId="0" fontId="31" fillId="0" borderId="10" xfId="1" applyFont="1" applyFill="1" applyBorder="1" applyAlignment="1">
      <alignment horizontal="right"/>
    </xf>
    <xf numFmtId="1" fontId="31" fillId="0" borderId="10" xfId="1" applyNumberFormat="1" applyFont="1" applyFill="1" applyBorder="1" applyAlignment="1">
      <alignment horizontal="right"/>
    </xf>
    <xf numFmtId="0" fontId="31" fillId="0" borderId="10" xfId="0" applyFont="1" applyFill="1" applyBorder="1" applyAlignment="1"/>
    <xf numFmtId="187" fontId="6" fillId="0" borderId="2" xfId="0" applyNumberFormat="1" applyFont="1" applyBorder="1" applyAlignment="1" applyProtection="1">
      <alignment horizontal="center" vertical="center"/>
      <protection locked="0" hidden="1"/>
    </xf>
    <xf numFmtId="187" fontId="7" fillId="0" borderId="2" xfId="0" applyNumberFormat="1" applyFont="1" applyBorder="1" applyAlignment="1"/>
    <xf numFmtId="187" fontId="7" fillId="0" borderId="2" xfId="4" applyNumberFormat="1" applyFont="1" applyBorder="1" applyAlignment="1"/>
    <xf numFmtId="0" fontId="6" fillId="4" borderId="2" xfId="0" applyFont="1" applyFill="1" applyBorder="1" applyAlignment="1">
      <alignment horizontal="center" vertical="center" textRotation="90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6" fillId="8" borderId="2" xfId="0" applyFont="1" applyFill="1" applyBorder="1" applyAlignment="1" applyProtection="1">
      <alignment horizontal="center" vertical="center" wrapText="1"/>
      <protection locked="0" hidden="1"/>
    </xf>
    <xf numFmtId="0" fontId="6" fillId="9" borderId="2" xfId="0" applyFont="1" applyFill="1" applyBorder="1" applyAlignment="1" applyProtection="1">
      <alignment horizontal="center" vertical="center" wrapText="1"/>
      <protection locked="0" hidden="1"/>
    </xf>
    <xf numFmtId="0" fontId="14" fillId="8" borderId="2" xfId="0" applyFont="1" applyFill="1" applyBorder="1" applyAlignment="1" applyProtection="1">
      <alignment horizontal="center" vertical="center" wrapText="1"/>
      <protection locked="0" hidden="1"/>
    </xf>
    <xf numFmtId="4" fontId="7" fillId="0" borderId="2" xfId="0" applyNumberFormat="1" applyFont="1" applyBorder="1" applyAlignment="1">
      <alignment horizontal="center"/>
    </xf>
    <xf numFmtId="0" fontId="6" fillId="9" borderId="2" xfId="0" applyFont="1" applyFill="1" applyBorder="1" applyAlignment="1">
      <alignment horizontal="left" textRotation="90" wrapText="1"/>
    </xf>
    <xf numFmtId="0" fontId="7" fillId="29" borderId="11" xfId="0" applyFont="1" applyFill="1" applyBorder="1" applyAlignment="1" applyProtection="1">
      <alignment horizontal="center"/>
      <protection hidden="1"/>
    </xf>
    <xf numFmtId="0" fontId="7" fillId="29" borderId="11" xfId="0" applyFont="1" applyFill="1" applyBorder="1" applyProtection="1">
      <protection hidden="1"/>
    </xf>
    <xf numFmtId="49" fontId="7" fillId="29" borderId="11" xfId="0" applyNumberFormat="1" applyFont="1" applyFill="1" applyBorder="1" applyProtection="1">
      <protection locked="0"/>
    </xf>
    <xf numFmtId="0" fontId="7" fillId="29" borderId="11" xfId="0" applyFont="1" applyFill="1" applyBorder="1" applyAlignment="1" applyProtection="1">
      <alignment horizontal="left"/>
      <protection hidden="1"/>
    </xf>
    <xf numFmtId="187" fontId="7" fillId="29" borderId="11" xfId="0" applyNumberFormat="1" applyFont="1" applyFill="1" applyBorder="1" applyAlignment="1">
      <alignment horizontal="center"/>
    </xf>
    <xf numFmtId="0" fontId="7" fillId="29" borderId="11" xfId="0" applyFont="1" applyFill="1" applyBorder="1" applyAlignment="1">
      <alignment horizontal="center"/>
    </xf>
    <xf numFmtId="0" fontId="6" fillId="29" borderId="11" xfId="0" applyFont="1" applyFill="1" applyBorder="1" applyAlignment="1">
      <alignment horizontal="center"/>
    </xf>
    <xf numFmtId="43" fontId="6" fillId="29" borderId="11" xfId="4" applyFont="1" applyFill="1" applyBorder="1"/>
    <xf numFmtId="0" fontId="6" fillId="29" borderId="11" xfId="0" applyFont="1" applyFill="1" applyBorder="1" applyAlignment="1" applyProtection="1">
      <alignment horizontal="center"/>
      <protection hidden="1"/>
    </xf>
    <xf numFmtId="188" fontId="6" fillId="29" borderId="11" xfId="0" applyNumberFormat="1" applyFont="1" applyFill="1" applyBorder="1" applyAlignment="1" applyProtection="1">
      <alignment horizontal="center"/>
      <protection hidden="1"/>
    </xf>
    <xf numFmtId="187" fontId="7" fillId="0" borderId="2" xfId="0" applyNumberFormat="1" applyFont="1" applyBorder="1" applyAlignment="1" applyProtection="1">
      <alignment horizontal="right" vertical="center"/>
      <protection locked="0" hidden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14" fontId="15" fillId="0" borderId="0" xfId="0" applyNumberFormat="1" applyFont="1" applyAlignment="1">
      <alignment horizontal="center" vertical="center"/>
    </xf>
    <xf numFmtId="0" fontId="13" fillId="13" borderId="0" xfId="0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Continuous" vertical="center"/>
    </xf>
    <xf numFmtId="0" fontId="13" fillId="20" borderId="2" xfId="0" applyFont="1" applyFill="1" applyBorder="1" applyAlignment="1" applyProtection="1">
      <alignment horizontal="centerContinuous" vertical="center" wrapText="1"/>
      <protection locked="0" hidden="1"/>
    </xf>
    <xf numFmtId="0" fontId="13" fillId="20" borderId="2" xfId="0" applyFont="1" applyFill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>
      <alignment horizontal="center"/>
    </xf>
    <xf numFmtId="0" fontId="6" fillId="14" borderId="3" xfId="0" applyFont="1" applyFill="1" applyBorder="1" applyAlignment="1">
      <alignment horizontal="left" wrapText="1" readingOrder="1"/>
    </xf>
    <xf numFmtId="0" fontId="6" fillId="14" borderId="7" xfId="0" applyFont="1" applyFill="1" applyBorder="1" applyAlignment="1">
      <alignment horizontal="left" wrapText="1" readingOrder="1"/>
    </xf>
    <xf numFmtId="0" fontId="29" fillId="0" borderId="0" xfId="5" applyFont="1" applyAlignment="1">
      <alignment horizontal="center" vertical="top"/>
    </xf>
    <xf numFmtId="0" fontId="14" fillId="29" borderId="4" xfId="5" applyFont="1" applyFill="1" applyBorder="1" applyAlignment="1">
      <alignment horizontal="center" vertical="center"/>
    </xf>
    <xf numFmtId="0" fontId="14" fillId="29" borderId="6" xfId="5" applyFont="1" applyFill="1" applyBorder="1" applyAlignment="1">
      <alignment horizontal="center" vertical="center"/>
    </xf>
    <xf numFmtId="0" fontId="29" fillId="21" borderId="2" xfId="5" applyFont="1" applyFill="1" applyBorder="1" applyAlignment="1">
      <alignment horizontal="center" vertical="top"/>
    </xf>
  </cellXfs>
  <cellStyles count="6">
    <cellStyle name="Normal 2" xfId="5" xr:uid="{00000000-0005-0000-0000-000000000000}"/>
    <cellStyle name="จุลภาค" xfId="4" builtinId="3"/>
    <cellStyle name="ปกติ" xfId="0" builtinId="0"/>
    <cellStyle name="ปกติ_Sheet1" xfId="1" xr:uid="{00000000-0005-0000-0000-000004000000}"/>
    <cellStyle name="ปกติ_Sheet2" xfId="3" xr:uid="{00000000-0005-0000-0000-000005000000}"/>
    <cellStyle name="เปอร์เซ็นต์" xfId="2" builtinId="5"/>
  </cellStyles>
  <dxfs count="25">
    <dxf>
      <numFmt numFmtId="187" formatCode="#,##0.00_ ;[Red]\-#,##0.00\ "/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border outline="0">
        <top style="thin">
          <color indexed="22"/>
        </top>
      </border>
    </dxf>
    <dxf>
      <border outline="0">
        <top style="thin">
          <color indexed="8"/>
        </top>
        <bottom style="thin">
          <color indexed="22"/>
        </bottom>
      </border>
    </dxf>
    <dxf>
      <font>
        <strike val="0"/>
        <outline val="0"/>
        <shadow val="0"/>
        <u val="none"/>
        <vertAlign val="baseline"/>
        <sz val="18"/>
        <name val="TH SarabunPSK"/>
        <scheme val="none"/>
      </font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indexed="8"/>
        <name val="TH SarabunPSK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</dxfs>
  <tableStyles count="0" defaultTableStyle="TableStyleMedium2" defaultPivotStyle="PivotStyleLight16"/>
  <colors>
    <mruColors>
      <color rgb="FFF8A2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92783</xdr:colOff>
      <xdr:row>1</xdr:row>
      <xdr:rowOff>126649</xdr:rowOff>
    </xdr:from>
    <xdr:to>
      <xdr:col>11</xdr:col>
      <xdr:colOff>639737</xdr:colOff>
      <xdr:row>9</xdr:row>
      <xdr:rowOff>378857</xdr:rowOff>
    </xdr:to>
    <xdr:grpSp>
      <xdr:nvGrpSpPr>
        <xdr:cNvPr id="20" name="กลุ่ม 19">
          <a:extLst>
            <a:ext uri="{FF2B5EF4-FFF2-40B4-BE49-F238E27FC236}">
              <a16:creationId xmlns:a16="http://schemas.microsoft.com/office/drawing/2014/main" id="{AD905B71-FAFD-4DAE-A7C4-45B78EF637C3}"/>
            </a:ext>
          </a:extLst>
        </xdr:cNvPr>
        <xdr:cNvGrpSpPr/>
      </xdr:nvGrpSpPr>
      <xdr:grpSpPr>
        <a:xfrm>
          <a:off x="14978997" y="466828"/>
          <a:ext cx="3213954" cy="5831136"/>
          <a:chOff x="7029704" y="9507414"/>
          <a:chExt cx="3243890" cy="6488362"/>
        </a:xfrm>
      </xdr:grpSpPr>
      <xdr:sp macro="" textlink="">
        <xdr:nvSpPr>
          <xdr:cNvPr id="2" name="สี่เหลี่ยมผืนผ้า 1">
            <a:extLst>
              <a:ext uri="{FF2B5EF4-FFF2-40B4-BE49-F238E27FC236}">
                <a16:creationId xmlns:a16="http://schemas.microsoft.com/office/drawing/2014/main" id="{CCC0B9E7-3DC5-474D-9482-D2903D7EC52F}"/>
              </a:ext>
            </a:extLst>
          </xdr:cNvPr>
          <xdr:cNvSpPr/>
        </xdr:nvSpPr>
        <xdr:spPr>
          <a:xfrm>
            <a:off x="7035437" y="9508430"/>
            <a:ext cx="1620000" cy="721210"/>
          </a:xfrm>
          <a:prstGeom prst="rect">
            <a:avLst/>
          </a:prstGeom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th-TH" sz="2800" b="1" cap="none" spc="0">
                <a:ln w="10160">
                  <a:solidFill>
                    <a:schemeClr val="accent5"/>
                  </a:solidFill>
                  <a:prstDash val="solid"/>
                </a:ln>
                <a:solidFill>
                  <a:srgbClr val="FFFFFF"/>
                </a:solidFill>
                <a:effectLst>
                  <a:outerShdw blurRad="38100" dist="22860" dir="5400000" algn="tl" rotWithShape="0">
                    <a:srgbClr val="000000">
                      <a:alpha val="30000"/>
                    </a:srgbClr>
                  </a:out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การจัด</a:t>
            </a:r>
            <a:r>
              <a:rPr lang="en-US" sz="2800" b="1" cap="none" spc="0" baseline="0">
                <a:ln w="10160">
                  <a:solidFill>
                    <a:schemeClr val="accent5"/>
                  </a:solidFill>
                  <a:prstDash val="solid"/>
                </a:ln>
                <a:solidFill>
                  <a:srgbClr val="FFFFFF"/>
                </a:solidFill>
                <a:effectLst>
                  <a:outerShdw blurRad="38100" dist="22860" dir="5400000" algn="tl" rotWithShape="0">
                    <a:srgbClr val="000000">
                      <a:alpha val="30000"/>
                    </a:srgbClr>
                  </a:out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 Grade</a:t>
            </a:r>
            <a:endParaRPr lang="th-TH" sz="2800" b="1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3" name="สี่เหลี่ยมผืนผ้า 2">
            <a:extLst>
              <a:ext uri="{FF2B5EF4-FFF2-40B4-BE49-F238E27FC236}">
                <a16:creationId xmlns:a16="http://schemas.microsoft.com/office/drawing/2014/main" id="{72D80352-C2F6-4560-9520-C51FFDBF51B6}"/>
              </a:ext>
            </a:extLst>
          </xdr:cNvPr>
          <xdr:cNvSpPr/>
        </xdr:nvSpPr>
        <xdr:spPr>
          <a:xfrm>
            <a:off x="7030357" y="10242852"/>
            <a:ext cx="1620000" cy="722418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4800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TH SarabunPSK" panose="020B0500040200020003" pitchFamily="34" charset="-34"/>
                <a:cs typeface="TH SarabunPSK" panose="020B0500040200020003" pitchFamily="34" charset="-34"/>
              </a:rPr>
              <a:t>A</a:t>
            </a:r>
            <a:endParaRPr lang="th-TH" sz="4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4" name="สี่เหลี่ยมผืนผ้า 3">
            <a:extLst>
              <a:ext uri="{FF2B5EF4-FFF2-40B4-BE49-F238E27FC236}">
                <a16:creationId xmlns:a16="http://schemas.microsoft.com/office/drawing/2014/main" id="{CD5D1829-7E56-423B-82E0-6BE977674F0B}"/>
              </a:ext>
            </a:extLst>
          </xdr:cNvPr>
          <xdr:cNvSpPr/>
        </xdr:nvSpPr>
        <xdr:spPr>
          <a:xfrm>
            <a:off x="7030357" y="10964934"/>
            <a:ext cx="1620000" cy="722419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4800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TH SarabunPSK" panose="020B0500040200020003" pitchFamily="34" charset="-34"/>
                <a:cs typeface="TH SarabunPSK" panose="020B0500040200020003" pitchFamily="34" charset="-34"/>
              </a:rPr>
              <a:t>A-</a:t>
            </a:r>
            <a:endParaRPr lang="th-TH" sz="4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5" name="สี่เหลี่ยมผืนผ้า 4">
            <a:extLst>
              <a:ext uri="{FF2B5EF4-FFF2-40B4-BE49-F238E27FC236}">
                <a16:creationId xmlns:a16="http://schemas.microsoft.com/office/drawing/2014/main" id="{14FADB95-C1FD-4882-A0FA-1F9B36251A06}"/>
              </a:ext>
            </a:extLst>
          </xdr:cNvPr>
          <xdr:cNvSpPr/>
        </xdr:nvSpPr>
        <xdr:spPr>
          <a:xfrm>
            <a:off x="7029860" y="12416366"/>
            <a:ext cx="1620000" cy="708759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4800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TH SarabunPSK" panose="020B0500040200020003" pitchFamily="34" charset="-34"/>
                <a:cs typeface="TH SarabunPSK" panose="020B0500040200020003" pitchFamily="34" charset="-34"/>
              </a:rPr>
              <a:t>B-</a:t>
            </a:r>
            <a:endParaRPr lang="th-TH" sz="4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6" name="สี่เหลี่ยมผืนผ้า 5">
            <a:extLst>
              <a:ext uri="{FF2B5EF4-FFF2-40B4-BE49-F238E27FC236}">
                <a16:creationId xmlns:a16="http://schemas.microsoft.com/office/drawing/2014/main" id="{0B4803B4-7687-4E05-B96B-7EDA9CF575BB}"/>
              </a:ext>
            </a:extLst>
          </xdr:cNvPr>
          <xdr:cNvSpPr/>
        </xdr:nvSpPr>
        <xdr:spPr>
          <a:xfrm>
            <a:off x="7029858" y="13120807"/>
            <a:ext cx="1620000" cy="715161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4800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TH SarabunPSK" panose="020B0500040200020003" pitchFamily="34" charset="-34"/>
                <a:cs typeface="TH SarabunPSK" panose="020B0500040200020003" pitchFamily="34" charset="-34"/>
              </a:rPr>
              <a:t>C</a:t>
            </a:r>
            <a:endParaRPr lang="th-TH" sz="4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7" name="สี่เหลี่ยมผืนผ้า 6">
            <a:extLst>
              <a:ext uri="{FF2B5EF4-FFF2-40B4-BE49-F238E27FC236}">
                <a16:creationId xmlns:a16="http://schemas.microsoft.com/office/drawing/2014/main" id="{C84039F5-F0C0-4176-B06A-5F9BBD2DF5AE}"/>
              </a:ext>
            </a:extLst>
          </xdr:cNvPr>
          <xdr:cNvSpPr/>
        </xdr:nvSpPr>
        <xdr:spPr>
          <a:xfrm>
            <a:off x="7029860" y="13840615"/>
            <a:ext cx="1620000" cy="715162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4800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TH SarabunPSK" panose="020B0500040200020003" pitchFamily="34" charset="-34"/>
                <a:cs typeface="TH SarabunPSK" panose="020B0500040200020003" pitchFamily="34" charset="-34"/>
              </a:rPr>
              <a:t>C-</a:t>
            </a:r>
            <a:endParaRPr lang="th-TH" sz="4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8" name="สี่เหลี่ยมผืนผ้า 7">
            <a:extLst>
              <a:ext uri="{FF2B5EF4-FFF2-40B4-BE49-F238E27FC236}">
                <a16:creationId xmlns:a16="http://schemas.microsoft.com/office/drawing/2014/main" id="{6892F1B1-833E-40BC-8C90-58F4C8FD88EB}"/>
              </a:ext>
            </a:extLst>
          </xdr:cNvPr>
          <xdr:cNvSpPr/>
        </xdr:nvSpPr>
        <xdr:spPr>
          <a:xfrm>
            <a:off x="7030803" y="14556649"/>
            <a:ext cx="1620000" cy="715163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4800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TH SarabunPSK" panose="020B0500040200020003" pitchFamily="34" charset="-34"/>
                <a:cs typeface="TH SarabunPSK" panose="020B0500040200020003" pitchFamily="34" charset="-34"/>
              </a:rPr>
              <a:t>D</a:t>
            </a:r>
            <a:endParaRPr lang="th-TH" sz="4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9" name="สี่เหลี่ยมผืนผ้า 8">
            <a:extLst>
              <a:ext uri="{FF2B5EF4-FFF2-40B4-BE49-F238E27FC236}">
                <a16:creationId xmlns:a16="http://schemas.microsoft.com/office/drawing/2014/main" id="{1B9C5A38-E2B2-47A7-BEB9-28879AF4D74E}"/>
              </a:ext>
            </a:extLst>
          </xdr:cNvPr>
          <xdr:cNvSpPr/>
        </xdr:nvSpPr>
        <xdr:spPr>
          <a:xfrm>
            <a:off x="7029704" y="11692882"/>
            <a:ext cx="1620651" cy="72121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4800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TH SarabunPSK" panose="020B0500040200020003" pitchFamily="34" charset="-34"/>
                <a:cs typeface="TH SarabunPSK" panose="020B0500040200020003" pitchFamily="34" charset="-34"/>
              </a:rPr>
              <a:t>B</a:t>
            </a:r>
            <a:endParaRPr lang="th-TH" sz="4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10" name="สี่เหลี่ยมผืนผ้า 9">
            <a:extLst>
              <a:ext uri="{FF2B5EF4-FFF2-40B4-BE49-F238E27FC236}">
                <a16:creationId xmlns:a16="http://schemas.microsoft.com/office/drawing/2014/main" id="{A03558FA-058B-4C42-A19C-B89F892C9A38}"/>
              </a:ext>
            </a:extLst>
          </xdr:cNvPr>
          <xdr:cNvSpPr/>
        </xdr:nvSpPr>
        <xdr:spPr>
          <a:xfrm>
            <a:off x="7031204" y="15277071"/>
            <a:ext cx="1620000" cy="716371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4800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TH SarabunPSK" panose="020B0500040200020003" pitchFamily="34" charset="-34"/>
                <a:cs typeface="TH SarabunPSK" panose="020B0500040200020003" pitchFamily="34" charset="-34"/>
              </a:rPr>
              <a:t>F</a:t>
            </a:r>
            <a:endParaRPr lang="th-TH" sz="48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  <xdr:sp macro="" textlink="">
        <xdr:nvSpPr>
          <xdr:cNvPr id="11" name="สี่เหลี่ยมผืนผ้า 10">
            <a:extLst>
              <a:ext uri="{FF2B5EF4-FFF2-40B4-BE49-F238E27FC236}">
                <a16:creationId xmlns:a16="http://schemas.microsoft.com/office/drawing/2014/main" id="{A3094CDD-86CD-43BF-8667-9329110C020F}"/>
              </a:ext>
            </a:extLst>
          </xdr:cNvPr>
          <xdr:cNvSpPr/>
        </xdr:nvSpPr>
        <xdr:spPr>
          <a:xfrm>
            <a:off x="8649965" y="9507414"/>
            <a:ext cx="1623629" cy="721210"/>
          </a:xfrm>
          <a:prstGeom prst="rect">
            <a:avLst/>
          </a:prstGeom>
        </xdr:spPr>
        <xdr:style>
          <a:lnRef idx="3">
            <a:schemeClr val="lt1"/>
          </a:lnRef>
          <a:fillRef idx="1">
            <a:schemeClr val="accent3"/>
          </a:fillRef>
          <a:effectRef idx="1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th-TH" sz="2400" b="1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จำนวนข้อ(ผ่าน)</a:t>
            </a:r>
          </a:p>
        </xdr:txBody>
      </xdr:sp>
      <xdr:sp macro="" textlink="">
        <xdr:nvSpPr>
          <xdr:cNvPr id="12" name="สี่เหลี่ยมผืนผ้า 11">
            <a:extLst>
              <a:ext uri="{FF2B5EF4-FFF2-40B4-BE49-F238E27FC236}">
                <a16:creationId xmlns:a16="http://schemas.microsoft.com/office/drawing/2014/main" id="{A9A02709-7ED7-41B1-930A-9968D36B2F69}"/>
              </a:ext>
            </a:extLst>
          </xdr:cNvPr>
          <xdr:cNvSpPr/>
        </xdr:nvSpPr>
        <xdr:spPr>
          <a:xfrm>
            <a:off x="8644885" y="10241836"/>
            <a:ext cx="1623629" cy="722418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th-TH" sz="4800" b="1" cap="none" spc="0">
                <a:ln w="12700">
                  <a:solidFill>
                    <a:schemeClr val="accent3">
                      <a:lumMod val="50000"/>
                    </a:schemeClr>
                  </a:solidFill>
                  <a:prstDash val="solid"/>
                </a:ln>
                <a:pattFill prst="narHorz">
                  <a:fgClr>
                    <a:schemeClr val="accent3"/>
                  </a:fgClr>
                  <a:bgClr>
                    <a:schemeClr val="accent3">
                      <a:lumMod val="40000"/>
                      <a:lumOff val="60000"/>
                    </a:schemeClr>
                  </a:bgClr>
                </a:pattFill>
                <a:effectLst>
                  <a:innerShdw blurRad="177800">
                    <a:schemeClr val="accent3">
                      <a:lumMod val="50000"/>
                    </a:schemeClr>
                  </a:inn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7</a:t>
            </a:r>
          </a:p>
        </xdr:txBody>
      </xdr:sp>
      <xdr:sp macro="" textlink="">
        <xdr:nvSpPr>
          <xdr:cNvPr id="13" name="สี่เหลี่ยมผืนผ้า 12">
            <a:extLst>
              <a:ext uri="{FF2B5EF4-FFF2-40B4-BE49-F238E27FC236}">
                <a16:creationId xmlns:a16="http://schemas.microsoft.com/office/drawing/2014/main" id="{FDD65815-EC68-45CC-AD7A-BE03BD3FD73C}"/>
              </a:ext>
            </a:extLst>
          </xdr:cNvPr>
          <xdr:cNvSpPr/>
        </xdr:nvSpPr>
        <xdr:spPr>
          <a:xfrm>
            <a:off x="8644885" y="10963918"/>
            <a:ext cx="1623629" cy="722419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th-TH" sz="4800" b="1" cap="none" spc="0">
                <a:ln w="12700">
                  <a:solidFill>
                    <a:schemeClr val="accent3">
                      <a:lumMod val="50000"/>
                    </a:schemeClr>
                  </a:solidFill>
                  <a:prstDash val="solid"/>
                </a:ln>
                <a:pattFill prst="narHorz">
                  <a:fgClr>
                    <a:schemeClr val="accent3"/>
                  </a:fgClr>
                  <a:bgClr>
                    <a:schemeClr val="accent3">
                      <a:lumMod val="40000"/>
                      <a:lumOff val="60000"/>
                    </a:schemeClr>
                  </a:bgClr>
                </a:pattFill>
                <a:effectLst>
                  <a:innerShdw blurRad="177800">
                    <a:schemeClr val="accent3">
                      <a:lumMod val="50000"/>
                    </a:schemeClr>
                  </a:inn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6</a:t>
            </a:r>
          </a:p>
        </xdr:txBody>
      </xdr:sp>
      <xdr:sp macro="" textlink="">
        <xdr:nvSpPr>
          <xdr:cNvPr id="14" name="สี่เหลี่ยมผืนผ้า 13">
            <a:extLst>
              <a:ext uri="{FF2B5EF4-FFF2-40B4-BE49-F238E27FC236}">
                <a16:creationId xmlns:a16="http://schemas.microsoft.com/office/drawing/2014/main" id="{B8220AFB-09CA-401A-B85F-186F3134201D}"/>
              </a:ext>
            </a:extLst>
          </xdr:cNvPr>
          <xdr:cNvSpPr/>
        </xdr:nvSpPr>
        <xdr:spPr>
          <a:xfrm>
            <a:off x="8644388" y="12415350"/>
            <a:ext cx="1623629" cy="708759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th-TH" sz="4800" b="1" cap="none" spc="0">
                <a:ln w="12700">
                  <a:solidFill>
                    <a:schemeClr val="accent3">
                      <a:lumMod val="50000"/>
                    </a:schemeClr>
                  </a:solidFill>
                  <a:prstDash val="solid"/>
                </a:ln>
                <a:pattFill prst="narHorz">
                  <a:fgClr>
                    <a:schemeClr val="accent3"/>
                  </a:fgClr>
                  <a:bgClr>
                    <a:schemeClr val="accent3">
                      <a:lumMod val="40000"/>
                      <a:lumOff val="60000"/>
                    </a:schemeClr>
                  </a:bgClr>
                </a:pattFill>
                <a:effectLst>
                  <a:innerShdw blurRad="177800">
                    <a:schemeClr val="accent3">
                      <a:lumMod val="50000"/>
                    </a:schemeClr>
                  </a:inn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4</a:t>
            </a:r>
          </a:p>
        </xdr:txBody>
      </xdr:sp>
      <xdr:sp macro="" textlink="">
        <xdr:nvSpPr>
          <xdr:cNvPr id="15" name="สี่เหลี่ยมผืนผ้า 14">
            <a:extLst>
              <a:ext uri="{FF2B5EF4-FFF2-40B4-BE49-F238E27FC236}">
                <a16:creationId xmlns:a16="http://schemas.microsoft.com/office/drawing/2014/main" id="{276D475B-7B63-449E-A72C-C64A0DD2BB80}"/>
              </a:ext>
            </a:extLst>
          </xdr:cNvPr>
          <xdr:cNvSpPr/>
        </xdr:nvSpPr>
        <xdr:spPr>
          <a:xfrm>
            <a:off x="8644386" y="13119791"/>
            <a:ext cx="1623629" cy="715161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th-TH" sz="4800" b="1" cap="none" spc="0">
                <a:ln w="12700">
                  <a:solidFill>
                    <a:schemeClr val="accent3">
                      <a:lumMod val="50000"/>
                    </a:schemeClr>
                  </a:solidFill>
                  <a:prstDash val="solid"/>
                </a:ln>
                <a:pattFill prst="narHorz">
                  <a:fgClr>
                    <a:schemeClr val="accent3"/>
                  </a:fgClr>
                  <a:bgClr>
                    <a:schemeClr val="accent3">
                      <a:lumMod val="40000"/>
                      <a:lumOff val="60000"/>
                    </a:schemeClr>
                  </a:bgClr>
                </a:pattFill>
                <a:effectLst>
                  <a:innerShdw blurRad="177800">
                    <a:schemeClr val="accent3">
                      <a:lumMod val="50000"/>
                    </a:schemeClr>
                  </a:inn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3</a:t>
            </a:r>
          </a:p>
        </xdr:txBody>
      </xdr:sp>
      <xdr:sp macro="" textlink="">
        <xdr:nvSpPr>
          <xdr:cNvPr id="16" name="สี่เหลี่ยมผืนผ้า 15">
            <a:extLst>
              <a:ext uri="{FF2B5EF4-FFF2-40B4-BE49-F238E27FC236}">
                <a16:creationId xmlns:a16="http://schemas.microsoft.com/office/drawing/2014/main" id="{CFAD543F-66EE-4501-AAA1-E925C329DB76}"/>
              </a:ext>
            </a:extLst>
          </xdr:cNvPr>
          <xdr:cNvSpPr/>
        </xdr:nvSpPr>
        <xdr:spPr>
          <a:xfrm>
            <a:off x="8644388" y="13839599"/>
            <a:ext cx="1623629" cy="711254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th-TH" sz="4800" b="1" cap="none" spc="0">
                <a:ln w="12700">
                  <a:solidFill>
                    <a:schemeClr val="accent3">
                      <a:lumMod val="50000"/>
                    </a:schemeClr>
                  </a:solidFill>
                  <a:prstDash val="solid"/>
                </a:ln>
                <a:pattFill prst="narHorz">
                  <a:fgClr>
                    <a:schemeClr val="accent3"/>
                  </a:fgClr>
                  <a:bgClr>
                    <a:schemeClr val="accent3">
                      <a:lumMod val="40000"/>
                      <a:lumOff val="60000"/>
                    </a:schemeClr>
                  </a:bgClr>
                </a:pattFill>
                <a:effectLst>
                  <a:innerShdw blurRad="177800">
                    <a:schemeClr val="accent3">
                      <a:lumMod val="50000"/>
                    </a:schemeClr>
                  </a:inn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2</a:t>
            </a:r>
          </a:p>
        </xdr:txBody>
      </xdr:sp>
      <xdr:sp macro="" textlink="">
        <xdr:nvSpPr>
          <xdr:cNvPr id="17" name="สี่เหลี่ยมผืนผ้า 16">
            <a:extLst>
              <a:ext uri="{FF2B5EF4-FFF2-40B4-BE49-F238E27FC236}">
                <a16:creationId xmlns:a16="http://schemas.microsoft.com/office/drawing/2014/main" id="{46B12A82-2C3C-4B67-A884-BDCCB97D7E4B}"/>
              </a:ext>
            </a:extLst>
          </xdr:cNvPr>
          <xdr:cNvSpPr/>
        </xdr:nvSpPr>
        <xdr:spPr>
          <a:xfrm>
            <a:off x="8645331" y="14551725"/>
            <a:ext cx="1623629" cy="715163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th-TH" sz="4800" b="1" cap="none" spc="0">
                <a:ln w="12700">
                  <a:solidFill>
                    <a:schemeClr val="accent3">
                      <a:lumMod val="50000"/>
                    </a:schemeClr>
                  </a:solidFill>
                  <a:prstDash val="solid"/>
                </a:ln>
                <a:pattFill prst="narHorz">
                  <a:fgClr>
                    <a:schemeClr val="accent3"/>
                  </a:fgClr>
                  <a:bgClr>
                    <a:schemeClr val="accent3">
                      <a:lumMod val="40000"/>
                      <a:lumOff val="60000"/>
                    </a:schemeClr>
                  </a:bgClr>
                </a:pattFill>
                <a:effectLst>
                  <a:innerShdw blurRad="177800">
                    <a:schemeClr val="accent3">
                      <a:lumMod val="50000"/>
                    </a:schemeClr>
                  </a:inn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</a:p>
        </xdr:txBody>
      </xdr:sp>
      <xdr:sp macro="" textlink="">
        <xdr:nvSpPr>
          <xdr:cNvPr id="18" name="สี่เหลี่ยมผืนผ้า 17">
            <a:extLst>
              <a:ext uri="{FF2B5EF4-FFF2-40B4-BE49-F238E27FC236}">
                <a16:creationId xmlns:a16="http://schemas.microsoft.com/office/drawing/2014/main" id="{850C6FB8-57E1-4500-AE25-7788FB9E721A}"/>
              </a:ext>
            </a:extLst>
          </xdr:cNvPr>
          <xdr:cNvSpPr/>
        </xdr:nvSpPr>
        <xdr:spPr>
          <a:xfrm>
            <a:off x="8644232" y="11691866"/>
            <a:ext cx="1624280" cy="721210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th-TH" sz="4800" b="1" cap="none" spc="0">
                <a:ln w="12700">
                  <a:solidFill>
                    <a:schemeClr val="accent3">
                      <a:lumMod val="50000"/>
                    </a:schemeClr>
                  </a:solidFill>
                  <a:prstDash val="solid"/>
                </a:ln>
                <a:pattFill prst="narHorz">
                  <a:fgClr>
                    <a:schemeClr val="accent3"/>
                  </a:fgClr>
                  <a:bgClr>
                    <a:schemeClr val="accent3">
                      <a:lumMod val="40000"/>
                      <a:lumOff val="60000"/>
                    </a:schemeClr>
                  </a:bgClr>
                </a:pattFill>
                <a:effectLst>
                  <a:innerShdw blurRad="177800">
                    <a:schemeClr val="accent3">
                      <a:lumMod val="50000"/>
                    </a:schemeClr>
                  </a:inn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5</a:t>
            </a:r>
          </a:p>
        </xdr:txBody>
      </xdr:sp>
      <xdr:sp macro="" textlink="">
        <xdr:nvSpPr>
          <xdr:cNvPr id="19" name="สี่เหลี่ยมผืนผ้า 18">
            <a:extLst>
              <a:ext uri="{FF2B5EF4-FFF2-40B4-BE49-F238E27FC236}">
                <a16:creationId xmlns:a16="http://schemas.microsoft.com/office/drawing/2014/main" id="{7604DDF1-AAB9-4E6F-AFFE-B2629F98DE55}"/>
              </a:ext>
            </a:extLst>
          </xdr:cNvPr>
          <xdr:cNvSpPr/>
        </xdr:nvSpPr>
        <xdr:spPr>
          <a:xfrm>
            <a:off x="8645732" y="15272147"/>
            <a:ext cx="1623629" cy="723629"/>
          </a:xfrm>
          <a:prstGeom prst="rect">
            <a:avLst/>
          </a:prstGeom>
        </xdr:spPr>
        <xdr:style>
          <a:lnRef idx="2">
            <a:schemeClr val="accent5"/>
          </a:lnRef>
          <a:fillRef idx="1">
            <a:schemeClr val="lt1"/>
          </a:fillRef>
          <a:effectRef idx="0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th-TH" sz="4800" b="1" cap="none" spc="0">
                <a:ln w="12700">
                  <a:solidFill>
                    <a:schemeClr val="accent3">
                      <a:lumMod val="50000"/>
                    </a:schemeClr>
                  </a:solidFill>
                  <a:prstDash val="solid"/>
                </a:ln>
                <a:pattFill prst="narHorz">
                  <a:fgClr>
                    <a:schemeClr val="accent3"/>
                  </a:fgClr>
                  <a:bgClr>
                    <a:schemeClr val="accent3">
                      <a:lumMod val="40000"/>
                      <a:lumOff val="60000"/>
                    </a:schemeClr>
                  </a:bgClr>
                </a:pattFill>
                <a:effectLst>
                  <a:innerShdw blurRad="177800">
                    <a:schemeClr val="accent3">
                      <a:lumMod val="50000"/>
                    </a:schemeClr>
                  </a:innerShdw>
                </a:effectLst>
                <a:latin typeface="TH SarabunPSK" panose="020B0500040200020003" pitchFamily="34" charset="-34"/>
                <a:cs typeface="TH SarabunPSK" panose="020B0500040200020003" pitchFamily="34" charset="-34"/>
              </a:rPr>
              <a:t>0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D_IT/&#3600;&#3634;&#3609;&#3586;&#3657;&#3629;&#3617;&#3641;&#3621;&#3585;&#3621;&#3634;&#3591;/&#3586;&#3657;&#3629;&#3617;&#3641;&#3621;&#3619;&#3627;&#3633;&#3626;&#3627;&#3621;&#3633;&#3585;_&#3611;&#3637;2545-55/&#3619;&#3627;&#3633;&#3626;&#3627;&#3621;&#3633;&#3585;5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_DriveD_IT/1&#3600;&#3634;&#3609;&#3586;&#3657;&#3629;&#3617;&#3641;&#3621;&#3585;&#3621;&#3634;&#3591;/&#3586;&#3657;&#3629;&#3617;&#3641;&#3621;&#3607;&#3635;&#3648;&#3609;&#3637;&#3618;&#3610;&#3626;&#3606;&#3634;&#3609;&#3610;&#3619;&#3636;&#3585;&#3634;&#3619;_&#3611;&#3637;2551-59/&#3648;&#3605;&#3619;&#3637;&#3618;&#3617;&#3586;&#3657;&#3629;&#3617;&#3641;&#3621;&#3619;&#3614;&#3611;&#3637;2560_18&#3605;&#3588;59/&#3586;&#3657;&#3629;&#3617;&#3641;&#3621;&#3607;&#3635;&#3648;&#3609;&#3637;&#3618;&#3610;&#3626;&#3606;&#3634;&#3609;&#3610;&#3619;&#3636;&#3585;&#3634;&#3619;&#3626;&#3640;&#3586;&#3616;&#3634;&#3614;_download&#3592;&#3634;&#3585;&#3626;&#3609;&#3618;_3_2&#3617;&#3636;&#3618;57/healthoffice_2&#3617;&#3636;&#3618;5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พศ_รพท_รพช"/>
      <sheetName val="หมายเหตุ"/>
      <sheetName val="จำนวนสถานบริการปี55"/>
    </sheetNames>
    <sheetDataSet>
      <sheetData sheetId="0">
        <row r="1">
          <cell r="A1" t="str">
            <v>เขต</v>
          </cell>
          <cell r="B1" t="str">
            <v>รหัสสังกัด</v>
          </cell>
          <cell r="C1" t="str">
            <v>สังกัด</v>
          </cell>
          <cell r="D1" t="str">
            <v>รหัส9หลัก</v>
          </cell>
          <cell r="E1" t="str">
            <v>รหัส5หลัก</v>
          </cell>
          <cell r="F1" t="str">
            <v>ชื่อหน่วยงานบริการสุขภาพ</v>
          </cell>
          <cell r="G1" t="str">
            <v>ชื่อเต็มหน่วยงานบริการสุขภาพ</v>
          </cell>
          <cell r="H1" t="str">
            <v>รหัสพื้นที่</v>
          </cell>
          <cell r="I1" t="str">
            <v>รหัสจังหวัด</v>
          </cell>
          <cell r="J1" t="str">
            <v>จังหวัด</v>
          </cell>
          <cell r="K1" t="str">
            <v>รหัสอำเภอ</v>
          </cell>
          <cell r="L1" t="str">
            <v>อำเภอ</v>
          </cell>
          <cell r="M1" t="str">
            <v>รหัสตำบล</v>
          </cell>
          <cell r="N1" t="str">
            <v>ตำบล</v>
          </cell>
          <cell r="O1" t="str">
            <v>ภาค</v>
          </cell>
          <cell r="P1" t="str">
            <v>รหัสประเภท</v>
          </cell>
          <cell r="Q1" t="str">
            <v>ประเภท</v>
          </cell>
          <cell r="R1" t="str">
            <v>ประเภทรพ</v>
          </cell>
          <cell r="S1" t="str">
            <v>จำนวนเตียงจริง</v>
          </cell>
          <cell r="T1" t="str">
            <v>จำนวนเตียงตามกรอบ</v>
          </cell>
          <cell r="U1" t="str">
            <v>รหัสระดับการบริการ</v>
          </cell>
          <cell r="V1" t="str">
            <v>ระดับการบริการ</v>
          </cell>
        </row>
        <row r="2">
          <cell r="A2" t="str">
            <v>01</v>
          </cell>
          <cell r="B2" t="str">
            <v>21002</v>
          </cell>
          <cell r="C2" t="str">
            <v>กระทรวงสาธารณสุข สำนักงานปลัดกระทรวงสาธารณสุข</v>
          </cell>
          <cell r="D2" t="str">
            <v>001068600</v>
          </cell>
          <cell r="E2" t="str">
            <v>10686</v>
          </cell>
          <cell r="F2" t="str">
            <v>รพท.พระนั่งเกล้า</v>
          </cell>
          <cell r="G2" t="str">
            <v>โรงพยาบาลทั่วไปพระนั่งเกล้า</v>
          </cell>
          <cell r="H2" t="str">
            <v>12010400</v>
          </cell>
          <cell r="I2">
            <v>12</v>
          </cell>
          <cell r="J2" t="str">
            <v>จังหวัดนนทบุรี</v>
          </cell>
          <cell r="K2">
            <v>1201</v>
          </cell>
          <cell r="L2" t="str">
            <v>เมืองนนทบุรี</v>
          </cell>
          <cell r="M2">
            <v>120104</v>
          </cell>
          <cell r="N2" t="str">
            <v>บางกระสอ</v>
          </cell>
          <cell r="O2" t="str">
            <v>กลาง</v>
          </cell>
          <cell r="P2" t="str">
            <v>06</v>
          </cell>
          <cell r="Q2" t="str">
            <v>โรงพยาบาลทั่วไป</v>
          </cell>
          <cell r="R2">
            <v>2</v>
          </cell>
          <cell r="S2">
            <v>446</v>
          </cell>
          <cell r="T2" t="str">
            <v>446</v>
          </cell>
          <cell r="U2" t="str">
            <v>23</v>
          </cell>
          <cell r="V2" t="str">
            <v>2.3 ทุติยภูมิระดับสูง</v>
          </cell>
        </row>
        <row r="3">
          <cell r="A3" t="str">
            <v>01</v>
          </cell>
          <cell r="B3" t="str">
            <v>21002</v>
          </cell>
          <cell r="C3" t="str">
            <v>กระทรวงสาธารณสุข สำนักงานปลัดกระทรวงสาธารณสุข</v>
          </cell>
          <cell r="D3" t="str">
            <v>001075600</v>
          </cell>
          <cell r="E3" t="str">
            <v>10756</v>
          </cell>
          <cell r="F3" t="str">
            <v>รพช.บางกรวย</v>
          </cell>
          <cell r="G3" t="str">
            <v>โรงพยาบาลชุมชนบางกรวย</v>
          </cell>
          <cell r="H3" t="str">
            <v>12020108</v>
          </cell>
          <cell r="I3">
            <v>12</v>
          </cell>
          <cell r="J3" t="str">
            <v>จังหวัดนนทบุรี</v>
          </cell>
          <cell r="K3">
            <v>1202</v>
          </cell>
          <cell r="L3" t="str">
            <v>บางกรวย</v>
          </cell>
          <cell r="M3">
            <v>120201</v>
          </cell>
          <cell r="N3" t="str">
            <v>วัดชลอ</v>
          </cell>
          <cell r="O3" t="str">
            <v>กลาง</v>
          </cell>
          <cell r="P3" t="str">
            <v>07</v>
          </cell>
          <cell r="Q3" t="str">
            <v>โรงพยาบาลชุมชน</v>
          </cell>
          <cell r="R3">
            <v>5</v>
          </cell>
          <cell r="S3">
            <v>30</v>
          </cell>
          <cell r="T3" t="str">
            <v>30</v>
          </cell>
          <cell r="U3" t="str">
            <v>21</v>
          </cell>
          <cell r="V3" t="str">
            <v>2.1 ทุติยภูมิระดับต้น</v>
          </cell>
        </row>
        <row r="4">
          <cell r="A4" t="str">
            <v>01</v>
          </cell>
          <cell r="B4" t="str">
            <v>21002</v>
          </cell>
          <cell r="C4" t="str">
            <v>กระทรวงสาธารณสุข สำนักงานปลัดกระทรวงสาธารณสุข</v>
          </cell>
          <cell r="D4" t="str">
            <v>001075700</v>
          </cell>
          <cell r="E4" t="str">
            <v>10757</v>
          </cell>
          <cell r="F4" t="str">
            <v>รพช.บางใหญ่</v>
          </cell>
          <cell r="G4" t="str">
            <v>โรงพยาบาลชุมชนบางใหญ่</v>
          </cell>
          <cell r="H4" t="str">
            <v>12030103</v>
          </cell>
          <cell r="I4">
            <v>12</v>
          </cell>
          <cell r="J4" t="str">
            <v>จังหวัดนนทบุรี</v>
          </cell>
          <cell r="K4">
            <v>1203</v>
          </cell>
          <cell r="L4" t="str">
            <v>บางใหญ่</v>
          </cell>
          <cell r="M4">
            <v>120301</v>
          </cell>
          <cell r="N4" t="str">
            <v>บางม่วง</v>
          </cell>
          <cell r="O4" t="str">
            <v>กลาง</v>
          </cell>
          <cell r="P4" t="str">
            <v>07</v>
          </cell>
          <cell r="Q4" t="str">
            <v>โรงพยาบาลชุมชน</v>
          </cell>
          <cell r="R4">
            <v>5</v>
          </cell>
          <cell r="S4">
            <v>30</v>
          </cell>
          <cell r="T4" t="str">
            <v>30</v>
          </cell>
          <cell r="U4" t="str">
            <v>22</v>
          </cell>
          <cell r="V4" t="str">
            <v>2.2 ทุติยภูมิระดับกลาง</v>
          </cell>
        </row>
        <row r="5">
          <cell r="A5" t="str">
            <v>01</v>
          </cell>
          <cell r="B5" t="str">
            <v>21002</v>
          </cell>
          <cell r="C5" t="str">
            <v>กระทรวงสาธารณสุข สำนักงานปลัดกระทรวงสาธารณสุข</v>
          </cell>
          <cell r="D5" t="str">
            <v>001075800</v>
          </cell>
          <cell r="E5" t="str">
            <v>10758</v>
          </cell>
          <cell r="F5" t="str">
            <v>รพช.บางบัวทอง</v>
          </cell>
          <cell r="G5" t="str">
            <v>โรงพยาบาลชุมชนบางบัวทอง</v>
          </cell>
          <cell r="H5" t="str">
            <v>12040103</v>
          </cell>
          <cell r="I5">
            <v>12</v>
          </cell>
          <cell r="J5" t="str">
            <v>จังหวัดนนทบุรี</v>
          </cell>
          <cell r="K5">
            <v>1204</v>
          </cell>
          <cell r="L5" t="str">
            <v>บางบัวทอง</v>
          </cell>
          <cell r="M5">
            <v>120401</v>
          </cell>
          <cell r="N5" t="str">
            <v>โสนลอย</v>
          </cell>
          <cell r="O5" t="str">
            <v>กลาง</v>
          </cell>
          <cell r="P5" t="str">
            <v>07</v>
          </cell>
          <cell r="Q5" t="str">
            <v>โรงพยาบาลชุมชน</v>
          </cell>
          <cell r="R5">
            <v>5</v>
          </cell>
          <cell r="S5">
            <v>30</v>
          </cell>
          <cell r="T5" t="str">
            <v>30</v>
          </cell>
          <cell r="U5" t="str">
            <v>22</v>
          </cell>
          <cell r="V5" t="str">
            <v>2.2 ทุติยภูมิระดับกลาง</v>
          </cell>
        </row>
        <row r="6">
          <cell r="A6" t="str">
            <v>01</v>
          </cell>
          <cell r="B6" t="str">
            <v>21002</v>
          </cell>
          <cell r="C6" t="str">
            <v>กระทรวงสาธารณสุข สำนักงานปลัดกระทรวงสาธารณสุข</v>
          </cell>
          <cell r="D6" t="str">
            <v>001075900</v>
          </cell>
          <cell r="E6" t="str">
            <v>10759</v>
          </cell>
          <cell r="F6" t="str">
            <v>รพช.ไทรน้อย</v>
          </cell>
          <cell r="G6" t="str">
            <v>โรงพยาบาลชุมชนไทรน้อย</v>
          </cell>
          <cell r="H6" t="str">
            <v>12050105</v>
          </cell>
          <cell r="I6">
            <v>12</v>
          </cell>
          <cell r="J6" t="str">
            <v>จังหวัดนนทบุรี</v>
          </cell>
          <cell r="K6">
            <v>1205</v>
          </cell>
          <cell r="L6" t="str">
            <v>ไทรน้อย</v>
          </cell>
          <cell r="M6">
            <v>120501</v>
          </cell>
          <cell r="N6" t="str">
            <v>ไทรน้อย</v>
          </cell>
          <cell r="O6" t="str">
            <v>กลาง</v>
          </cell>
          <cell r="P6" t="str">
            <v>07</v>
          </cell>
          <cell r="Q6" t="str">
            <v>โรงพยาบาลชุมชน</v>
          </cell>
          <cell r="R6">
            <v>4</v>
          </cell>
          <cell r="S6">
            <v>55</v>
          </cell>
          <cell r="T6" t="str">
            <v>30</v>
          </cell>
          <cell r="U6" t="str">
            <v>21</v>
          </cell>
          <cell r="V6" t="str">
            <v>2.1 ทุติยภูมิระดับต้น</v>
          </cell>
        </row>
        <row r="7">
          <cell r="A7" t="str">
            <v>01</v>
          </cell>
          <cell r="B7" t="str">
            <v>21002</v>
          </cell>
          <cell r="C7" t="str">
            <v>กระทรวงสาธารณสุข สำนักงานปลัดกระทรวงสาธารณสุข</v>
          </cell>
          <cell r="D7" t="str">
            <v>001076000</v>
          </cell>
          <cell r="E7" t="str">
            <v>10760</v>
          </cell>
          <cell r="F7" t="str">
            <v>รพช.ปากเกร็ด</v>
          </cell>
          <cell r="G7" t="str">
            <v>โรงพยาบาลชุมชนปากเกร็ด</v>
          </cell>
          <cell r="H7" t="str">
            <v>12060105</v>
          </cell>
          <cell r="I7">
            <v>12</v>
          </cell>
          <cell r="J7" t="str">
            <v>จังหวัดนนทบุรี</v>
          </cell>
          <cell r="K7">
            <v>1206</v>
          </cell>
          <cell r="L7" t="str">
            <v>ปากเกร็ด</v>
          </cell>
          <cell r="M7">
            <v>120601</v>
          </cell>
          <cell r="N7" t="str">
            <v>ปากเกร็ด</v>
          </cell>
          <cell r="O7" t="str">
            <v>กลาง</v>
          </cell>
          <cell r="P7" t="str">
            <v>07</v>
          </cell>
          <cell r="Q7" t="str">
            <v>โรงพยาบาลชุมชน</v>
          </cell>
          <cell r="R7">
            <v>5</v>
          </cell>
          <cell r="S7">
            <v>30</v>
          </cell>
          <cell r="T7" t="str">
            <v>30</v>
          </cell>
          <cell r="U7" t="str">
            <v>22</v>
          </cell>
          <cell r="V7" t="str">
            <v>2.2 ทุติยภูมิระดับกลาง</v>
          </cell>
        </row>
        <row r="8">
          <cell r="A8" t="str">
            <v>01</v>
          </cell>
          <cell r="B8" t="str">
            <v>21002</v>
          </cell>
          <cell r="C8" t="str">
            <v>กระทรวงสาธารณสุข สำนักงานปลัดกระทรวงสาธารณสุข</v>
          </cell>
          <cell r="D8" t="str">
            <v>001068700</v>
          </cell>
          <cell r="E8" t="str">
            <v>10687</v>
          </cell>
          <cell r="F8" t="str">
            <v>รพท.ปทุมธานี</v>
          </cell>
          <cell r="G8" t="str">
            <v>โรงพยาบาลทั่วไปปทุมธานี</v>
          </cell>
          <cell r="H8" t="str">
            <v>13010105</v>
          </cell>
          <cell r="I8">
            <v>13</v>
          </cell>
          <cell r="J8" t="str">
            <v>จังหวัดปทุมธานี</v>
          </cell>
          <cell r="K8">
            <v>1301</v>
          </cell>
          <cell r="L8" t="str">
            <v>เมืองปทุมธานี</v>
          </cell>
          <cell r="M8">
            <v>130101</v>
          </cell>
          <cell r="N8" t="str">
            <v>บางปรอก</v>
          </cell>
          <cell r="O8" t="str">
            <v>กลาง</v>
          </cell>
          <cell r="P8" t="str">
            <v>06</v>
          </cell>
          <cell r="Q8" t="str">
            <v>โรงพยาบาลทั่วไป</v>
          </cell>
          <cell r="R8">
            <v>2</v>
          </cell>
          <cell r="S8">
            <v>385</v>
          </cell>
          <cell r="T8" t="str">
            <v>312</v>
          </cell>
          <cell r="U8" t="str">
            <v>31</v>
          </cell>
          <cell r="V8" t="str">
            <v>3.1 ตติยภูมิ</v>
          </cell>
        </row>
        <row r="9">
          <cell r="A9" t="str">
            <v>01</v>
          </cell>
          <cell r="B9" t="str">
            <v>21002</v>
          </cell>
          <cell r="C9" t="str">
            <v>กระทรวงสาธารณสุข สำนักงานปลัดกระทรวงสาธารณสุข</v>
          </cell>
          <cell r="D9" t="str">
            <v>001076100</v>
          </cell>
          <cell r="E9" t="str">
            <v>10761</v>
          </cell>
          <cell r="F9" t="str">
            <v>รพช.คลองหลวง</v>
          </cell>
          <cell r="G9" t="str">
            <v>โรงพยาบาลชุมชนคลองหลวง</v>
          </cell>
          <cell r="H9" t="str">
            <v>13020607</v>
          </cell>
          <cell r="I9">
            <v>13</v>
          </cell>
          <cell r="J9" t="str">
            <v>จังหวัดปทุมธานี</v>
          </cell>
          <cell r="K9">
            <v>1302</v>
          </cell>
          <cell r="L9" t="str">
            <v>คลองหลวง</v>
          </cell>
          <cell r="M9">
            <v>130206</v>
          </cell>
          <cell r="N9" t="str">
            <v>คลองหก</v>
          </cell>
          <cell r="O9" t="str">
            <v>กลาง</v>
          </cell>
          <cell r="P9" t="str">
            <v>07</v>
          </cell>
          <cell r="Q9" t="str">
            <v>โรงพยาบาลชุมชน</v>
          </cell>
          <cell r="R9">
            <v>5</v>
          </cell>
          <cell r="S9">
            <v>30</v>
          </cell>
          <cell r="T9" t="str">
            <v>30</v>
          </cell>
          <cell r="U9" t="str">
            <v>22</v>
          </cell>
          <cell r="V9" t="str">
            <v>2.2 ทุติยภูมิระดับกลาง</v>
          </cell>
        </row>
        <row r="10">
          <cell r="A10" t="str">
            <v>01</v>
          </cell>
          <cell r="B10" t="str">
            <v>21002</v>
          </cell>
          <cell r="C10" t="str">
            <v>กระทรวงสาธารณสุข สำนักงานปลัดกระทรวงสาธารณสุข</v>
          </cell>
          <cell r="D10" t="str">
            <v>001076200</v>
          </cell>
          <cell r="E10" t="str">
            <v>10762</v>
          </cell>
          <cell r="F10" t="str">
            <v>รพช.ธัญบุรี</v>
          </cell>
          <cell r="G10" t="str">
            <v>โรงพยาบาลชุมชนธัญบุรี</v>
          </cell>
          <cell r="H10" t="str">
            <v>13030302</v>
          </cell>
          <cell r="I10">
            <v>13</v>
          </cell>
          <cell r="J10" t="str">
            <v>จังหวัดปทุมธานี</v>
          </cell>
          <cell r="K10">
            <v>1303</v>
          </cell>
          <cell r="L10" t="str">
            <v>ธัญบุรี</v>
          </cell>
          <cell r="M10">
            <v>130303</v>
          </cell>
          <cell r="N10" t="str">
            <v>รังสิต</v>
          </cell>
          <cell r="O10" t="str">
            <v>กลาง</v>
          </cell>
          <cell r="P10" t="str">
            <v>07</v>
          </cell>
          <cell r="Q10" t="str">
            <v>โรงพยาบาลชุมชน</v>
          </cell>
          <cell r="R10">
            <v>4</v>
          </cell>
          <cell r="S10">
            <v>60</v>
          </cell>
          <cell r="T10" t="str">
            <v>60</v>
          </cell>
          <cell r="U10" t="str">
            <v>22</v>
          </cell>
          <cell r="V10" t="str">
            <v>2.2 ทุติยภูมิระดับกลาง</v>
          </cell>
        </row>
        <row r="11">
          <cell r="A11" t="str">
            <v>01</v>
          </cell>
          <cell r="B11" t="str">
            <v>21002</v>
          </cell>
          <cell r="C11" t="str">
            <v>กระทรวงสาธารณสุข สำนักงานปลัดกระทรวงสาธารณสุข</v>
          </cell>
          <cell r="D11" t="str">
            <v>001076300</v>
          </cell>
          <cell r="E11" t="str">
            <v>10763</v>
          </cell>
          <cell r="F11" t="str">
            <v>รพช.ประชาธิปัตย์</v>
          </cell>
          <cell r="G11" t="str">
            <v>โรงพยาบาลชุมชนประชาธิปัตย์</v>
          </cell>
          <cell r="H11" t="str">
            <v>13030102</v>
          </cell>
          <cell r="I11">
            <v>13</v>
          </cell>
          <cell r="J11" t="str">
            <v>จังหวัดปทุมธานี</v>
          </cell>
          <cell r="K11">
            <v>1303</v>
          </cell>
          <cell r="L11" t="str">
            <v>ธัญบุรี</v>
          </cell>
          <cell r="M11">
            <v>130301</v>
          </cell>
          <cell r="N11" t="str">
            <v>ประชาธิปัตย์</v>
          </cell>
          <cell r="O11" t="str">
            <v>กลาง</v>
          </cell>
          <cell r="P11" t="str">
            <v>07</v>
          </cell>
          <cell r="Q11" t="str">
            <v>โรงพยาบาลชุมชน</v>
          </cell>
          <cell r="R11">
            <v>5</v>
          </cell>
          <cell r="S11">
            <v>30</v>
          </cell>
          <cell r="T11" t="str">
            <v>30</v>
          </cell>
          <cell r="U11" t="str">
            <v>22</v>
          </cell>
          <cell r="V11" t="str">
            <v>2.2 ทุติยภูมิระดับกลาง</v>
          </cell>
        </row>
        <row r="12">
          <cell r="A12" t="str">
            <v>01</v>
          </cell>
          <cell r="B12" t="str">
            <v>21002</v>
          </cell>
          <cell r="C12" t="str">
            <v>กระทรวงสาธารณสุข สำนักงานปลัดกระทรวงสาธารณสุข</v>
          </cell>
          <cell r="D12" t="str">
            <v>001076400</v>
          </cell>
          <cell r="E12" t="str">
            <v>10764</v>
          </cell>
          <cell r="F12" t="str">
            <v>รพช.หนองเสือ</v>
          </cell>
          <cell r="G12" t="str">
            <v>โรงพยาบาลชุมชนหนองเสือ</v>
          </cell>
          <cell r="H12" t="str">
            <v>13040106</v>
          </cell>
          <cell r="I12">
            <v>13</v>
          </cell>
          <cell r="J12" t="str">
            <v>จังหวัดปทุมธานี</v>
          </cell>
          <cell r="K12">
            <v>1304</v>
          </cell>
          <cell r="L12" t="str">
            <v>หนองเสือ</v>
          </cell>
          <cell r="M12">
            <v>130401</v>
          </cell>
          <cell r="N12" t="str">
            <v>บึงบา</v>
          </cell>
          <cell r="O12" t="str">
            <v>กลาง</v>
          </cell>
          <cell r="P12" t="str">
            <v>07</v>
          </cell>
          <cell r="Q12" t="str">
            <v>โรงพยาบาลชุมชน</v>
          </cell>
          <cell r="R12">
            <v>5</v>
          </cell>
          <cell r="S12">
            <v>30</v>
          </cell>
          <cell r="T12" t="str">
            <v>30</v>
          </cell>
          <cell r="U12" t="str">
            <v>22</v>
          </cell>
          <cell r="V12" t="str">
            <v>2.2 ทุติยภูมิระดับกลาง</v>
          </cell>
        </row>
        <row r="13">
          <cell r="A13" t="str">
            <v>01</v>
          </cell>
          <cell r="B13" t="str">
            <v>21002</v>
          </cell>
          <cell r="C13" t="str">
            <v>กระทรวงสาธารณสุข สำนักงานปลัดกระทรวงสาธารณสุข</v>
          </cell>
          <cell r="D13" t="str">
            <v>001076500</v>
          </cell>
          <cell r="E13" t="str">
            <v>10765</v>
          </cell>
          <cell r="F13" t="str">
            <v>รพช.ลาดหลุมแก้ว</v>
          </cell>
          <cell r="G13" t="str">
            <v>โรงพยาบาลชุมชนลาดหลุมแก้ว</v>
          </cell>
          <cell r="H13" t="str">
            <v>13050104</v>
          </cell>
          <cell r="I13">
            <v>13</v>
          </cell>
          <cell r="J13" t="str">
            <v>จังหวัดปทุมธานี</v>
          </cell>
          <cell r="K13">
            <v>1305</v>
          </cell>
          <cell r="L13" t="str">
            <v>ลาดหลุมแก้ว</v>
          </cell>
          <cell r="M13">
            <v>130501</v>
          </cell>
          <cell r="N13" t="str">
            <v>ระแหง</v>
          </cell>
          <cell r="O13" t="str">
            <v>กลาง</v>
          </cell>
          <cell r="P13" t="str">
            <v>07</v>
          </cell>
          <cell r="Q13" t="str">
            <v>โรงพยาบาลชุมชน</v>
          </cell>
          <cell r="R13">
            <v>5</v>
          </cell>
          <cell r="S13">
            <v>30</v>
          </cell>
          <cell r="T13" t="str">
            <v>30</v>
          </cell>
          <cell r="U13" t="str">
            <v>22</v>
          </cell>
          <cell r="V13" t="str">
            <v>2.2 ทุติยภูมิระดับกลาง</v>
          </cell>
        </row>
        <row r="14">
          <cell r="A14" t="str">
            <v>01</v>
          </cell>
          <cell r="B14" t="str">
            <v>21002</v>
          </cell>
          <cell r="C14" t="str">
            <v>กระทรวงสาธารณสุข สำนักงานปลัดกระทรวงสาธารณสุข</v>
          </cell>
          <cell r="D14" t="str">
            <v>001076600</v>
          </cell>
          <cell r="E14" t="str">
            <v>10766</v>
          </cell>
          <cell r="F14" t="str">
            <v>รพช.ลำลูกกา</v>
          </cell>
          <cell r="G14" t="str">
            <v>โรงพยาบาลชุมชนลำลูกกา</v>
          </cell>
          <cell r="H14" t="str">
            <v>13060606</v>
          </cell>
          <cell r="I14">
            <v>13</v>
          </cell>
          <cell r="J14" t="str">
            <v>จังหวัดปทุมธานี</v>
          </cell>
          <cell r="K14">
            <v>1306</v>
          </cell>
          <cell r="L14" t="str">
            <v>ลำลูกกา</v>
          </cell>
          <cell r="M14">
            <v>130606</v>
          </cell>
          <cell r="N14" t="str">
            <v>ลำไทร</v>
          </cell>
          <cell r="O14" t="str">
            <v>กลาง</v>
          </cell>
          <cell r="P14" t="str">
            <v>07</v>
          </cell>
          <cell r="Q14" t="str">
            <v>โรงพยาบาลชุมชน</v>
          </cell>
          <cell r="R14">
            <v>5</v>
          </cell>
          <cell r="S14">
            <v>30</v>
          </cell>
          <cell r="T14" t="str">
            <v>30</v>
          </cell>
          <cell r="U14" t="str">
            <v>22</v>
          </cell>
          <cell r="V14" t="str">
            <v>2.2 ทุติยภูมิระดับกลาง</v>
          </cell>
        </row>
        <row r="15">
          <cell r="A15" t="str">
            <v>01</v>
          </cell>
          <cell r="B15" t="str">
            <v>21002</v>
          </cell>
          <cell r="C15" t="str">
            <v>กระทรวงสาธารณสุข สำนักงานปลัดกระทรวงสาธารณสุข</v>
          </cell>
          <cell r="D15" t="str">
            <v>001076700</v>
          </cell>
          <cell r="E15" t="str">
            <v>10767</v>
          </cell>
          <cell r="F15" t="str">
            <v>รพช.สามโคก</v>
          </cell>
          <cell r="G15" t="str">
            <v>โรงพยาบาลชุมชนสามโคก</v>
          </cell>
          <cell r="H15" t="str">
            <v>13070706</v>
          </cell>
          <cell r="I15">
            <v>13</v>
          </cell>
          <cell r="J15" t="str">
            <v>จังหวัดปทุมธานี</v>
          </cell>
          <cell r="K15">
            <v>1307</v>
          </cell>
          <cell r="L15" t="str">
            <v>สามโคก</v>
          </cell>
          <cell r="M15">
            <v>130707</v>
          </cell>
          <cell r="N15" t="str">
            <v>บ้านปทุม</v>
          </cell>
          <cell r="O15" t="str">
            <v>กลาง</v>
          </cell>
          <cell r="P15" t="str">
            <v>07</v>
          </cell>
          <cell r="Q15" t="str">
            <v>โรงพยาบาลชุมชน</v>
          </cell>
          <cell r="R15">
            <v>5</v>
          </cell>
          <cell r="S15">
            <v>10</v>
          </cell>
          <cell r="T15" t="str">
            <v>30</v>
          </cell>
          <cell r="U15" t="str">
            <v>22</v>
          </cell>
          <cell r="V15" t="str">
            <v>2.2 ทุติยภูมิระดับกลาง</v>
          </cell>
        </row>
        <row r="16">
          <cell r="A16" t="str">
            <v>01</v>
          </cell>
          <cell r="B16" t="str">
            <v>21002</v>
          </cell>
          <cell r="C16" t="str">
            <v>กระทรวงสาธารณสุข สำนักงานปลัดกระทรวงสาธารณสุข</v>
          </cell>
          <cell r="D16" t="str">
            <v>001066000</v>
          </cell>
          <cell r="E16" t="str">
            <v>10660</v>
          </cell>
          <cell r="F16" t="str">
            <v>รพศ.พระนครศรีอยุธยา</v>
          </cell>
          <cell r="G16" t="str">
            <v>โรงพยาบาลศูนย์พระนครศรีอยุธยา</v>
          </cell>
          <cell r="H16" t="str">
            <v>14010104</v>
          </cell>
          <cell r="I16">
            <v>14</v>
          </cell>
          <cell r="J16" t="str">
            <v>จังหวัดพระนครศรีอยุธยา</v>
          </cell>
          <cell r="K16">
            <v>1401</v>
          </cell>
          <cell r="L16" t="str">
            <v>พระนครศรีอยุธยา</v>
          </cell>
          <cell r="M16">
            <v>140101</v>
          </cell>
          <cell r="N16" t="str">
            <v>ประตูชัย</v>
          </cell>
          <cell r="O16" t="str">
            <v>กลาง</v>
          </cell>
          <cell r="P16" t="str">
            <v>05</v>
          </cell>
          <cell r="Q16" t="str">
            <v>โรงพยาบาลศูนย์</v>
          </cell>
          <cell r="R16">
            <v>1</v>
          </cell>
          <cell r="S16">
            <v>445</v>
          </cell>
          <cell r="T16" t="str">
            <v>522</v>
          </cell>
          <cell r="U16" t="str">
            <v>31</v>
          </cell>
          <cell r="V16" t="str">
            <v>3.1 ตติยภูมิ</v>
          </cell>
        </row>
        <row r="17">
          <cell r="A17" t="str">
            <v>01</v>
          </cell>
          <cell r="B17" t="str">
            <v>21002</v>
          </cell>
          <cell r="C17" t="str">
            <v>กระทรวงสาธารณสุข สำนักงานปลัดกระทรวงสาธารณสุข</v>
          </cell>
          <cell r="D17" t="str">
            <v>001068800</v>
          </cell>
          <cell r="E17" t="str">
            <v>10688</v>
          </cell>
          <cell r="F17" t="str">
            <v>รพท.เสนา</v>
          </cell>
          <cell r="G17" t="str">
            <v>โรงพยาบาลทั่วไปเสนา</v>
          </cell>
          <cell r="H17" t="str">
            <v>14120101</v>
          </cell>
          <cell r="I17">
            <v>14</v>
          </cell>
          <cell r="J17" t="str">
            <v>จังหวัดพระนครศรีอยุธยา</v>
          </cell>
          <cell r="K17">
            <v>1412</v>
          </cell>
          <cell r="L17" t="str">
            <v>เสนา</v>
          </cell>
          <cell r="M17">
            <v>141203</v>
          </cell>
          <cell r="N17" t="str">
            <v>เจ้าเจ็ด</v>
          </cell>
          <cell r="O17" t="str">
            <v>กลาง</v>
          </cell>
          <cell r="P17" t="str">
            <v>06</v>
          </cell>
          <cell r="Q17" t="str">
            <v>โรงพยาบาลทั่วไป</v>
          </cell>
          <cell r="R17">
            <v>3</v>
          </cell>
          <cell r="S17">
            <v>160</v>
          </cell>
          <cell r="T17" t="str">
            <v>180</v>
          </cell>
          <cell r="U17" t="str">
            <v>23</v>
          </cell>
          <cell r="V17" t="str">
            <v>2.3 ทุติยภูมิระดับสูง</v>
          </cell>
        </row>
        <row r="18">
          <cell r="A18" t="str">
            <v>01</v>
          </cell>
          <cell r="B18" t="str">
            <v>21002</v>
          </cell>
          <cell r="C18" t="str">
            <v>กระทรวงสาธารณสุข สำนักงานปลัดกระทรวงสาธารณสุข</v>
          </cell>
          <cell r="D18" t="str">
            <v>001076800</v>
          </cell>
          <cell r="E18" t="str">
            <v>10768</v>
          </cell>
          <cell r="F18" t="str">
            <v>รพช.ท่าเรือ</v>
          </cell>
          <cell r="G18" t="str">
            <v>โรงพยาบาลชุมชนท่าเรือ</v>
          </cell>
          <cell r="H18" t="str">
            <v>14020102</v>
          </cell>
          <cell r="I18">
            <v>14</v>
          </cell>
          <cell r="J18" t="str">
            <v>จังหวัดพระนครศรีอยุธยา</v>
          </cell>
          <cell r="K18">
            <v>1402</v>
          </cell>
          <cell r="L18" t="str">
            <v>ท่าเรือ</v>
          </cell>
          <cell r="M18">
            <v>140201</v>
          </cell>
          <cell r="N18" t="str">
            <v>ท่าเรือ</v>
          </cell>
          <cell r="O18" t="str">
            <v>กลาง</v>
          </cell>
          <cell r="P18" t="str">
            <v>07</v>
          </cell>
          <cell r="Q18" t="str">
            <v>โรงพยาบาลชุมชน</v>
          </cell>
          <cell r="R18">
            <v>5</v>
          </cell>
          <cell r="S18">
            <v>30</v>
          </cell>
          <cell r="T18" t="str">
            <v>30</v>
          </cell>
          <cell r="U18" t="str">
            <v>21</v>
          </cell>
          <cell r="V18" t="str">
            <v>2.1 ทุติยภูมิระดับต้น</v>
          </cell>
        </row>
        <row r="19">
          <cell r="A19" t="str">
            <v>01</v>
          </cell>
          <cell r="B19" t="str">
            <v>21002</v>
          </cell>
          <cell r="C19" t="str">
            <v>กระทรวงสาธารณสุข สำนักงานปลัดกระทรวงสาธารณสุข</v>
          </cell>
          <cell r="D19" t="str">
            <v>001076900</v>
          </cell>
          <cell r="E19" t="str">
            <v>10769</v>
          </cell>
          <cell r="F19" t="str">
            <v>รพช.สมเด็จพระสังฆราช(นครหลวง)</v>
          </cell>
          <cell r="G19" t="str">
            <v>โรงพยาบาลชุมชนสมเด็จพระสังฆราช(นครหลวง)</v>
          </cell>
          <cell r="H19" t="str">
            <v>14030102</v>
          </cell>
          <cell r="I19">
            <v>14</v>
          </cell>
          <cell r="J19" t="str">
            <v>จังหวัดพระนครศรีอยุธยา</v>
          </cell>
          <cell r="K19">
            <v>1403</v>
          </cell>
          <cell r="L19" t="str">
            <v>นครหลวง</v>
          </cell>
          <cell r="M19">
            <v>140301</v>
          </cell>
          <cell r="N19" t="str">
            <v>นครหลวง</v>
          </cell>
          <cell r="O19" t="str">
            <v>กลาง</v>
          </cell>
          <cell r="P19" t="str">
            <v>07</v>
          </cell>
          <cell r="Q19" t="str">
            <v>โรงพยาบาลชุมชน</v>
          </cell>
          <cell r="R19">
            <v>4</v>
          </cell>
          <cell r="S19">
            <v>60</v>
          </cell>
          <cell r="T19" t="str">
            <v>60</v>
          </cell>
          <cell r="U19" t="str">
            <v>21</v>
          </cell>
          <cell r="V19" t="str">
            <v>2.1 ทุติยภูมิระดับต้น</v>
          </cell>
        </row>
        <row r="20">
          <cell r="A20" t="str">
            <v>01</v>
          </cell>
          <cell r="B20" t="str">
            <v>21002</v>
          </cell>
          <cell r="C20" t="str">
            <v>กระทรวงสาธารณสุข สำนักงานปลัดกระทรวงสาธารณสุข</v>
          </cell>
          <cell r="D20" t="str">
            <v>001077000</v>
          </cell>
          <cell r="E20" t="str">
            <v>10770</v>
          </cell>
          <cell r="F20" t="str">
            <v>รพช.บางไทร</v>
          </cell>
          <cell r="G20" t="str">
            <v>โรงพยาบาลชุมชนบางไทร</v>
          </cell>
          <cell r="H20" t="str">
            <v>14040102</v>
          </cell>
          <cell r="I20">
            <v>14</v>
          </cell>
          <cell r="J20" t="str">
            <v>จังหวัดพระนครศรีอยุธยา</v>
          </cell>
          <cell r="K20">
            <v>1404</v>
          </cell>
          <cell r="L20" t="str">
            <v>บางไทร</v>
          </cell>
          <cell r="M20">
            <v>140401</v>
          </cell>
          <cell r="N20" t="str">
            <v>บางไทร</v>
          </cell>
          <cell r="O20" t="str">
            <v>กลาง</v>
          </cell>
          <cell r="P20" t="str">
            <v>07</v>
          </cell>
          <cell r="Q20" t="str">
            <v>โรงพยาบาลชุมชน</v>
          </cell>
          <cell r="R20">
            <v>5</v>
          </cell>
          <cell r="S20">
            <v>30</v>
          </cell>
          <cell r="T20" t="str">
            <v>30</v>
          </cell>
          <cell r="U20" t="str">
            <v>21</v>
          </cell>
          <cell r="V20" t="str">
            <v>2.1 ทุติยภูมิระดับต้น</v>
          </cell>
        </row>
        <row r="21">
          <cell r="A21" t="str">
            <v>01</v>
          </cell>
          <cell r="B21" t="str">
            <v>21002</v>
          </cell>
          <cell r="C21" t="str">
            <v>กระทรวงสาธารณสุข สำนักงานปลัดกระทรวงสาธารณสุข</v>
          </cell>
          <cell r="D21" t="str">
            <v>001077100</v>
          </cell>
          <cell r="E21" t="str">
            <v>10771</v>
          </cell>
          <cell r="F21" t="str">
            <v>รพช.บางบาล</v>
          </cell>
          <cell r="G21" t="str">
            <v>โรงพยาบาลชุมชนบางบาล</v>
          </cell>
          <cell r="H21" t="str">
            <v>14050402</v>
          </cell>
          <cell r="I21">
            <v>14</v>
          </cell>
          <cell r="J21" t="str">
            <v>จังหวัดพระนครศรีอยุธยา</v>
          </cell>
          <cell r="K21">
            <v>1405</v>
          </cell>
          <cell r="L21" t="str">
            <v>บางบาล</v>
          </cell>
          <cell r="M21">
            <v>140504</v>
          </cell>
          <cell r="N21" t="str">
            <v>สะพานไทย</v>
          </cell>
          <cell r="O21" t="str">
            <v>กลาง</v>
          </cell>
          <cell r="P21" t="str">
            <v>07</v>
          </cell>
          <cell r="Q21" t="str">
            <v>โรงพยาบาลชุมชน</v>
          </cell>
          <cell r="R21">
            <v>5</v>
          </cell>
          <cell r="S21">
            <v>30</v>
          </cell>
          <cell r="T21" t="str">
            <v>30</v>
          </cell>
          <cell r="U21" t="str">
            <v>21</v>
          </cell>
          <cell r="V21" t="str">
            <v>2.1 ทุติยภูมิระดับต้น</v>
          </cell>
        </row>
        <row r="22">
          <cell r="A22" t="str">
            <v>01</v>
          </cell>
          <cell r="B22" t="str">
            <v>21002</v>
          </cell>
          <cell r="C22" t="str">
            <v>กระทรวงสาธารณสุข สำนักงานปลัดกระทรวงสาธารณสุข</v>
          </cell>
          <cell r="D22" t="str">
            <v>001077200</v>
          </cell>
          <cell r="E22" t="str">
            <v>10772</v>
          </cell>
          <cell r="F22" t="str">
            <v>รพช.บางปะอิน</v>
          </cell>
          <cell r="G22" t="str">
            <v>โรงพยาบาลชุมชนบางปะอิน</v>
          </cell>
          <cell r="H22" t="str">
            <v>14060111</v>
          </cell>
          <cell r="I22">
            <v>14</v>
          </cell>
          <cell r="J22" t="str">
            <v>จังหวัดพระนครศรีอยุธยา</v>
          </cell>
          <cell r="K22">
            <v>1406</v>
          </cell>
          <cell r="L22" t="str">
            <v>บางปะอิน</v>
          </cell>
          <cell r="M22">
            <v>140601</v>
          </cell>
          <cell r="N22" t="str">
            <v>บ้านเลน</v>
          </cell>
          <cell r="O22" t="str">
            <v>กลาง</v>
          </cell>
          <cell r="P22" t="str">
            <v>07</v>
          </cell>
          <cell r="Q22" t="str">
            <v>โรงพยาบาลชุมชน</v>
          </cell>
          <cell r="R22">
            <v>4</v>
          </cell>
          <cell r="S22">
            <v>60</v>
          </cell>
          <cell r="T22" t="str">
            <v>60</v>
          </cell>
          <cell r="U22" t="str">
            <v>21</v>
          </cell>
          <cell r="V22" t="str">
            <v>2.1 ทุติยภูมิระดับต้น</v>
          </cell>
        </row>
        <row r="23">
          <cell r="A23" t="str">
            <v>01</v>
          </cell>
          <cell r="B23" t="str">
            <v>21002</v>
          </cell>
          <cell r="C23" t="str">
            <v>กระทรวงสาธารณสุข สำนักงานปลัดกระทรวงสาธารณสุข</v>
          </cell>
          <cell r="D23" t="str">
            <v>001077300</v>
          </cell>
          <cell r="E23" t="str">
            <v>10773</v>
          </cell>
          <cell r="F23" t="str">
            <v>รพช.บางปะหัน</v>
          </cell>
          <cell r="G23" t="str">
            <v>โรงพยาบาลชุมชนบางปะหัน</v>
          </cell>
          <cell r="H23" t="str">
            <v>14070105</v>
          </cell>
          <cell r="I23">
            <v>14</v>
          </cell>
          <cell r="J23" t="str">
            <v>จังหวัดพระนครศรีอยุธยา</v>
          </cell>
          <cell r="K23">
            <v>1407</v>
          </cell>
          <cell r="L23" t="str">
            <v>บางปะหัน</v>
          </cell>
          <cell r="M23">
            <v>140701</v>
          </cell>
          <cell r="N23" t="str">
            <v>บางปะหัน</v>
          </cell>
          <cell r="O23" t="str">
            <v>กลาง</v>
          </cell>
          <cell r="P23" t="str">
            <v>07</v>
          </cell>
          <cell r="Q23" t="str">
            <v>โรงพยาบาลชุมชน</v>
          </cell>
          <cell r="R23">
            <v>5</v>
          </cell>
          <cell r="S23">
            <v>30</v>
          </cell>
          <cell r="T23" t="str">
            <v>10</v>
          </cell>
          <cell r="U23" t="str">
            <v>21</v>
          </cell>
          <cell r="V23" t="str">
            <v>2.1 ทุติยภูมิระดับต้น</v>
          </cell>
        </row>
        <row r="24">
          <cell r="A24" t="str">
            <v>01</v>
          </cell>
          <cell r="B24" t="str">
            <v>21002</v>
          </cell>
          <cell r="C24" t="str">
            <v>กระทรวงสาธารณสุข สำนักงานปลัดกระทรวงสาธารณสุข</v>
          </cell>
          <cell r="D24" t="str">
            <v>001077400</v>
          </cell>
          <cell r="E24" t="str">
            <v>10774</v>
          </cell>
          <cell r="F24" t="str">
            <v>รพช.ผักไห่</v>
          </cell>
          <cell r="G24" t="str">
            <v>โรงพยาบาลชุมชนผักไห่</v>
          </cell>
          <cell r="H24" t="str">
            <v>14080105</v>
          </cell>
          <cell r="I24">
            <v>14</v>
          </cell>
          <cell r="J24" t="str">
            <v>จังหวัดพระนครศรีอยุธยา</v>
          </cell>
          <cell r="K24">
            <v>1408</v>
          </cell>
          <cell r="L24" t="str">
            <v>ผักไห่</v>
          </cell>
          <cell r="M24">
            <v>140801</v>
          </cell>
          <cell r="N24" t="str">
            <v>ผักไห่</v>
          </cell>
          <cell r="O24" t="str">
            <v>กลาง</v>
          </cell>
          <cell r="P24" t="str">
            <v>07</v>
          </cell>
          <cell r="Q24" t="str">
            <v>โรงพยาบาลชุมชน</v>
          </cell>
          <cell r="R24">
            <v>5</v>
          </cell>
          <cell r="S24">
            <v>30</v>
          </cell>
          <cell r="T24" t="str">
            <v>30</v>
          </cell>
          <cell r="U24" t="str">
            <v>21</v>
          </cell>
          <cell r="V24" t="str">
            <v>2.1 ทุติยภูมิระดับต้น</v>
          </cell>
        </row>
        <row r="25">
          <cell r="A25" t="str">
            <v>01</v>
          </cell>
          <cell r="B25" t="str">
            <v>21002</v>
          </cell>
          <cell r="C25" t="str">
            <v>กระทรวงสาธารณสุข สำนักงานปลัดกระทรวงสาธารณสุข</v>
          </cell>
          <cell r="D25" t="str">
            <v>001077500</v>
          </cell>
          <cell r="E25" t="str">
            <v>10775</v>
          </cell>
          <cell r="F25" t="str">
            <v>รพช.ภาชี</v>
          </cell>
          <cell r="G25" t="str">
            <v>โรงพยาบาลชุมชนภาชี</v>
          </cell>
          <cell r="H25" t="str">
            <v>14090105</v>
          </cell>
          <cell r="I25">
            <v>14</v>
          </cell>
          <cell r="J25" t="str">
            <v>จังหวัดพระนครศรีอยุธยา</v>
          </cell>
          <cell r="K25">
            <v>1409</v>
          </cell>
          <cell r="L25" t="str">
            <v>ภาชี</v>
          </cell>
          <cell r="M25">
            <v>140901</v>
          </cell>
          <cell r="N25" t="str">
            <v>ภาชี</v>
          </cell>
          <cell r="O25" t="str">
            <v>กลาง</v>
          </cell>
          <cell r="P25" t="str">
            <v>07</v>
          </cell>
          <cell r="Q25" t="str">
            <v>โรงพยาบาลชุมชน</v>
          </cell>
          <cell r="R25">
            <v>4</v>
          </cell>
          <cell r="S25">
            <v>46</v>
          </cell>
          <cell r="T25" t="str">
            <v>30</v>
          </cell>
          <cell r="U25" t="str">
            <v>21</v>
          </cell>
          <cell r="V25" t="str">
            <v>2.1 ทุติยภูมิระดับต้น</v>
          </cell>
        </row>
        <row r="26">
          <cell r="A26" t="str">
            <v>01</v>
          </cell>
          <cell r="B26" t="str">
            <v>21002</v>
          </cell>
          <cell r="C26" t="str">
            <v>กระทรวงสาธารณสุข สำนักงานปลัดกระทรวงสาธารณสุข</v>
          </cell>
          <cell r="D26" t="str">
            <v>001077600</v>
          </cell>
          <cell r="E26" t="str">
            <v>10776</v>
          </cell>
          <cell r="F26" t="str">
            <v>รพช.ลาดบัวหลวง</v>
          </cell>
          <cell r="G26" t="str">
            <v>โรงพยาบาลชุมชนลาดบัวหลวง</v>
          </cell>
          <cell r="H26" t="str">
            <v>14100103</v>
          </cell>
          <cell r="I26">
            <v>14</v>
          </cell>
          <cell r="J26" t="str">
            <v>จังหวัดพระนครศรีอยุธยา</v>
          </cell>
          <cell r="K26">
            <v>1410</v>
          </cell>
          <cell r="L26" t="str">
            <v>ลาดบัวหลวง</v>
          </cell>
          <cell r="M26">
            <v>141003</v>
          </cell>
          <cell r="N26" t="str">
            <v>สามเมือง</v>
          </cell>
          <cell r="O26" t="str">
            <v>กลาง</v>
          </cell>
          <cell r="P26" t="str">
            <v>07</v>
          </cell>
          <cell r="Q26" t="str">
            <v>โรงพยาบาลชุมชน</v>
          </cell>
          <cell r="R26">
            <v>5</v>
          </cell>
          <cell r="S26">
            <v>30</v>
          </cell>
          <cell r="T26" t="str">
            <v>60</v>
          </cell>
          <cell r="U26" t="str">
            <v>21</v>
          </cell>
          <cell r="V26" t="str">
            <v>2.1 ทุติยภูมิระดับต้น</v>
          </cell>
        </row>
        <row r="27">
          <cell r="A27" t="str">
            <v>01</v>
          </cell>
          <cell r="B27" t="str">
            <v>21002</v>
          </cell>
          <cell r="C27" t="str">
            <v>กระทรวงสาธารณสุข สำนักงานปลัดกระทรวงสาธารณสุข</v>
          </cell>
          <cell r="D27" t="str">
            <v>001077700</v>
          </cell>
          <cell r="E27" t="str">
            <v>10777</v>
          </cell>
          <cell r="F27" t="str">
            <v>รพช.วังน้อย</v>
          </cell>
          <cell r="G27" t="str">
            <v>โรงพยาบาลชุมชนวังน้อย</v>
          </cell>
          <cell r="H27" t="str">
            <v>14110105</v>
          </cell>
          <cell r="I27">
            <v>14</v>
          </cell>
          <cell r="J27" t="str">
            <v>จังหวัดพระนครศรีอยุธยา</v>
          </cell>
          <cell r="K27">
            <v>1411</v>
          </cell>
          <cell r="L27" t="str">
            <v>วังน้อย</v>
          </cell>
          <cell r="M27">
            <v>141104</v>
          </cell>
          <cell r="N27" t="str">
            <v>ลำไทร</v>
          </cell>
          <cell r="O27" t="str">
            <v>กลาง</v>
          </cell>
          <cell r="P27" t="str">
            <v>07</v>
          </cell>
          <cell r="Q27" t="str">
            <v>โรงพยาบาลชุมชน</v>
          </cell>
          <cell r="R27">
            <v>5</v>
          </cell>
          <cell r="S27">
            <v>30</v>
          </cell>
          <cell r="T27" t="str">
            <v>60</v>
          </cell>
          <cell r="U27" t="str">
            <v>21</v>
          </cell>
          <cell r="V27" t="str">
            <v>2.1 ทุติยภูมิระดับต้น</v>
          </cell>
        </row>
        <row r="28">
          <cell r="A28" t="str">
            <v>01</v>
          </cell>
          <cell r="B28" t="str">
            <v>21002</v>
          </cell>
          <cell r="C28" t="str">
            <v>กระทรวงสาธารณสุข สำนักงานปลัดกระทรวงสาธารณสุข</v>
          </cell>
          <cell r="D28" t="str">
            <v>001077800</v>
          </cell>
          <cell r="E28" t="str">
            <v>10778</v>
          </cell>
          <cell r="F28" t="str">
            <v>รพช.บางซ้าย</v>
          </cell>
          <cell r="G28" t="str">
            <v>โรงพยาบาลชุมชนบางซ้าย</v>
          </cell>
          <cell r="H28" t="str">
            <v>14130101</v>
          </cell>
          <cell r="I28">
            <v>14</v>
          </cell>
          <cell r="J28" t="str">
            <v>จังหวัดพระนครศรีอยุธยา</v>
          </cell>
          <cell r="K28">
            <v>1413</v>
          </cell>
          <cell r="L28" t="str">
            <v>บางซ้าย</v>
          </cell>
          <cell r="M28">
            <v>141301</v>
          </cell>
          <cell r="N28" t="str">
            <v>บางซ้าย</v>
          </cell>
          <cell r="O28" t="str">
            <v>กลาง</v>
          </cell>
          <cell r="P28" t="str">
            <v>07</v>
          </cell>
          <cell r="Q28" t="str">
            <v>โรงพยาบาลชุมชน</v>
          </cell>
          <cell r="R28">
            <v>5</v>
          </cell>
          <cell r="S28">
            <v>10</v>
          </cell>
          <cell r="T28" t="str">
            <v>10</v>
          </cell>
          <cell r="U28" t="str">
            <v>21</v>
          </cell>
          <cell r="V28" t="str">
            <v>2.1 ทุติยภูมิระดับต้น</v>
          </cell>
        </row>
        <row r="29">
          <cell r="A29" t="str">
            <v>01</v>
          </cell>
          <cell r="B29" t="str">
            <v>21002</v>
          </cell>
          <cell r="C29" t="str">
            <v>กระทรวงสาธารณสุข สำนักงานปลัดกระทรวงสาธารณสุข</v>
          </cell>
          <cell r="D29" t="str">
            <v>001077900</v>
          </cell>
          <cell r="E29" t="str">
            <v>10779</v>
          </cell>
          <cell r="F29" t="str">
            <v>รพช.อุทัย</v>
          </cell>
          <cell r="G29" t="str">
            <v>โรงพยาบาลชุมชนอุทัย</v>
          </cell>
          <cell r="H29" t="str">
            <v>14141005</v>
          </cell>
          <cell r="I29">
            <v>14</v>
          </cell>
          <cell r="J29" t="str">
            <v>จังหวัดพระนครศรีอยุธยา</v>
          </cell>
          <cell r="K29">
            <v>1414</v>
          </cell>
          <cell r="L29" t="str">
            <v>อุทัย</v>
          </cell>
          <cell r="M29">
            <v>141410</v>
          </cell>
          <cell r="N29" t="str">
            <v>ธนู</v>
          </cell>
          <cell r="O29" t="str">
            <v>กลาง</v>
          </cell>
          <cell r="P29" t="str">
            <v>07</v>
          </cell>
          <cell r="Q29" t="str">
            <v>โรงพยาบาลชุมชน</v>
          </cell>
          <cell r="R29">
            <v>5</v>
          </cell>
          <cell r="S29">
            <v>10</v>
          </cell>
          <cell r="T29" t="str">
            <v>10</v>
          </cell>
          <cell r="U29" t="str">
            <v>21</v>
          </cell>
          <cell r="V29" t="str">
            <v>2.1 ทุติยภูมิระดับต้น</v>
          </cell>
        </row>
        <row r="30">
          <cell r="A30" t="str">
            <v>01</v>
          </cell>
          <cell r="B30" t="str">
            <v>21002</v>
          </cell>
          <cell r="C30" t="str">
            <v>กระทรวงสาธารณสุข สำนักงานปลัดกระทรวงสาธารณสุข</v>
          </cell>
          <cell r="D30" t="str">
            <v>001078000</v>
          </cell>
          <cell r="E30" t="str">
            <v>10780</v>
          </cell>
          <cell r="F30" t="str">
            <v>รพช.มหาราช</v>
          </cell>
          <cell r="G30" t="str">
            <v>โรงพยาบาลชุมชนมหาราช</v>
          </cell>
          <cell r="H30" t="str">
            <v>14150106</v>
          </cell>
          <cell r="I30">
            <v>14</v>
          </cell>
          <cell r="J30" t="str">
            <v>จังหวัดพระนครศรีอยุธยา</v>
          </cell>
          <cell r="K30">
            <v>1415</v>
          </cell>
          <cell r="L30" t="str">
            <v>มหาราช</v>
          </cell>
          <cell r="M30">
            <v>141501</v>
          </cell>
          <cell r="N30" t="str">
            <v>หัวไผ่</v>
          </cell>
          <cell r="O30" t="str">
            <v>กลาง</v>
          </cell>
          <cell r="P30" t="str">
            <v>07</v>
          </cell>
          <cell r="Q30" t="str">
            <v>โรงพยาบาลชุมชน</v>
          </cell>
          <cell r="R30">
            <v>5</v>
          </cell>
          <cell r="S30">
            <v>10</v>
          </cell>
          <cell r="T30" t="str">
            <v>10</v>
          </cell>
          <cell r="U30" t="str">
            <v>21</v>
          </cell>
          <cell r="V30" t="str">
            <v>2.1 ทุติยภูมิระดับต้น</v>
          </cell>
        </row>
        <row r="31">
          <cell r="A31" t="str">
            <v>01</v>
          </cell>
          <cell r="B31" t="str">
            <v>21002</v>
          </cell>
          <cell r="C31" t="str">
            <v>กระทรวงสาธารณสุข สำนักงานปลัดกระทรวงสาธารณสุข</v>
          </cell>
          <cell r="D31" t="str">
            <v>001078100</v>
          </cell>
          <cell r="E31" t="str">
            <v>10781</v>
          </cell>
          <cell r="F31" t="str">
            <v>รพช.บ้านแพรก</v>
          </cell>
          <cell r="G31" t="str">
            <v>โรงพยาบาลชุมชนบ้านแพรก</v>
          </cell>
          <cell r="H31" t="str">
            <v>14160201</v>
          </cell>
          <cell r="I31">
            <v>14</v>
          </cell>
          <cell r="J31" t="str">
            <v>จังหวัดพระนครศรีอยุธยา</v>
          </cell>
          <cell r="K31">
            <v>1416</v>
          </cell>
          <cell r="L31" t="str">
            <v>บ้านแพรก</v>
          </cell>
          <cell r="M31">
            <v>141602</v>
          </cell>
          <cell r="N31" t="str">
            <v>บ้านใหม่</v>
          </cell>
          <cell r="O31" t="str">
            <v>กลาง</v>
          </cell>
          <cell r="P31" t="str">
            <v>07</v>
          </cell>
          <cell r="Q31" t="str">
            <v>โรงพยาบาลชุมชน</v>
          </cell>
          <cell r="R31">
            <v>5</v>
          </cell>
          <cell r="S31">
            <v>16</v>
          </cell>
          <cell r="T31" t="str">
            <v>10</v>
          </cell>
          <cell r="U31" t="str">
            <v>21</v>
          </cell>
          <cell r="V31" t="str">
            <v>2.1 ทุติยภูมิระดับต้น</v>
          </cell>
        </row>
        <row r="32">
          <cell r="A32" t="str">
            <v>01</v>
          </cell>
          <cell r="B32" t="str">
            <v>21002</v>
          </cell>
          <cell r="C32" t="str">
            <v>กระทรวงสาธารณสุข สำนักงานปลัดกระทรวงสาธารณสุข</v>
          </cell>
          <cell r="D32" t="str">
            <v>001066100</v>
          </cell>
          <cell r="E32" t="str">
            <v>10661</v>
          </cell>
          <cell r="F32" t="str">
            <v>รพศ.สระบุรี</v>
          </cell>
          <cell r="G32" t="str">
            <v>โรงพยาบาลศูนย์สระบุรี</v>
          </cell>
          <cell r="H32" t="str">
            <v>19010100</v>
          </cell>
          <cell r="I32">
            <v>19</v>
          </cell>
          <cell r="J32" t="str">
            <v>จังหวัดสระบุรี</v>
          </cell>
          <cell r="K32">
            <v>1901</v>
          </cell>
          <cell r="L32" t="str">
            <v>เมืองสระบุรี</v>
          </cell>
          <cell r="M32">
            <v>190101</v>
          </cell>
          <cell r="N32" t="str">
            <v>ปากเพรียว</v>
          </cell>
          <cell r="O32" t="str">
            <v>กลาง</v>
          </cell>
          <cell r="P32" t="str">
            <v>05</v>
          </cell>
          <cell r="Q32" t="str">
            <v>โรงพยาบาลศูนย์</v>
          </cell>
          <cell r="R32">
            <v>1</v>
          </cell>
          <cell r="S32">
            <v>680</v>
          </cell>
          <cell r="T32" t="str">
            <v>680</v>
          </cell>
          <cell r="U32" t="str">
            <v>31</v>
          </cell>
          <cell r="V32" t="str">
            <v>3.1 ตติยภูมิ</v>
          </cell>
        </row>
        <row r="33">
          <cell r="A33" t="str">
            <v>01</v>
          </cell>
          <cell r="B33" t="str">
            <v>21002</v>
          </cell>
          <cell r="C33" t="str">
            <v>กระทรวงสาธารณสุข สำนักงานปลัดกระทรวงสาธารณสุข</v>
          </cell>
          <cell r="D33" t="str">
            <v>001069500</v>
          </cell>
          <cell r="E33" t="str">
            <v>10695</v>
          </cell>
          <cell r="F33" t="str">
            <v>รพท.พระพุทธบาท</v>
          </cell>
          <cell r="G33" t="str">
            <v>โรงพยาบาลทั่วไปพระพุทธบาท</v>
          </cell>
          <cell r="H33" t="str">
            <v>19090308</v>
          </cell>
          <cell r="I33">
            <v>19</v>
          </cell>
          <cell r="J33" t="str">
            <v>จังหวัดสระบุรี</v>
          </cell>
          <cell r="K33">
            <v>1909</v>
          </cell>
          <cell r="L33" t="str">
            <v>พระพุทธบาท</v>
          </cell>
          <cell r="M33">
            <v>190903</v>
          </cell>
          <cell r="N33" t="str">
            <v>ธารเกษม</v>
          </cell>
          <cell r="O33" t="str">
            <v>กลาง</v>
          </cell>
          <cell r="P33" t="str">
            <v>06</v>
          </cell>
          <cell r="Q33" t="str">
            <v>โรงพยาบาลทั่วไป</v>
          </cell>
          <cell r="R33">
            <v>2</v>
          </cell>
          <cell r="S33">
            <v>315</v>
          </cell>
          <cell r="T33" t="str">
            <v>315</v>
          </cell>
          <cell r="U33" t="str">
            <v>23</v>
          </cell>
          <cell r="V33" t="str">
            <v>2.3 ทุติยภูมิระดับสูง</v>
          </cell>
        </row>
        <row r="34">
          <cell r="A34" t="str">
            <v>01</v>
          </cell>
          <cell r="B34" t="str">
            <v>21002</v>
          </cell>
          <cell r="C34" t="str">
            <v>กระทรวงสาธารณสุข สำนักงานปลัดกระทรวงสาธารณสุข</v>
          </cell>
          <cell r="D34" t="str">
            <v>001080700</v>
          </cell>
          <cell r="E34" t="str">
            <v>10807</v>
          </cell>
          <cell r="F34" t="str">
            <v>รพช.แก่งคอย</v>
          </cell>
          <cell r="G34" t="str">
            <v>โรงพยาบาลชุมชนแก่งคอย</v>
          </cell>
          <cell r="H34" t="str">
            <v>19020108</v>
          </cell>
          <cell r="I34">
            <v>19</v>
          </cell>
          <cell r="J34" t="str">
            <v>จังหวัดสระบุรี</v>
          </cell>
          <cell r="K34">
            <v>1902</v>
          </cell>
          <cell r="L34" t="str">
            <v>แก่งคอย</v>
          </cell>
          <cell r="M34">
            <v>190201</v>
          </cell>
          <cell r="N34" t="str">
            <v>แก่งคอย</v>
          </cell>
          <cell r="O34" t="str">
            <v>กลาง</v>
          </cell>
          <cell r="P34" t="str">
            <v>07</v>
          </cell>
          <cell r="Q34" t="str">
            <v>โรงพยาบาลชุมชน</v>
          </cell>
          <cell r="R34">
            <v>4</v>
          </cell>
          <cell r="S34">
            <v>60</v>
          </cell>
          <cell r="T34" t="str">
            <v>60</v>
          </cell>
          <cell r="U34" t="str">
            <v>21</v>
          </cell>
          <cell r="V34" t="str">
            <v>2.1 ทุติยภูมิระดับต้น</v>
          </cell>
        </row>
        <row r="35">
          <cell r="A35" t="str">
            <v>01</v>
          </cell>
          <cell r="B35" t="str">
            <v>21002</v>
          </cell>
          <cell r="C35" t="str">
            <v>กระทรวงสาธารณสุข สำนักงานปลัดกระทรวงสาธารณสุข</v>
          </cell>
          <cell r="D35" t="str">
            <v>001080800</v>
          </cell>
          <cell r="E35" t="str">
            <v>10808</v>
          </cell>
          <cell r="F35" t="str">
            <v>รพช.หนองแค</v>
          </cell>
          <cell r="G35" t="str">
            <v>โรงพยาบาลชุมชนหนองแค</v>
          </cell>
          <cell r="H35" t="str">
            <v>19030100</v>
          </cell>
          <cell r="I35">
            <v>19</v>
          </cell>
          <cell r="J35" t="str">
            <v>จังหวัดสระบุรี</v>
          </cell>
          <cell r="K35">
            <v>1903</v>
          </cell>
          <cell r="L35" t="str">
            <v>หนองแค</v>
          </cell>
          <cell r="M35">
            <v>190301</v>
          </cell>
          <cell r="N35" t="str">
            <v>หนองแค</v>
          </cell>
          <cell r="O35" t="str">
            <v>กลาง</v>
          </cell>
          <cell r="P35" t="str">
            <v>07</v>
          </cell>
          <cell r="Q35" t="str">
            <v>โรงพยาบาลชุมชน</v>
          </cell>
          <cell r="R35">
            <v>4</v>
          </cell>
          <cell r="S35">
            <v>60</v>
          </cell>
          <cell r="T35" t="str">
            <v>90</v>
          </cell>
          <cell r="U35" t="str">
            <v>21</v>
          </cell>
          <cell r="V35" t="str">
            <v>2.1 ทุติยภูมิระดับต้น</v>
          </cell>
        </row>
        <row r="36">
          <cell r="A36" t="str">
            <v>01</v>
          </cell>
          <cell r="B36" t="str">
            <v>21002</v>
          </cell>
          <cell r="C36" t="str">
            <v>กระทรวงสาธารณสุข สำนักงานปลัดกระทรวงสาธารณสุข</v>
          </cell>
          <cell r="D36" t="str">
            <v>001080900</v>
          </cell>
          <cell r="E36" t="str">
            <v>10809</v>
          </cell>
          <cell r="F36" t="str">
            <v>รพช.วิหารแดง</v>
          </cell>
          <cell r="G36" t="str">
            <v>โรงพยาบาลชุมชนวิหารแดง</v>
          </cell>
          <cell r="H36" t="str">
            <v>19040203</v>
          </cell>
          <cell r="I36">
            <v>19</v>
          </cell>
          <cell r="J36" t="str">
            <v>จังหวัดสระบุรี</v>
          </cell>
          <cell r="K36">
            <v>1904</v>
          </cell>
          <cell r="L36" t="str">
            <v>วิหารแดง</v>
          </cell>
          <cell r="M36">
            <v>190402</v>
          </cell>
          <cell r="N36" t="str">
            <v>บ้านลำ</v>
          </cell>
          <cell r="O36" t="str">
            <v>กลาง</v>
          </cell>
          <cell r="P36" t="str">
            <v>07</v>
          </cell>
          <cell r="Q36" t="str">
            <v>โรงพยาบาลชุมชน</v>
          </cell>
          <cell r="R36">
            <v>5</v>
          </cell>
          <cell r="S36">
            <v>30</v>
          </cell>
          <cell r="T36" t="str">
            <v>30</v>
          </cell>
          <cell r="U36" t="str">
            <v>21</v>
          </cell>
          <cell r="V36" t="str">
            <v>2.1 ทุติยภูมิระดับต้น</v>
          </cell>
        </row>
        <row r="37">
          <cell r="A37" t="str">
            <v>01</v>
          </cell>
          <cell r="B37" t="str">
            <v>21002</v>
          </cell>
          <cell r="C37" t="str">
            <v>กระทรวงสาธารณสุข สำนักงานปลัดกระทรวงสาธารณสุข</v>
          </cell>
          <cell r="D37" t="str">
            <v>001081000</v>
          </cell>
          <cell r="E37" t="str">
            <v>10810</v>
          </cell>
          <cell r="F37" t="str">
            <v>รพช.หนองแซง</v>
          </cell>
          <cell r="G37" t="str">
            <v>โรงพยาบาลชุมชนหนองแซง</v>
          </cell>
          <cell r="H37" t="str">
            <v>19050606</v>
          </cell>
          <cell r="I37">
            <v>19</v>
          </cell>
          <cell r="J37" t="str">
            <v>จังหวัดสระบุรี</v>
          </cell>
          <cell r="K37">
            <v>1905</v>
          </cell>
          <cell r="L37" t="str">
            <v>หนองแซง</v>
          </cell>
          <cell r="M37">
            <v>190506</v>
          </cell>
          <cell r="N37" t="str">
            <v>ไก่เส่า</v>
          </cell>
          <cell r="O37" t="str">
            <v>กลาง</v>
          </cell>
          <cell r="P37" t="str">
            <v>07</v>
          </cell>
          <cell r="Q37" t="str">
            <v>โรงพยาบาลชุมชน</v>
          </cell>
          <cell r="R37">
            <v>5</v>
          </cell>
          <cell r="S37">
            <v>23</v>
          </cell>
          <cell r="T37" t="str">
            <v>10</v>
          </cell>
          <cell r="U37" t="str">
            <v>21</v>
          </cell>
          <cell r="V37" t="str">
            <v>2.1 ทุติยภูมิระดับต้น</v>
          </cell>
        </row>
        <row r="38">
          <cell r="A38" t="str">
            <v>01</v>
          </cell>
          <cell r="B38" t="str">
            <v>21002</v>
          </cell>
          <cell r="C38" t="str">
            <v>กระทรวงสาธารณสุข สำนักงานปลัดกระทรวงสาธารณสุข</v>
          </cell>
          <cell r="D38" t="str">
            <v>001081100</v>
          </cell>
          <cell r="E38" t="str">
            <v>10811</v>
          </cell>
          <cell r="F38" t="str">
            <v>รพช.บ้านหมอ</v>
          </cell>
          <cell r="G38" t="str">
            <v>โรงพยาบาลชุมชนบ้านหมอ</v>
          </cell>
          <cell r="H38" t="str">
            <v>19060104</v>
          </cell>
          <cell r="I38">
            <v>19</v>
          </cell>
          <cell r="J38" t="str">
            <v>จังหวัดสระบุรี</v>
          </cell>
          <cell r="K38">
            <v>1906</v>
          </cell>
          <cell r="L38" t="str">
            <v>บ้านหมอ</v>
          </cell>
          <cell r="M38">
            <v>190601</v>
          </cell>
          <cell r="N38" t="str">
            <v>บ้านหมอ</v>
          </cell>
          <cell r="O38" t="str">
            <v>กลาง</v>
          </cell>
          <cell r="P38" t="str">
            <v>07</v>
          </cell>
          <cell r="Q38" t="str">
            <v>โรงพยาบาลชุมชน</v>
          </cell>
          <cell r="R38">
            <v>5</v>
          </cell>
          <cell r="S38">
            <v>30</v>
          </cell>
          <cell r="T38" t="str">
            <v>30</v>
          </cell>
          <cell r="U38" t="str">
            <v>21</v>
          </cell>
          <cell r="V38" t="str">
            <v>2.1 ทุติยภูมิระดับต้น</v>
          </cell>
        </row>
        <row r="39">
          <cell r="A39" t="str">
            <v>01</v>
          </cell>
          <cell r="B39" t="str">
            <v>21002</v>
          </cell>
          <cell r="C39" t="str">
            <v>กระทรวงสาธารณสุข สำนักงานปลัดกระทรวงสาธารณสุข</v>
          </cell>
          <cell r="D39" t="str">
            <v>001081200</v>
          </cell>
          <cell r="E39" t="str">
            <v>10812</v>
          </cell>
          <cell r="F39" t="str">
            <v>รพช.ดอนพุด</v>
          </cell>
          <cell r="G39" t="str">
            <v>โรงพยาบาลชุมชนดอนพุด</v>
          </cell>
          <cell r="H39" t="str">
            <v>19070102</v>
          </cell>
          <cell r="I39">
            <v>19</v>
          </cell>
          <cell r="J39" t="str">
            <v>จังหวัดสระบุรี</v>
          </cell>
          <cell r="K39">
            <v>1907</v>
          </cell>
          <cell r="L39" t="str">
            <v>ดอนพุด</v>
          </cell>
          <cell r="M39">
            <v>190701</v>
          </cell>
          <cell r="N39" t="str">
            <v>ดอนพุด</v>
          </cell>
          <cell r="O39" t="str">
            <v>กลาง</v>
          </cell>
          <cell r="P39" t="str">
            <v>07</v>
          </cell>
          <cell r="Q39" t="str">
            <v>โรงพยาบาลชุมชน</v>
          </cell>
          <cell r="R39">
            <v>5</v>
          </cell>
          <cell r="S39">
            <v>10</v>
          </cell>
          <cell r="T39" t="str">
            <v>30</v>
          </cell>
          <cell r="U39" t="str">
            <v>21</v>
          </cell>
          <cell r="V39" t="str">
            <v>2.1 ทุติยภูมิระดับต้น</v>
          </cell>
        </row>
        <row r="40">
          <cell r="A40" t="str">
            <v>01</v>
          </cell>
          <cell r="B40" t="str">
            <v>21002</v>
          </cell>
          <cell r="C40" t="str">
            <v>กระทรวงสาธารณสุข สำนักงานปลัดกระทรวงสาธารณสุข</v>
          </cell>
          <cell r="D40" t="str">
            <v>001081300</v>
          </cell>
          <cell r="E40" t="str">
            <v>10813</v>
          </cell>
          <cell r="F40" t="str">
            <v>รพช.หนองโดน</v>
          </cell>
          <cell r="G40" t="str">
            <v>โรงพยาบาลชุมชนหนองโดน</v>
          </cell>
          <cell r="H40" t="str">
            <v>19080109</v>
          </cell>
          <cell r="I40">
            <v>19</v>
          </cell>
          <cell r="J40" t="str">
            <v>จังหวัดสระบุรี</v>
          </cell>
          <cell r="K40">
            <v>1908</v>
          </cell>
          <cell r="L40" t="str">
            <v>หนองโดน</v>
          </cell>
          <cell r="M40">
            <v>190801</v>
          </cell>
          <cell r="N40" t="str">
            <v>หนองโดน</v>
          </cell>
          <cell r="O40" t="str">
            <v>กลาง</v>
          </cell>
          <cell r="P40" t="str">
            <v>07</v>
          </cell>
          <cell r="Q40" t="str">
            <v>โรงพยาบาลชุมชน</v>
          </cell>
          <cell r="R40">
            <v>5</v>
          </cell>
          <cell r="S40">
            <v>10</v>
          </cell>
          <cell r="T40" t="str">
            <v>10</v>
          </cell>
          <cell r="U40" t="str">
            <v>21</v>
          </cell>
          <cell r="V40" t="str">
            <v>2.1 ทุติยภูมิระดับต้น</v>
          </cell>
        </row>
        <row r="41">
          <cell r="A41" t="str">
            <v>01</v>
          </cell>
          <cell r="B41" t="str">
            <v>21002</v>
          </cell>
          <cell r="C41" t="str">
            <v>กระทรวงสาธารณสุข สำนักงานปลัดกระทรวงสาธารณสุข</v>
          </cell>
          <cell r="D41" t="str">
            <v>001081400</v>
          </cell>
          <cell r="E41" t="str">
            <v>10814</v>
          </cell>
          <cell r="F41" t="str">
            <v>รพช.เสาไห้</v>
          </cell>
          <cell r="G41" t="str">
            <v>โรงพยาบาลชุมชนเสาไห้</v>
          </cell>
          <cell r="H41" t="str">
            <v>19100107</v>
          </cell>
          <cell r="I41">
            <v>19</v>
          </cell>
          <cell r="J41" t="str">
            <v>จังหวัดสระบุรี</v>
          </cell>
          <cell r="K41">
            <v>1910</v>
          </cell>
          <cell r="L41" t="str">
            <v>เสาไห้</v>
          </cell>
          <cell r="M41">
            <v>191001</v>
          </cell>
          <cell r="N41" t="str">
            <v>เสาไห้</v>
          </cell>
          <cell r="O41" t="str">
            <v>กลาง</v>
          </cell>
          <cell r="P41" t="str">
            <v>07</v>
          </cell>
          <cell r="Q41" t="str">
            <v>โรงพยาบาลชุมชน</v>
          </cell>
          <cell r="R41">
            <v>5</v>
          </cell>
          <cell r="S41">
            <v>30</v>
          </cell>
          <cell r="T41" t="str">
            <v>10</v>
          </cell>
          <cell r="U41" t="str">
            <v>21</v>
          </cell>
          <cell r="V41" t="str">
            <v>2.1 ทุติยภูมิระดับต้น</v>
          </cell>
        </row>
        <row r="42">
          <cell r="A42" t="str">
            <v>01</v>
          </cell>
          <cell r="B42" t="str">
            <v>21002</v>
          </cell>
          <cell r="C42" t="str">
            <v>กระทรวงสาธารณสุข สำนักงานปลัดกระทรวงสาธารณสุข</v>
          </cell>
          <cell r="D42" t="str">
            <v>001081500</v>
          </cell>
          <cell r="E42" t="str">
            <v>10815</v>
          </cell>
          <cell r="F42" t="str">
            <v>รพช.มวกเหล็ก</v>
          </cell>
          <cell r="G42" t="str">
            <v>โรงพยาบาลชุมชนมวกเหล็ก</v>
          </cell>
          <cell r="H42" t="str">
            <v>19110209</v>
          </cell>
          <cell r="I42">
            <v>19</v>
          </cell>
          <cell r="J42" t="str">
            <v>จังหวัดสระบุรี</v>
          </cell>
          <cell r="K42">
            <v>1911</v>
          </cell>
          <cell r="L42" t="str">
            <v>มวกเหล็ก</v>
          </cell>
          <cell r="M42">
            <v>191102</v>
          </cell>
          <cell r="N42" t="str">
            <v>มิตรภาพ</v>
          </cell>
          <cell r="O42" t="str">
            <v>กลาง</v>
          </cell>
          <cell r="P42" t="str">
            <v>07</v>
          </cell>
          <cell r="Q42" t="str">
            <v>โรงพยาบาลชุมชน</v>
          </cell>
          <cell r="R42">
            <v>5</v>
          </cell>
          <cell r="S42">
            <v>30</v>
          </cell>
          <cell r="T42" t="str">
            <v>30</v>
          </cell>
          <cell r="U42" t="str">
            <v>21</v>
          </cell>
          <cell r="V42" t="str">
            <v>2.1 ทุติยภูมิระดับต้น</v>
          </cell>
        </row>
        <row r="43">
          <cell r="A43" t="str">
            <v>01</v>
          </cell>
          <cell r="B43" t="str">
            <v>21002</v>
          </cell>
          <cell r="C43" t="str">
            <v>กระทรวงสาธารณสุข สำนักงานปลัดกระทรวงสาธารณสุข</v>
          </cell>
          <cell r="D43" t="str">
            <v>001081600</v>
          </cell>
          <cell r="E43" t="str">
            <v>10816</v>
          </cell>
          <cell r="F43" t="str">
            <v>รพช.วังม่วง</v>
          </cell>
          <cell r="G43" t="str">
            <v>โรงพยาบาลชุมชนวังม่วง</v>
          </cell>
          <cell r="H43" t="str">
            <v>19120301</v>
          </cell>
          <cell r="I43">
            <v>19</v>
          </cell>
          <cell r="J43" t="str">
            <v>จังหวัดสระบุรี</v>
          </cell>
          <cell r="K43">
            <v>1912</v>
          </cell>
          <cell r="L43" t="str">
            <v>วังม่วง</v>
          </cell>
          <cell r="M43">
            <v>191203</v>
          </cell>
          <cell r="N43" t="str">
            <v>วังม่วง</v>
          </cell>
          <cell r="O43" t="str">
            <v>กลาง</v>
          </cell>
          <cell r="P43" t="str">
            <v>07</v>
          </cell>
          <cell r="Q43" t="str">
            <v>โรงพยาบาลชุมชน</v>
          </cell>
          <cell r="R43">
            <v>5</v>
          </cell>
          <cell r="S43">
            <v>30</v>
          </cell>
          <cell r="T43" t="str">
            <v>30</v>
          </cell>
          <cell r="U43" t="str">
            <v>21</v>
          </cell>
          <cell r="V43" t="str">
            <v>2.1 ทุติยภูมิระดับต้น</v>
          </cell>
        </row>
        <row r="44">
          <cell r="A44" t="str">
            <v>02</v>
          </cell>
          <cell r="B44" t="str">
            <v>21002</v>
          </cell>
          <cell r="C44" t="str">
            <v>กระทรวงสาธารณสุข สำนักงานปลัดกระทรวงสาธารณสุข</v>
          </cell>
          <cell r="D44" t="str">
            <v>001068900</v>
          </cell>
          <cell r="E44" t="str">
            <v>10689</v>
          </cell>
          <cell r="F44" t="str">
            <v>รพท.อ่างทอง</v>
          </cell>
          <cell r="G44" t="str">
            <v>โรงพยาบาลทั่วไปอ่างทอง</v>
          </cell>
          <cell r="H44" t="str">
            <v>15010200</v>
          </cell>
          <cell r="I44">
            <v>15</v>
          </cell>
          <cell r="J44" t="str">
            <v>จังหวัดอ่างทอง</v>
          </cell>
          <cell r="K44">
            <v>1501</v>
          </cell>
          <cell r="L44" t="str">
            <v>เมืองอ่างทอง</v>
          </cell>
          <cell r="M44">
            <v>150102</v>
          </cell>
          <cell r="N44" t="str">
            <v>บางแก้ว</v>
          </cell>
          <cell r="O44" t="str">
            <v>กลาง</v>
          </cell>
          <cell r="P44" t="str">
            <v>06</v>
          </cell>
          <cell r="Q44" t="str">
            <v>โรงพยาบาลทั่วไป</v>
          </cell>
          <cell r="R44">
            <v>2</v>
          </cell>
          <cell r="S44">
            <v>326</v>
          </cell>
          <cell r="T44" t="str">
            <v>314</v>
          </cell>
          <cell r="U44" t="str">
            <v>23</v>
          </cell>
          <cell r="V44" t="str">
            <v>2.3 ทุติยภูมิระดับสูง</v>
          </cell>
        </row>
        <row r="45">
          <cell r="A45" t="str">
            <v>02</v>
          </cell>
          <cell r="B45" t="str">
            <v>21002</v>
          </cell>
          <cell r="C45" t="str">
            <v>กระทรวงสาธารณสุข สำนักงานปลัดกระทรวงสาธารณสุข</v>
          </cell>
          <cell r="D45" t="str">
            <v>001078200</v>
          </cell>
          <cell r="E45" t="str">
            <v>10782</v>
          </cell>
          <cell r="F45" t="str">
            <v>รพช.ไชโย</v>
          </cell>
          <cell r="G45" t="str">
            <v>โรงพยาบาลชุมชนไชโย</v>
          </cell>
          <cell r="H45" t="str">
            <v>15020605</v>
          </cell>
          <cell r="I45">
            <v>15</v>
          </cell>
          <cell r="J45" t="str">
            <v>จังหวัดอ่างทอง</v>
          </cell>
          <cell r="K45">
            <v>1502</v>
          </cell>
          <cell r="L45" t="str">
            <v>ไชโย</v>
          </cell>
          <cell r="M45">
            <v>150206</v>
          </cell>
          <cell r="N45" t="str">
            <v>ไชโย</v>
          </cell>
          <cell r="O45" t="str">
            <v>กลาง</v>
          </cell>
          <cell r="P45" t="str">
            <v>07</v>
          </cell>
          <cell r="Q45" t="str">
            <v>โรงพยาบาลชุมชน</v>
          </cell>
          <cell r="R45">
            <v>5</v>
          </cell>
          <cell r="S45">
            <v>30</v>
          </cell>
          <cell r="T45" t="str">
            <v>10</v>
          </cell>
          <cell r="U45" t="str">
            <v>21</v>
          </cell>
          <cell r="V45" t="str">
            <v>2.1 ทุติยภูมิระดับต้น</v>
          </cell>
        </row>
        <row r="46">
          <cell r="A46" t="str">
            <v>02</v>
          </cell>
          <cell r="B46" t="str">
            <v>21002</v>
          </cell>
          <cell r="C46" t="str">
            <v>กระทรวงสาธารณสุข สำนักงานปลัดกระทรวงสาธารณสุข</v>
          </cell>
          <cell r="D46" t="str">
            <v>001078400</v>
          </cell>
          <cell r="E46" t="str">
            <v>10784</v>
          </cell>
          <cell r="F46" t="str">
            <v>รพช.ป่าโมก</v>
          </cell>
          <cell r="G46" t="str">
            <v>โรงพยาบาลชุมชนป่าโมก</v>
          </cell>
          <cell r="H46" t="str">
            <v>15030200</v>
          </cell>
          <cell r="I46">
            <v>15</v>
          </cell>
          <cell r="J46" t="str">
            <v>จังหวัดอ่างทอง</v>
          </cell>
          <cell r="K46">
            <v>1503</v>
          </cell>
          <cell r="L46" t="str">
            <v>ป่าโมก</v>
          </cell>
          <cell r="M46">
            <v>150302</v>
          </cell>
          <cell r="N46" t="str">
            <v>ป่าโมก</v>
          </cell>
          <cell r="O46" t="str">
            <v>กลาง</v>
          </cell>
          <cell r="P46" t="str">
            <v>07</v>
          </cell>
          <cell r="Q46" t="str">
            <v>โรงพยาบาลชุมชน</v>
          </cell>
          <cell r="R46">
            <v>4</v>
          </cell>
          <cell r="S46">
            <v>60</v>
          </cell>
          <cell r="T46" t="str">
            <v>30</v>
          </cell>
          <cell r="U46" t="str">
            <v>21</v>
          </cell>
          <cell r="V46" t="str">
            <v>2.1 ทุติยภูมิระดับต้น</v>
          </cell>
        </row>
        <row r="47">
          <cell r="A47" t="str">
            <v>02</v>
          </cell>
          <cell r="B47" t="str">
            <v>21002</v>
          </cell>
          <cell r="C47" t="str">
            <v>กระทรวงสาธารณสุข สำนักงานปลัดกระทรวงสาธารณสุข</v>
          </cell>
          <cell r="D47" t="str">
            <v>001078500</v>
          </cell>
          <cell r="E47" t="str">
            <v>10785</v>
          </cell>
          <cell r="F47" t="str">
            <v>รพช.โพธิ์ทอง</v>
          </cell>
          <cell r="G47" t="str">
            <v>โรงพยาบาลชุมชนโพธิ์ทอง</v>
          </cell>
          <cell r="H47" t="str">
            <v>15040104</v>
          </cell>
          <cell r="I47">
            <v>15</v>
          </cell>
          <cell r="J47" t="str">
            <v>จังหวัดอ่างทอง</v>
          </cell>
          <cell r="K47">
            <v>1504</v>
          </cell>
          <cell r="L47" t="str">
            <v>โพธิ์ทอง</v>
          </cell>
          <cell r="M47">
            <v>150401</v>
          </cell>
          <cell r="N47" t="str">
            <v>อ่างแก้ว</v>
          </cell>
          <cell r="O47" t="str">
            <v>กลาง</v>
          </cell>
          <cell r="P47" t="str">
            <v>07</v>
          </cell>
          <cell r="Q47" t="str">
            <v>โรงพยาบาลชุมชน</v>
          </cell>
          <cell r="R47">
            <v>4</v>
          </cell>
          <cell r="S47">
            <v>48</v>
          </cell>
          <cell r="T47" t="str">
            <v>30</v>
          </cell>
          <cell r="U47" t="str">
            <v>21</v>
          </cell>
          <cell r="V47" t="str">
            <v>2.1 ทุติยภูมิระดับต้น</v>
          </cell>
        </row>
        <row r="48">
          <cell r="A48" t="str">
            <v>02</v>
          </cell>
          <cell r="B48" t="str">
            <v>21002</v>
          </cell>
          <cell r="C48" t="str">
            <v>กระทรวงสาธารณสุข สำนักงานปลัดกระทรวงสาธารณสุข</v>
          </cell>
          <cell r="D48" t="str">
            <v>001078600</v>
          </cell>
          <cell r="E48" t="str">
            <v>10786</v>
          </cell>
          <cell r="F48" t="str">
            <v>รพช.แสวงหา</v>
          </cell>
          <cell r="G48" t="str">
            <v>โรงพยาบาลชุมชนแสวงหา</v>
          </cell>
          <cell r="H48" t="str">
            <v>15050101</v>
          </cell>
          <cell r="I48">
            <v>15</v>
          </cell>
          <cell r="J48" t="str">
            <v>จังหวัดอ่างทอง</v>
          </cell>
          <cell r="K48">
            <v>1505</v>
          </cell>
          <cell r="L48" t="str">
            <v>แสวงหา</v>
          </cell>
          <cell r="M48">
            <v>150501</v>
          </cell>
          <cell r="N48" t="str">
            <v>แสวงหา</v>
          </cell>
          <cell r="O48" t="str">
            <v>กลาง</v>
          </cell>
          <cell r="P48" t="str">
            <v>07</v>
          </cell>
          <cell r="Q48" t="str">
            <v>โรงพยาบาลชุมชน</v>
          </cell>
          <cell r="R48">
            <v>4</v>
          </cell>
          <cell r="S48">
            <v>48</v>
          </cell>
          <cell r="T48" t="str">
            <v>30</v>
          </cell>
          <cell r="U48" t="str">
            <v>21</v>
          </cell>
          <cell r="V48" t="str">
            <v>2.1 ทุติยภูมิระดับต้น</v>
          </cell>
        </row>
        <row r="49">
          <cell r="A49" t="str">
            <v>02</v>
          </cell>
          <cell r="B49" t="str">
            <v>21002</v>
          </cell>
          <cell r="C49" t="str">
            <v>กระทรวงสาธารณสุข สำนักงานปลัดกระทรวงสาธารณสุข</v>
          </cell>
          <cell r="D49" t="str">
            <v>001078700</v>
          </cell>
          <cell r="E49" t="str">
            <v>10787</v>
          </cell>
          <cell r="F49" t="str">
            <v>รพช.วิเศษชัยชาญ</v>
          </cell>
          <cell r="G49" t="str">
            <v>โรงพยาบาลชุมชนวิเศษชัยชาญ</v>
          </cell>
          <cell r="H49" t="str">
            <v>15060204</v>
          </cell>
          <cell r="I49">
            <v>15</v>
          </cell>
          <cell r="J49" t="str">
            <v>จังหวัดอ่างทอง</v>
          </cell>
          <cell r="K49">
            <v>1506</v>
          </cell>
          <cell r="L49" t="str">
            <v>วิเศษชัยชาญ</v>
          </cell>
          <cell r="M49">
            <v>150602</v>
          </cell>
          <cell r="N49" t="str">
            <v>ศาลเจ้าโรงทอง</v>
          </cell>
          <cell r="O49" t="str">
            <v>กลาง</v>
          </cell>
          <cell r="P49" t="str">
            <v>07</v>
          </cell>
          <cell r="Q49" t="str">
            <v>โรงพยาบาลชุมชน</v>
          </cell>
          <cell r="R49">
            <v>4</v>
          </cell>
          <cell r="S49">
            <v>105</v>
          </cell>
          <cell r="T49" t="str">
            <v>90</v>
          </cell>
          <cell r="U49" t="str">
            <v>22</v>
          </cell>
          <cell r="V49" t="str">
            <v>2.2 ทุติยภูมิระดับกลาง</v>
          </cell>
        </row>
        <row r="50">
          <cell r="A50" t="str">
            <v>02</v>
          </cell>
          <cell r="B50" t="str">
            <v>21002</v>
          </cell>
          <cell r="C50" t="str">
            <v>กระทรวงสาธารณสุข สำนักงานปลัดกระทรวงสาธารณสุข</v>
          </cell>
          <cell r="D50" t="str">
            <v>001078800</v>
          </cell>
          <cell r="E50" t="str">
            <v>10788</v>
          </cell>
          <cell r="F50" t="str">
            <v>รพช.สามโก้</v>
          </cell>
          <cell r="G50" t="str">
            <v>โรงพยาบาลชุมชนสามโก้</v>
          </cell>
          <cell r="H50" t="str">
            <v>15070110</v>
          </cell>
          <cell r="I50">
            <v>15</v>
          </cell>
          <cell r="J50" t="str">
            <v>จังหวัดอ่างทอง</v>
          </cell>
          <cell r="K50">
            <v>1507</v>
          </cell>
          <cell r="L50" t="str">
            <v>สามโก้</v>
          </cell>
          <cell r="M50">
            <v>150701</v>
          </cell>
          <cell r="N50" t="str">
            <v>สามโก้</v>
          </cell>
          <cell r="O50" t="str">
            <v>กลาง</v>
          </cell>
          <cell r="P50" t="str">
            <v>07</v>
          </cell>
          <cell r="Q50" t="str">
            <v>โรงพยาบาลชุมชน</v>
          </cell>
          <cell r="R50">
            <v>5</v>
          </cell>
          <cell r="S50">
            <v>15</v>
          </cell>
          <cell r="T50" t="str">
            <v>10</v>
          </cell>
          <cell r="U50" t="str">
            <v>22</v>
          </cell>
          <cell r="V50" t="str">
            <v>2.2 ทุติยภูมิระดับกลาง</v>
          </cell>
        </row>
        <row r="51">
          <cell r="A51" t="str">
            <v>02</v>
          </cell>
          <cell r="B51" t="str">
            <v>21002</v>
          </cell>
          <cell r="C51" t="str">
            <v>กระทรวงสาธารณสุข สำนักงานปลัดกระทรวงสาธารณสุข</v>
          </cell>
          <cell r="D51" t="str">
            <v>001069000</v>
          </cell>
          <cell r="E51" t="str">
            <v>10690</v>
          </cell>
          <cell r="F51" t="str">
            <v>รพท.พระนารายณ์มหาราช</v>
          </cell>
          <cell r="G51" t="str">
            <v>โรงพยาบาลทั่วไปพระนารายณ์มหาราช</v>
          </cell>
          <cell r="H51" t="str">
            <v>16010601</v>
          </cell>
          <cell r="I51">
            <v>16</v>
          </cell>
          <cell r="J51" t="str">
            <v>จังหวัดลพบุรี</v>
          </cell>
          <cell r="K51">
            <v>1601</v>
          </cell>
          <cell r="L51" t="str">
            <v>เมืองลพบุรี</v>
          </cell>
          <cell r="M51">
            <v>160106</v>
          </cell>
          <cell r="N51" t="str">
            <v>เขาสามยอด</v>
          </cell>
          <cell r="O51" t="str">
            <v>กลาง</v>
          </cell>
          <cell r="P51" t="str">
            <v>06</v>
          </cell>
          <cell r="Q51" t="str">
            <v>โรงพยาบาลทั่วไป</v>
          </cell>
          <cell r="R51">
            <v>2</v>
          </cell>
          <cell r="S51">
            <v>428</v>
          </cell>
          <cell r="T51" t="str">
            <v>428</v>
          </cell>
          <cell r="U51" t="str">
            <v>23</v>
          </cell>
          <cell r="V51" t="str">
            <v>2.3 ทุติยภูมิระดับสูง</v>
          </cell>
        </row>
        <row r="52">
          <cell r="A52" t="str">
            <v>02</v>
          </cell>
          <cell r="B52" t="str">
            <v>21002</v>
          </cell>
          <cell r="C52" t="str">
            <v>กระทรวงสาธารณสุข สำนักงานปลัดกระทรวงสาธารณสุข</v>
          </cell>
          <cell r="D52" t="str">
            <v>001069100</v>
          </cell>
          <cell r="E52" t="str">
            <v>10691</v>
          </cell>
          <cell r="F52" t="str">
            <v>รพท.บ้านหมี่</v>
          </cell>
          <cell r="G52" t="str">
            <v>โรงพยาบาลทั่วไปบ้านหมี่</v>
          </cell>
          <cell r="H52" t="str">
            <v>16061902</v>
          </cell>
          <cell r="I52">
            <v>16</v>
          </cell>
          <cell r="J52" t="str">
            <v>จังหวัดลพบุรี</v>
          </cell>
          <cell r="K52">
            <v>1606</v>
          </cell>
          <cell r="L52" t="str">
            <v>บ้านหมี่</v>
          </cell>
          <cell r="M52">
            <v>160619</v>
          </cell>
          <cell r="N52" t="str">
            <v>บ้านหมี่</v>
          </cell>
          <cell r="O52" t="str">
            <v>กลาง</v>
          </cell>
          <cell r="P52" t="str">
            <v>06</v>
          </cell>
          <cell r="Q52" t="str">
            <v>โรงพยาบาลทั่วไป</v>
          </cell>
          <cell r="R52">
            <v>3</v>
          </cell>
          <cell r="S52">
            <v>258</v>
          </cell>
          <cell r="T52" t="str">
            <v>258</v>
          </cell>
          <cell r="U52" t="str">
            <v>23</v>
          </cell>
          <cell r="V52" t="str">
            <v>2.3 ทุติยภูมิระดับสูง</v>
          </cell>
        </row>
        <row r="53">
          <cell r="A53" t="str">
            <v>02</v>
          </cell>
          <cell r="B53" t="str">
            <v>21002</v>
          </cell>
          <cell r="C53" t="str">
            <v>กระทรวงสาธารณสุข สำนักงานปลัดกระทรวงสาธารณสุข</v>
          </cell>
          <cell r="D53" t="str">
            <v>001078900</v>
          </cell>
          <cell r="E53" t="str">
            <v>10789</v>
          </cell>
          <cell r="F53" t="str">
            <v>รพช.พัฒนานิคม</v>
          </cell>
          <cell r="G53" t="str">
            <v>โรงพยาบาลชุมชนพัฒนานิคม</v>
          </cell>
          <cell r="H53" t="str">
            <v>16020106</v>
          </cell>
          <cell r="I53">
            <v>16</v>
          </cell>
          <cell r="J53" t="str">
            <v>จังหวัดลพบุรี</v>
          </cell>
          <cell r="K53">
            <v>1602</v>
          </cell>
          <cell r="L53" t="str">
            <v>พัฒนานิคม</v>
          </cell>
          <cell r="M53">
            <v>160201</v>
          </cell>
          <cell r="N53" t="str">
            <v>พัฒนานิคม</v>
          </cell>
          <cell r="O53" t="str">
            <v>กลาง</v>
          </cell>
          <cell r="P53" t="str">
            <v>07</v>
          </cell>
          <cell r="Q53" t="str">
            <v>โรงพยาบาลชุมชน</v>
          </cell>
          <cell r="R53">
            <v>4</v>
          </cell>
          <cell r="S53">
            <v>60</v>
          </cell>
          <cell r="T53" t="str">
            <v>60</v>
          </cell>
          <cell r="U53" t="str">
            <v>21</v>
          </cell>
          <cell r="V53" t="str">
            <v>2.1 ทุติยภูมิระดับต้น</v>
          </cell>
        </row>
        <row r="54">
          <cell r="A54" t="str">
            <v>02</v>
          </cell>
          <cell r="B54" t="str">
            <v>21002</v>
          </cell>
          <cell r="C54" t="str">
            <v>กระทรวงสาธารณสุข สำนักงานปลัดกระทรวงสาธารณสุข</v>
          </cell>
          <cell r="D54" t="str">
            <v>001079000</v>
          </cell>
          <cell r="E54" t="str">
            <v>10790</v>
          </cell>
          <cell r="F54" t="str">
            <v>รพช.โคกสำโรง</v>
          </cell>
          <cell r="G54" t="str">
            <v>โรงพยาบาลชุมชนโคกสำโรง</v>
          </cell>
          <cell r="H54" t="str">
            <v>16030104</v>
          </cell>
          <cell r="I54">
            <v>16</v>
          </cell>
          <cell r="J54" t="str">
            <v>จังหวัดลพบุรี</v>
          </cell>
          <cell r="K54">
            <v>1603</v>
          </cell>
          <cell r="L54" t="str">
            <v>โคกสำโรง</v>
          </cell>
          <cell r="M54">
            <v>160301</v>
          </cell>
          <cell r="N54" t="str">
            <v>โคกสำโรง</v>
          </cell>
          <cell r="O54" t="str">
            <v>กลาง</v>
          </cell>
          <cell r="P54" t="str">
            <v>07</v>
          </cell>
          <cell r="Q54" t="str">
            <v>โรงพยาบาลชุมชน</v>
          </cell>
          <cell r="R54">
            <v>4</v>
          </cell>
          <cell r="S54">
            <v>120</v>
          </cell>
          <cell r="T54" t="str">
            <v>120</v>
          </cell>
          <cell r="U54" t="str">
            <v>22</v>
          </cell>
          <cell r="V54" t="str">
            <v>2.2 ทุติยภูมิระดับกลาง</v>
          </cell>
        </row>
        <row r="55">
          <cell r="A55" t="str">
            <v>02</v>
          </cell>
          <cell r="B55" t="str">
            <v>21002</v>
          </cell>
          <cell r="C55" t="str">
            <v>กระทรวงสาธารณสุข สำนักงานปลัดกระทรวงสาธารณสุข</v>
          </cell>
          <cell r="D55" t="str">
            <v>001079100</v>
          </cell>
          <cell r="E55" t="str">
            <v>10791</v>
          </cell>
          <cell r="F55" t="str">
            <v>รพช.ชัยบาดาล</v>
          </cell>
          <cell r="G55" t="str">
            <v>โรงพยาบาลชุมชนชัยบาดาล</v>
          </cell>
          <cell r="H55" t="str">
            <v>16040104</v>
          </cell>
          <cell r="I55">
            <v>16</v>
          </cell>
          <cell r="J55" t="str">
            <v>จังหวัดลพบุรี</v>
          </cell>
          <cell r="K55">
            <v>1604</v>
          </cell>
          <cell r="L55" t="str">
            <v>ชัยบาดาล</v>
          </cell>
          <cell r="M55">
            <v>160401</v>
          </cell>
          <cell r="N55" t="str">
            <v>ลำนารายณ์</v>
          </cell>
          <cell r="O55" t="str">
            <v>กลาง</v>
          </cell>
          <cell r="P55" t="str">
            <v>07</v>
          </cell>
          <cell r="Q55" t="str">
            <v>โรงพยาบาลชุมชน</v>
          </cell>
          <cell r="R55">
            <v>4</v>
          </cell>
          <cell r="S55">
            <v>120</v>
          </cell>
          <cell r="T55" t="str">
            <v>152</v>
          </cell>
          <cell r="U55" t="str">
            <v>22</v>
          </cell>
          <cell r="V55" t="str">
            <v>2.2 ทุติยภูมิระดับกลาง</v>
          </cell>
        </row>
        <row r="56">
          <cell r="A56" t="str">
            <v>02</v>
          </cell>
          <cell r="B56" t="str">
            <v>21002</v>
          </cell>
          <cell r="C56" t="str">
            <v>กระทรวงสาธารณสุข สำนักงานปลัดกระทรวงสาธารณสุข</v>
          </cell>
          <cell r="D56" t="str">
            <v>001079200</v>
          </cell>
          <cell r="E56" t="str">
            <v>10792</v>
          </cell>
          <cell r="F56" t="str">
            <v>รพช.ท่าวุ้ง</v>
          </cell>
          <cell r="G56" t="str">
            <v>โรงพยาบาลชุมชนท่าวุ้ง</v>
          </cell>
          <cell r="H56" t="str">
            <v>16050207</v>
          </cell>
          <cell r="I56">
            <v>16</v>
          </cell>
          <cell r="J56" t="str">
            <v>จังหวัดลพบุรี</v>
          </cell>
          <cell r="K56">
            <v>1605</v>
          </cell>
          <cell r="L56" t="str">
            <v>ท่าวุ้ง</v>
          </cell>
          <cell r="M56">
            <v>160502</v>
          </cell>
          <cell r="N56" t="str">
            <v>บางคู้</v>
          </cell>
          <cell r="O56" t="str">
            <v>กลาง</v>
          </cell>
          <cell r="P56" t="str">
            <v>07</v>
          </cell>
          <cell r="Q56" t="str">
            <v>โรงพยาบาลชุมชน</v>
          </cell>
          <cell r="R56">
            <v>4</v>
          </cell>
          <cell r="S56">
            <v>60</v>
          </cell>
          <cell r="T56" t="str">
            <v>60</v>
          </cell>
          <cell r="U56" t="str">
            <v>21</v>
          </cell>
          <cell r="V56" t="str">
            <v>2.1 ทุติยภูมิระดับต้น</v>
          </cell>
        </row>
        <row r="57">
          <cell r="A57" t="str">
            <v>02</v>
          </cell>
          <cell r="B57" t="str">
            <v>21002</v>
          </cell>
          <cell r="C57" t="str">
            <v>กระทรวงสาธารณสุข สำนักงานปลัดกระทรวงสาธารณสุข</v>
          </cell>
          <cell r="D57" t="str">
            <v>001079300</v>
          </cell>
          <cell r="E57" t="str">
            <v>10793</v>
          </cell>
          <cell r="F57" t="str">
            <v>รพช.ท่าหลวง</v>
          </cell>
          <cell r="G57" t="str">
            <v>โรงพยาบาลชุมชนท่าหลวง</v>
          </cell>
          <cell r="H57" t="str">
            <v>16070109</v>
          </cell>
          <cell r="I57">
            <v>16</v>
          </cell>
          <cell r="J57" t="str">
            <v>จังหวัดลพบุรี</v>
          </cell>
          <cell r="K57">
            <v>1607</v>
          </cell>
          <cell r="L57" t="str">
            <v>ท่าหลวง</v>
          </cell>
          <cell r="M57">
            <v>160701</v>
          </cell>
          <cell r="N57" t="str">
            <v>ท่าหลวง</v>
          </cell>
          <cell r="O57" t="str">
            <v>กลาง</v>
          </cell>
          <cell r="P57" t="str">
            <v>07</v>
          </cell>
          <cell r="Q57" t="str">
            <v>โรงพยาบาลชุมชน</v>
          </cell>
          <cell r="R57">
            <v>4</v>
          </cell>
          <cell r="S57">
            <v>30</v>
          </cell>
          <cell r="T57" t="str">
            <v>35</v>
          </cell>
          <cell r="U57" t="str">
            <v>21</v>
          </cell>
          <cell r="V57" t="str">
            <v>2.1 ทุติยภูมิระดับต้น</v>
          </cell>
        </row>
        <row r="58">
          <cell r="A58" t="str">
            <v>02</v>
          </cell>
          <cell r="B58" t="str">
            <v>21002</v>
          </cell>
          <cell r="C58" t="str">
            <v>กระทรวงสาธารณสุข สำนักงานปลัดกระทรวงสาธารณสุข</v>
          </cell>
          <cell r="D58" t="str">
            <v>001079400</v>
          </cell>
          <cell r="E58" t="str">
            <v>10794</v>
          </cell>
          <cell r="F58" t="str">
            <v>รพช.สระโบสถ์</v>
          </cell>
          <cell r="G58" t="str">
            <v>โรงพยาบาลชุมชนสระโบสถ์</v>
          </cell>
          <cell r="H58" t="str">
            <v>16080510</v>
          </cell>
          <cell r="I58">
            <v>16</v>
          </cell>
          <cell r="J58" t="str">
            <v>จังหวัดลพบุรี</v>
          </cell>
          <cell r="K58">
            <v>1608</v>
          </cell>
          <cell r="L58" t="str">
            <v>สระโบสถ์</v>
          </cell>
          <cell r="M58">
            <v>160805</v>
          </cell>
          <cell r="N58" t="str">
            <v>นิยมชัย</v>
          </cell>
          <cell r="O58" t="str">
            <v>กลาง</v>
          </cell>
          <cell r="P58" t="str">
            <v>07</v>
          </cell>
          <cell r="Q58" t="str">
            <v>โรงพยาบาลชุมชน</v>
          </cell>
          <cell r="R58">
            <v>5</v>
          </cell>
          <cell r="S58">
            <v>10</v>
          </cell>
          <cell r="T58" t="str">
            <v>19</v>
          </cell>
          <cell r="U58" t="str">
            <v>21</v>
          </cell>
          <cell r="V58" t="str">
            <v>2.1 ทุติยภูมิระดับต้น</v>
          </cell>
        </row>
        <row r="59">
          <cell r="A59" t="str">
            <v>02</v>
          </cell>
          <cell r="B59" t="str">
            <v>21002</v>
          </cell>
          <cell r="C59" t="str">
            <v>กระทรวงสาธารณสุข สำนักงานปลัดกระทรวงสาธารณสุข</v>
          </cell>
          <cell r="D59" t="str">
            <v>001079500</v>
          </cell>
          <cell r="E59" t="str">
            <v>10795</v>
          </cell>
          <cell r="F59" t="str">
            <v>รพช.โคกเจริญ</v>
          </cell>
          <cell r="G59" t="str">
            <v>โรงพยาบาลชุมชนโคกเจริญ</v>
          </cell>
          <cell r="H59" t="str">
            <v>16090102</v>
          </cell>
          <cell r="I59">
            <v>16</v>
          </cell>
          <cell r="J59" t="str">
            <v>จังหวัดลพบุรี</v>
          </cell>
          <cell r="K59">
            <v>1609</v>
          </cell>
          <cell r="L59" t="str">
            <v>โคกเจริญ</v>
          </cell>
          <cell r="M59">
            <v>160901</v>
          </cell>
          <cell r="N59" t="str">
            <v>โคกเจริญ</v>
          </cell>
          <cell r="O59" t="str">
            <v>กลาง</v>
          </cell>
          <cell r="P59" t="str">
            <v>07</v>
          </cell>
          <cell r="Q59" t="str">
            <v>โรงพยาบาลชุมชน</v>
          </cell>
          <cell r="R59">
            <v>5</v>
          </cell>
          <cell r="S59">
            <v>10</v>
          </cell>
          <cell r="T59" t="str">
            <v>16</v>
          </cell>
          <cell r="U59" t="str">
            <v>21</v>
          </cell>
          <cell r="V59" t="str">
            <v>2.1 ทุติยภูมิระดับต้น</v>
          </cell>
        </row>
        <row r="60">
          <cell r="A60" t="str">
            <v>02</v>
          </cell>
          <cell r="B60" t="str">
            <v>21002</v>
          </cell>
          <cell r="C60" t="str">
            <v>กระทรวงสาธารณสุข สำนักงานปลัดกระทรวงสาธารณสุข</v>
          </cell>
          <cell r="D60" t="str">
            <v>001079600</v>
          </cell>
          <cell r="E60" t="str">
            <v>10796</v>
          </cell>
          <cell r="F60" t="str">
            <v>รพช.ลำสนธิ</v>
          </cell>
          <cell r="G60" t="str">
            <v>โรงพยาบาลชุมชนลำสนธิ</v>
          </cell>
          <cell r="H60" t="str">
            <v>16100311</v>
          </cell>
          <cell r="I60">
            <v>16</v>
          </cell>
          <cell r="J60" t="str">
            <v>จังหวัดลพบุรี</v>
          </cell>
          <cell r="K60">
            <v>1610</v>
          </cell>
          <cell r="L60" t="str">
            <v>ลำสนธิ</v>
          </cell>
          <cell r="M60">
            <v>161003</v>
          </cell>
          <cell r="N60" t="str">
            <v>หนองรี</v>
          </cell>
          <cell r="O60" t="str">
            <v>กลาง</v>
          </cell>
          <cell r="P60" t="str">
            <v>07</v>
          </cell>
          <cell r="Q60" t="str">
            <v>โรงพยาบาลชุมชน</v>
          </cell>
          <cell r="R60">
            <v>5</v>
          </cell>
          <cell r="S60">
            <v>30</v>
          </cell>
          <cell r="T60" t="str">
            <v>30</v>
          </cell>
          <cell r="U60" t="str">
            <v>21</v>
          </cell>
          <cell r="V60" t="str">
            <v>2.1 ทุติยภูมิระดับต้น</v>
          </cell>
        </row>
        <row r="61">
          <cell r="A61" t="str">
            <v>02</v>
          </cell>
          <cell r="B61" t="str">
            <v>21002</v>
          </cell>
          <cell r="C61" t="str">
            <v>กระทรวงสาธารณสุข สำนักงานปลัดกระทรวงสาธารณสุข</v>
          </cell>
          <cell r="D61" t="str">
            <v>001079700</v>
          </cell>
          <cell r="E61" t="str">
            <v>10797</v>
          </cell>
          <cell r="F61" t="str">
            <v>รพช.หนองม่วง</v>
          </cell>
          <cell r="G61" t="str">
            <v>โรงพยาบาลชุมชนหนองม่วง</v>
          </cell>
          <cell r="H61" t="str">
            <v>16110107</v>
          </cell>
          <cell r="I61">
            <v>16</v>
          </cell>
          <cell r="J61" t="str">
            <v>จังหวัดลพบุรี</v>
          </cell>
          <cell r="K61">
            <v>1611</v>
          </cell>
          <cell r="L61" t="str">
            <v>หนองม่วง</v>
          </cell>
          <cell r="M61">
            <v>161101</v>
          </cell>
          <cell r="N61" t="str">
            <v>หนองม่วง</v>
          </cell>
          <cell r="O61" t="str">
            <v>กลาง</v>
          </cell>
          <cell r="P61" t="str">
            <v>07</v>
          </cell>
          <cell r="Q61" t="str">
            <v>โรงพยาบาลชุมชน</v>
          </cell>
          <cell r="R61">
            <v>5</v>
          </cell>
          <cell r="S61">
            <v>30</v>
          </cell>
          <cell r="T61" t="str">
            <v>30</v>
          </cell>
          <cell r="U61" t="str">
            <v>22</v>
          </cell>
          <cell r="V61" t="str">
            <v>2.2 ทุติยภูมิระดับกลาง</v>
          </cell>
        </row>
        <row r="62">
          <cell r="A62" t="str">
            <v>02</v>
          </cell>
          <cell r="B62" t="str">
            <v>21002</v>
          </cell>
          <cell r="C62" t="str">
            <v>กระทรวงสาธารณสุข สำนักงานปลัดกระทรวงสาธารณสุข</v>
          </cell>
          <cell r="D62" t="str">
            <v>001069200</v>
          </cell>
          <cell r="E62" t="str">
            <v>10692</v>
          </cell>
          <cell r="F62" t="str">
            <v>รพท.สิงห์บุรี</v>
          </cell>
          <cell r="G62" t="str">
            <v>โรงพยาบาลทั่วไปสิงห์บุรี</v>
          </cell>
          <cell r="H62" t="str">
            <v>17010100</v>
          </cell>
          <cell r="I62">
            <v>17</v>
          </cell>
          <cell r="J62" t="str">
            <v>จังหวัดสิงห์บุรี</v>
          </cell>
          <cell r="K62">
            <v>1701</v>
          </cell>
          <cell r="L62" t="str">
            <v>เมืองสิงห์บุรี</v>
          </cell>
          <cell r="M62">
            <v>170101</v>
          </cell>
          <cell r="N62" t="str">
            <v>บางพุทรา</v>
          </cell>
          <cell r="O62" t="str">
            <v>กลาง</v>
          </cell>
          <cell r="P62" t="str">
            <v>06</v>
          </cell>
          <cell r="Q62" t="str">
            <v>โรงพยาบาลทั่วไป</v>
          </cell>
          <cell r="R62">
            <v>2</v>
          </cell>
          <cell r="S62">
            <v>310</v>
          </cell>
          <cell r="T62" t="str">
            <v>310</v>
          </cell>
          <cell r="U62" t="str">
            <v>23</v>
          </cell>
          <cell r="V62" t="str">
            <v>2.3 ทุติยภูมิระดับสูง</v>
          </cell>
        </row>
        <row r="63">
          <cell r="A63" t="str">
            <v>02</v>
          </cell>
          <cell r="B63" t="str">
            <v>21002</v>
          </cell>
          <cell r="C63" t="str">
            <v>กระทรวงสาธารณสุข สำนักงานปลัดกระทรวงสาธารณสุข</v>
          </cell>
          <cell r="D63" t="str">
            <v>001069300</v>
          </cell>
          <cell r="E63" t="str">
            <v>10693</v>
          </cell>
          <cell r="F63" t="str">
            <v>รพท.อินทร์บุรี</v>
          </cell>
          <cell r="G63" t="str">
            <v>โรงพยาบาลทั่วไปอินทร์บุรี</v>
          </cell>
          <cell r="H63" t="str">
            <v>17060301</v>
          </cell>
          <cell r="I63">
            <v>17</v>
          </cell>
          <cell r="J63" t="str">
            <v>จังหวัดสิงห์บุรี</v>
          </cell>
          <cell r="K63">
            <v>1706</v>
          </cell>
          <cell r="L63" t="str">
            <v>อินทร์บุรี</v>
          </cell>
          <cell r="M63">
            <v>170603</v>
          </cell>
          <cell r="N63" t="str">
            <v>ทับยา</v>
          </cell>
          <cell r="O63" t="str">
            <v>กลาง</v>
          </cell>
          <cell r="P63" t="str">
            <v>06</v>
          </cell>
          <cell r="Q63" t="str">
            <v>โรงพยาบาลทั่วไป</v>
          </cell>
          <cell r="R63">
            <v>3</v>
          </cell>
          <cell r="S63">
            <v>210</v>
          </cell>
          <cell r="T63" t="str">
            <v>254</v>
          </cell>
          <cell r="U63" t="str">
            <v>23</v>
          </cell>
          <cell r="V63" t="str">
            <v>2.3 ทุติยภูมิระดับสูง</v>
          </cell>
        </row>
        <row r="64">
          <cell r="A64" t="str">
            <v>02</v>
          </cell>
          <cell r="B64" t="str">
            <v>21002</v>
          </cell>
          <cell r="C64" t="str">
            <v>กระทรวงสาธารณสุข สำนักงานปลัดกระทรวงสาธารณสุข</v>
          </cell>
          <cell r="D64" t="str">
            <v>001079800</v>
          </cell>
          <cell r="E64" t="str">
            <v>10798</v>
          </cell>
          <cell r="F64" t="str">
            <v>รพช.บางระจัน</v>
          </cell>
          <cell r="G64" t="str">
            <v>โรงพยาบาลชุมชนบางระจัน</v>
          </cell>
          <cell r="H64" t="str">
            <v>17020306</v>
          </cell>
          <cell r="I64">
            <v>17</v>
          </cell>
          <cell r="J64" t="str">
            <v>จังหวัดสิงห์บุรี</v>
          </cell>
          <cell r="K64">
            <v>1702</v>
          </cell>
          <cell r="L64" t="str">
            <v>บางระจัน</v>
          </cell>
          <cell r="M64">
            <v>170203</v>
          </cell>
          <cell r="N64" t="str">
            <v>เชิงกลัด</v>
          </cell>
          <cell r="O64" t="str">
            <v>กลาง</v>
          </cell>
          <cell r="P64" t="str">
            <v>07</v>
          </cell>
          <cell r="Q64" t="str">
            <v>โรงพยาบาลชุมชน</v>
          </cell>
          <cell r="R64">
            <v>5</v>
          </cell>
          <cell r="S64">
            <v>30</v>
          </cell>
          <cell r="T64" t="str">
            <v>30</v>
          </cell>
          <cell r="U64" t="str">
            <v>21</v>
          </cell>
          <cell r="V64" t="str">
            <v>2.1 ทุติยภูมิระดับต้น</v>
          </cell>
        </row>
        <row r="65">
          <cell r="A65" t="str">
            <v>02</v>
          </cell>
          <cell r="B65" t="str">
            <v>21002</v>
          </cell>
          <cell r="C65" t="str">
            <v>กระทรวงสาธารณสุข สำนักงานปลัดกระทรวงสาธารณสุข</v>
          </cell>
          <cell r="D65" t="str">
            <v>001079900</v>
          </cell>
          <cell r="E65" t="str">
            <v>10799</v>
          </cell>
          <cell r="F65" t="str">
            <v>รพช.ค่ายบางระจัน</v>
          </cell>
          <cell r="G65" t="str">
            <v>โรงพยาบาลชุมชนค่ายบางระจัน</v>
          </cell>
          <cell r="H65" t="str">
            <v>17030211</v>
          </cell>
          <cell r="I65">
            <v>17</v>
          </cell>
          <cell r="J65" t="str">
            <v>จังหวัดสิงห์บุรี</v>
          </cell>
          <cell r="K65">
            <v>1703</v>
          </cell>
          <cell r="L65" t="str">
            <v>ค่ายบางระจัน</v>
          </cell>
          <cell r="M65">
            <v>170302</v>
          </cell>
          <cell r="N65" t="str">
            <v>บางระจัน</v>
          </cell>
          <cell r="O65" t="str">
            <v>กลาง</v>
          </cell>
          <cell r="P65" t="str">
            <v>07</v>
          </cell>
          <cell r="Q65" t="str">
            <v>โรงพยาบาลชุมชน</v>
          </cell>
          <cell r="R65">
            <v>5</v>
          </cell>
          <cell r="S65">
            <v>30</v>
          </cell>
          <cell r="T65" t="str">
            <v>30</v>
          </cell>
          <cell r="U65" t="str">
            <v>21</v>
          </cell>
          <cell r="V65" t="str">
            <v>2.1 ทุติยภูมิระดับต้น</v>
          </cell>
        </row>
        <row r="66">
          <cell r="A66" t="str">
            <v>02</v>
          </cell>
          <cell r="B66" t="str">
            <v>21002</v>
          </cell>
          <cell r="C66" t="str">
            <v>กระทรวงสาธารณสุข สำนักงานปลัดกระทรวงสาธารณสุข</v>
          </cell>
          <cell r="D66" t="str">
            <v>001080000</v>
          </cell>
          <cell r="E66" t="str">
            <v>10800</v>
          </cell>
          <cell r="F66" t="str">
            <v>รพช.พรหมบุรี</v>
          </cell>
          <cell r="G66" t="str">
            <v>โรงพยาบาลชุมชนพรหมบุรี</v>
          </cell>
          <cell r="H66" t="str">
            <v>17040403</v>
          </cell>
          <cell r="I66">
            <v>17</v>
          </cell>
          <cell r="J66" t="str">
            <v>จังหวัดสิงห์บุรี</v>
          </cell>
          <cell r="K66">
            <v>1704</v>
          </cell>
          <cell r="L66" t="str">
            <v>พรหมบุรี</v>
          </cell>
          <cell r="M66">
            <v>170404</v>
          </cell>
          <cell r="N66" t="str">
            <v>บ้านหม้อ</v>
          </cell>
          <cell r="O66" t="str">
            <v>กลาง</v>
          </cell>
          <cell r="P66" t="str">
            <v>07</v>
          </cell>
          <cell r="Q66" t="str">
            <v>โรงพยาบาลชุมชน</v>
          </cell>
          <cell r="R66">
            <v>5</v>
          </cell>
          <cell r="S66">
            <v>10</v>
          </cell>
          <cell r="T66" t="str">
            <v>10</v>
          </cell>
          <cell r="U66" t="str">
            <v>21</v>
          </cell>
          <cell r="V66" t="str">
            <v>2.1 ทุติยภูมิระดับต้น</v>
          </cell>
        </row>
        <row r="67">
          <cell r="A67" t="str">
            <v>02</v>
          </cell>
          <cell r="B67" t="str">
            <v>21002</v>
          </cell>
          <cell r="C67" t="str">
            <v>กระทรวงสาธารณสุข สำนักงานปลัดกระทรวงสาธารณสุข</v>
          </cell>
          <cell r="D67" t="str">
            <v>001080100</v>
          </cell>
          <cell r="E67" t="str">
            <v>10801</v>
          </cell>
          <cell r="F67" t="str">
            <v>รพช.ท่าช้าง</v>
          </cell>
          <cell r="G67" t="str">
            <v>โรงพยาบาลชุมชนท่าช้าง</v>
          </cell>
          <cell r="H67" t="str">
            <v>17050204</v>
          </cell>
          <cell r="I67">
            <v>17</v>
          </cell>
          <cell r="J67" t="str">
            <v>จังหวัดสิงห์บุรี</v>
          </cell>
          <cell r="K67">
            <v>1705</v>
          </cell>
          <cell r="L67" t="str">
            <v>ท่าช้าง</v>
          </cell>
          <cell r="M67">
            <v>170502</v>
          </cell>
          <cell r="N67" t="str">
            <v>โพประจักษ์</v>
          </cell>
          <cell r="O67" t="str">
            <v>กลาง</v>
          </cell>
          <cell r="P67" t="str">
            <v>07</v>
          </cell>
          <cell r="Q67" t="str">
            <v>โรงพยาบาลชุมชน</v>
          </cell>
          <cell r="R67">
            <v>5</v>
          </cell>
          <cell r="S67">
            <v>30</v>
          </cell>
          <cell r="T67" t="str">
            <v>30</v>
          </cell>
          <cell r="U67" t="str">
            <v>22</v>
          </cell>
          <cell r="V67" t="str">
            <v>2.2 ทุติยภูมิระดับกลาง</v>
          </cell>
        </row>
        <row r="68">
          <cell r="A68" t="str">
            <v>02</v>
          </cell>
          <cell r="B68" t="str">
            <v>21002</v>
          </cell>
          <cell r="C68" t="str">
            <v>กระทรวงสาธารณสุข สำนักงานปลัดกระทรวงสาธารณสุข</v>
          </cell>
          <cell r="D68" t="str">
            <v>001069400</v>
          </cell>
          <cell r="E68" t="str">
            <v>10694</v>
          </cell>
          <cell r="F68" t="str">
            <v>รพท.ชัยนาทนเรนทร</v>
          </cell>
          <cell r="G68" t="str">
            <v>โรงพยาบาลทั่วไปชัยนาทนเรนทร</v>
          </cell>
          <cell r="H68" t="str">
            <v>18010105</v>
          </cell>
          <cell r="I68">
            <v>18</v>
          </cell>
          <cell r="J68" t="str">
            <v>จังหวัดชัยนาท</v>
          </cell>
          <cell r="K68">
            <v>1801</v>
          </cell>
          <cell r="L68" t="str">
            <v>เมืองชัยนาท</v>
          </cell>
          <cell r="M68">
            <v>180101</v>
          </cell>
          <cell r="N68" t="str">
            <v>ในเมือง</v>
          </cell>
          <cell r="O68" t="str">
            <v>กลาง</v>
          </cell>
          <cell r="P68" t="str">
            <v>06</v>
          </cell>
          <cell r="Q68" t="str">
            <v>โรงพยาบาลทั่วไป</v>
          </cell>
          <cell r="R68">
            <v>2</v>
          </cell>
          <cell r="S68">
            <v>367</v>
          </cell>
          <cell r="T68" t="str">
            <v>367</v>
          </cell>
          <cell r="U68" t="str">
            <v>23</v>
          </cell>
          <cell r="V68" t="str">
            <v>2.3 ทุติยภูมิระดับสูง</v>
          </cell>
        </row>
        <row r="69">
          <cell r="A69" t="str">
            <v>02</v>
          </cell>
          <cell r="B69" t="str">
            <v>21002</v>
          </cell>
          <cell r="C69" t="str">
            <v>กระทรวงสาธารณสุข สำนักงานปลัดกระทรวงสาธารณสุข</v>
          </cell>
          <cell r="D69" t="str">
            <v>001080200</v>
          </cell>
          <cell r="E69" t="str">
            <v>10802</v>
          </cell>
          <cell r="F69" t="str">
            <v>รพช.มโนรมย์</v>
          </cell>
          <cell r="G69" t="str">
            <v>โรงพยาบาลชุมชนมโนรมย์</v>
          </cell>
          <cell r="H69" t="str">
            <v>18020504</v>
          </cell>
          <cell r="I69">
            <v>18</v>
          </cell>
          <cell r="J69" t="str">
            <v>จังหวัดชัยนาท</v>
          </cell>
          <cell r="K69">
            <v>1802</v>
          </cell>
          <cell r="L69" t="str">
            <v>มโนรมย์</v>
          </cell>
          <cell r="M69">
            <v>180205</v>
          </cell>
          <cell r="N69" t="str">
            <v>หางน้ำสาคร</v>
          </cell>
          <cell r="O69" t="str">
            <v>กลาง</v>
          </cell>
          <cell r="P69" t="str">
            <v>07</v>
          </cell>
          <cell r="Q69" t="str">
            <v>โรงพยาบาลชุมชน</v>
          </cell>
          <cell r="R69">
            <v>5</v>
          </cell>
          <cell r="S69">
            <v>30</v>
          </cell>
          <cell r="T69" t="str">
            <v>30</v>
          </cell>
          <cell r="U69" t="str">
            <v>21</v>
          </cell>
          <cell r="V69" t="str">
            <v>2.1 ทุติยภูมิระดับต้น</v>
          </cell>
        </row>
        <row r="70">
          <cell r="A70" t="str">
            <v>02</v>
          </cell>
          <cell r="B70" t="str">
            <v>21002</v>
          </cell>
          <cell r="C70" t="str">
            <v>กระทรวงสาธารณสุข สำนักงานปลัดกระทรวงสาธารณสุข</v>
          </cell>
          <cell r="D70" t="str">
            <v>001080300</v>
          </cell>
          <cell r="E70" t="str">
            <v>10803</v>
          </cell>
          <cell r="F70" t="str">
            <v>รพช.วัดสิงห์</v>
          </cell>
          <cell r="G70" t="str">
            <v>โรงพยาบาลชุมชนวัดสิงห์</v>
          </cell>
          <cell r="H70" t="str">
            <v>18030100</v>
          </cell>
          <cell r="I70">
            <v>18</v>
          </cell>
          <cell r="J70" t="str">
            <v>จังหวัดชัยนาท</v>
          </cell>
          <cell r="K70">
            <v>1803</v>
          </cell>
          <cell r="L70" t="str">
            <v>วัดสิงห์</v>
          </cell>
          <cell r="M70">
            <v>180301</v>
          </cell>
          <cell r="N70" t="str">
            <v>วัดสิงห์</v>
          </cell>
          <cell r="O70" t="str">
            <v>กลาง</v>
          </cell>
          <cell r="P70" t="str">
            <v>07</v>
          </cell>
          <cell r="Q70" t="str">
            <v>โรงพยาบาลชุมชน</v>
          </cell>
          <cell r="R70">
            <v>5</v>
          </cell>
          <cell r="S70">
            <v>30</v>
          </cell>
          <cell r="T70" t="str">
            <v>38</v>
          </cell>
          <cell r="U70" t="str">
            <v>21</v>
          </cell>
          <cell r="V70" t="str">
            <v>2.1 ทุติยภูมิระดับต้น</v>
          </cell>
        </row>
        <row r="71">
          <cell r="A71" t="str">
            <v>02</v>
          </cell>
          <cell r="B71" t="str">
            <v>21002</v>
          </cell>
          <cell r="C71" t="str">
            <v>กระทรวงสาธารณสุข สำนักงานปลัดกระทรวงสาธารณสุข</v>
          </cell>
          <cell r="D71" t="str">
            <v>001080400</v>
          </cell>
          <cell r="E71" t="str">
            <v>10804</v>
          </cell>
          <cell r="F71" t="str">
            <v>รพช.สรรพยา</v>
          </cell>
          <cell r="G71" t="str">
            <v>โรงพยาบาลชุมชนสรรพยา</v>
          </cell>
          <cell r="H71" t="str">
            <v>18040405</v>
          </cell>
          <cell r="I71">
            <v>18</v>
          </cell>
          <cell r="J71" t="str">
            <v>จังหวัดชัยนาท</v>
          </cell>
          <cell r="K71">
            <v>1804</v>
          </cell>
          <cell r="L71" t="str">
            <v>สรรพยา</v>
          </cell>
          <cell r="M71">
            <v>180404</v>
          </cell>
          <cell r="N71" t="str">
            <v>โพนางดำตก</v>
          </cell>
          <cell r="O71" t="str">
            <v>กลาง</v>
          </cell>
          <cell r="P71" t="str">
            <v>07</v>
          </cell>
          <cell r="Q71" t="str">
            <v>โรงพยาบาลชุมชน</v>
          </cell>
          <cell r="R71">
            <v>5</v>
          </cell>
          <cell r="S71">
            <v>30</v>
          </cell>
          <cell r="T71" t="str">
            <v>30</v>
          </cell>
          <cell r="U71" t="str">
            <v>21</v>
          </cell>
          <cell r="V71" t="str">
            <v>2.1 ทุติยภูมิระดับต้น</v>
          </cell>
        </row>
        <row r="72">
          <cell r="A72" t="str">
            <v>02</v>
          </cell>
          <cell r="B72" t="str">
            <v>21002</v>
          </cell>
          <cell r="C72" t="str">
            <v>กระทรวงสาธารณสุข สำนักงานปลัดกระทรวงสาธารณสุข</v>
          </cell>
          <cell r="D72" t="str">
            <v>001080500</v>
          </cell>
          <cell r="E72" t="str">
            <v>10805</v>
          </cell>
          <cell r="F72" t="str">
            <v>รพช.สรรคบุรี</v>
          </cell>
          <cell r="G72" t="str">
            <v>โรงพยาบาลชุมชนสรรคบุรี</v>
          </cell>
          <cell r="H72" t="str">
            <v>18050108</v>
          </cell>
          <cell r="I72">
            <v>18</v>
          </cell>
          <cell r="J72" t="str">
            <v>จังหวัดชัยนาท</v>
          </cell>
          <cell r="K72">
            <v>1805</v>
          </cell>
          <cell r="L72" t="str">
            <v>สรรคบุรี</v>
          </cell>
          <cell r="M72">
            <v>180501</v>
          </cell>
          <cell r="N72" t="str">
            <v>แพรกศรีราชา</v>
          </cell>
          <cell r="O72" t="str">
            <v>กลาง</v>
          </cell>
          <cell r="P72" t="str">
            <v>07</v>
          </cell>
          <cell r="Q72" t="str">
            <v>โรงพยาบาลชุมชน</v>
          </cell>
          <cell r="R72">
            <v>5</v>
          </cell>
          <cell r="S72">
            <v>30</v>
          </cell>
          <cell r="T72" t="str">
            <v>36</v>
          </cell>
          <cell r="U72" t="str">
            <v>21</v>
          </cell>
          <cell r="V72" t="str">
            <v>2.1 ทุติยภูมิระดับต้น</v>
          </cell>
        </row>
        <row r="73">
          <cell r="A73" t="str">
            <v>02</v>
          </cell>
          <cell r="B73" t="str">
            <v>21002</v>
          </cell>
          <cell r="C73" t="str">
            <v>กระทรวงสาธารณสุข สำนักงานปลัดกระทรวงสาธารณสุข</v>
          </cell>
          <cell r="D73" t="str">
            <v>001080600</v>
          </cell>
          <cell r="E73" t="str">
            <v>10806</v>
          </cell>
          <cell r="F73" t="str">
            <v>รพช.หันคา</v>
          </cell>
          <cell r="G73" t="str">
            <v>โรงพยาบาลชุมชนหันคา</v>
          </cell>
          <cell r="H73" t="str">
            <v>18060901</v>
          </cell>
          <cell r="I73">
            <v>18</v>
          </cell>
          <cell r="J73" t="str">
            <v>จังหวัดชัยนาท</v>
          </cell>
          <cell r="K73">
            <v>1806</v>
          </cell>
          <cell r="L73" t="str">
            <v>หันคา</v>
          </cell>
          <cell r="M73">
            <v>180609</v>
          </cell>
          <cell r="N73" t="str">
            <v>เด่นใหญ่</v>
          </cell>
          <cell r="O73" t="str">
            <v>กลาง</v>
          </cell>
          <cell r="P73" t="str">
            <v>07</v>
          </cell>
          <cell r="Q73" t="str">
            <v>โรงพยาบาลชุมชน</v>
          </cell>
          <cell r="R73">
            <v>5</v>
          </cell>
          <cell r="S73">
            <v>30</v>
          </cell>
          <cell r="T73" t="str">
            <v>45</v>
          </cell>
          <cell r="U73" t="str">
            <v>22</v>
          </cell>
          <cell r="V73" t="str">
            <v>2.2 ทุติยภูมิระดับกลาง</v>
          </cell>
        </row>
        <row r="74">
          <cell r="A74" t="str">
            <v>03</v>
          </cell>
          <cell r="B74" t="str">
            <v>21002</v>
          </cell>
          <cell r="C74" t="str">
            <v>กระทรวงสาธารณสุข สำนักงานปลัดกระทรวงสาธารณสุข</v>
          </cell>
          <cell r="D74" t="str">
            <v>001068500</v>
          </cell>
          <cell r="E74" t="str">
            <v>10685</v>
          </cell>
          <cell r="F74" t="str">
            <v>รพท.สมุทรปราการ</v>
          </cell>
          <cell r="G74" t="str">
            <v>โรงพยาบาลทั่วไปสมุทรปราการ</v>
          </cell>
          <cell r="H74" t="str">
            <v>11010100</v>
          </cell>
          <cell r="I74">
            <v>11</v>
          </cell>
          <cell r="J74" t="str">
            <v>จังหวัดสมุทรปราการ</v>
          </cell>
          <cell r="K74">
            <v>1101</v>
          </cell>
          <cell r="L74" t="str">
            <v>เมืองสมุทรปราการ</v>
          </cell>
          <cell r="M74">
            <v>110101</v>
          </cell>
          <cell r="N74" t="str">
            <v>ปากน้ำ</v>
          </cell>
          <cell r="O74" t="str">
            <v>กลาง</v>
          </cell>
          <cell r="P74" t="str">
            <v>06</v>
          </cell>
          <cell r="Q74" t="str">
            <v>โรงพยาบาลทั่วไป</v>
          </cell>
          <cell r="R74">
            <v>2</v>
          </cell>
          <cell r="S74">
            <v>385</v>
          </cell>
          <cell r="T74" t="str">
            <v>385</v>
          </cell>
          <cell r="U74" t="str">
            <v>31</v>
          </cell>
          <cell r="V74" t="str">
            <v>3.1 ตติยภูมิ</v>
          </cell>
        </row>
        <row r="75">
          <cell r="A75" t="str">
            <v>03</v>
          </cell>
          <cell r="B75" t="str">
            <v>21002</v>
          </cell>
          <cell r="C75" t="str">
            <v>กระทรวงสาธารณสุข สำนักงานปลัดกระทรวงสาธารณสุข</v>
          </cell>
          <cell r="D75" t="str">
            <v>001075200</v>
          </cell>
          <cell r="E75" t="str">
            <v>10752</v>
          </cell>
          <cell r="F75" t="str">
            <v>รพช.บางบ่อ</v>
          </cell>
          <cell r="G75" t="str">
            <v>โรงพยาบาลชุมชนบางบ่อ</v>
          </cell>
          <cell r="H75" t="str">
            <v>11020101</v>
          </cell>
          <cell r="I75">
            <v>11</v>
          </cell>
          <cell r="J75" t="str">
            <v>จังหวัดสมุทรปราการ</v>
          </cell>
          <cell r="K75">
            <v>1102</v>
          </cell>
          <cell r="L75" t="str">
            <v>บางบ่อ</v>
          </cell>
          <cell r="M75">
            <v>110204</v>
          </cell>
          <cell r="N75" t="str">
            <v>บางเพรียง</v>
          </cell>
          <cell r="O75" t="str">
            <v>กลาง</v>
          </cell>
          <cell r="P75" t="str">
            <v>07</v>
          </cell>
          <cell r="Q75" t="str">
            <v>โรงพยาบาลชุมชน</v>
          </cell>
          <cell r="R75">
            <v>4</v>
          </cell>
          <cell r="S75">
            <v>90</v>
          </cell>
          <cell r="T75" t="str">
            <v>90</v>
          </cell>
          <cell r="U75" t="str">
            <v>22</v>
          </cell>
          <cell r="V75" t="str">
            <v>2.2 ทุติยภูมิระดับกลาง</v>
          </cell>
        </row>
        <row r="76">
          <cell r="A76" t="str">
            <v>03</v>
          </cell>
          <cell r="B76" t="str">
            <v>21002</v>
          </cell>
          <cell r="C76" t="str">
            <v>กระทรวงสาธารณสุข สำนักงานปลัดกระทรวงสาธารณสุข</v>
          </cell>
          <cell r="D76" t="str">
            <v>001075300</v>
          </cell>
          <cell r="E76" t="str">
            <v>10753</v>
          </cell>
          <cell r="F76" t="str">
            <v>รพช.บางพลี</v>
          </cell>
          <cell r="G76" t="str">
            <v>โรงพยาบาลชุมชนบางพลี</v>
          </cell>
          <cell r="H76" t="str">
            <v>11030108</v>
          </cell>
          <cell r="I76">
            <v>11</v>
          </cell>
          <cell r="J76" t="str">
            <v>จังหวัดสมุทรปราการ</v>
          </cell>
          <cell r="K76">
            <v>1103</v>
          </cell>
          <cell r="L76" t="str">
            <v>บางพลี</v>
          </cell>
          <cell r="M76">
            <v>110301</v>
          </cell>
          <cell r="N76" t="str">
            <v>บางพลีใหญ่</v>
          </cell>
          <cell r="O76" t="str">
            <v>กลาง</v>
          </cell>
          <cell r="P76" t="str">
            <v>07</v>
          </cell>
          <cell r="Q76" t="str">
            <v>โรงพยาบาลชุมชน</v>
          </cell>
          <cell r="R76">
            <v>4</v>
          </cell>
          <cell r="S76">
            <v>60</v>
          </cell>
          <cell r="T76" t="str">
            <v>60</v>
          </cell>
          <cell r="U76" t="str">
            <v>22</v>
          </cell>
          <cell r="V76" t="str">
            <v>2.2 ทุติยภูมิระดับกลาง</v>
          </cell>
        </row>
        <row r="77">
          <cell r="A77" t="str">
            <v>03</v>
          </cell>
          <cell r="B77" t="str">
            <v>21002</v>
          </cell>
          <cell r="C77" t="str">
            <v>กระทรวงสาธารณสุข สำนักงานปลัดกระทรวงสาธารณสุข</v>
          </cell>
          <cell r="D77" t="str">
            <v>001075400</v>
          </cell>
          <cell r="E77" t="str">
            <v>10754</v>
          </cell>
          <cell r="F77" t="str">
            <v>รพช.บางจาก</v>
          </cell>
          <cell r="G77" t="str">
            <v>โรงพยาบาลชุมชนบางจาก</v>
          </cell>
          <cell r="H77" t="str">
            <v>11040108</v>
          </cell>
          <cell r="I77">
            <v>11</v>
          </cell>
          <cell r="J77" t="str">
            <v>จังหวัดสมุทรปราการ</v>
          </cell>
          <cell r="K77">
            <v>1104</v>
          </cell>
          <cell r="L77" t="str">
            <v>พระประแดง</v>
          </cell>
          <cell r="M77">
            <v>110403</v>
          </cell>
          <cell r="N77" t="str">
            <v>บางจาก</v>
          </cell>
          <cell r="O77" t="str">
            <v>กลาง</v>
          </cell>
          <cell r="P77" t="str">
            <v>07</v>
          </cell>
          <cell r="Q77" t="str">
            <v>โรงพยาบาลชุมชน</v>
          </cell>
          <cell r="R77">
            <v>5</v>
          </cell>
          <cell r="S77">
            <v>30</v>
          </cell>
          <cell r="T77" t="str">
            <v>30</v>
          </cell>
          <cell r="U77" t="str">
            <v>22</v>
          </cell>
          <cell r="V77" t="str">
            <v>2.2 ทุติยภูมิระดับกลาง</v>
          </cell>
        </row>
        <row r="78">
          <cell r="A78" t="str">
            <v>03</v>
          </cell>
          <cell r="B78" t="str">
            <v>21002</v>
          </cell>
          <cell r="C78" t="str">
            <v>กระทรวงสาธารณสุข สำนักงานปลัดกระทรวงสาธารณสุข</v>
          </cell>
          <cell r="D78" t="str">
            <v>001075500</v>
          </cell>
          <cell r="E78" t="str">
            <v>10755</v>
          </cell>
          <cell r="F78" t="str">
            <v>รพช.พระสมุทรเจดีย์</v>
          </cell>
          <cell r="G78" t="str">
            <v>โรงพยาบาลชุมชนพระสมุทรเจดีย์</v>
          </cell>
          <cell r="H78" t="str">
            <v>11050103</v>
          </cell>
          <cell r="I78">
            <v>11</v>
          </cell>
          <cell r="J78" t="str">
            <v>จังหวัดสมุทรปราการ</v>
          </cell>
          <cell r="K78">
            <v>1105</v>
          </cell>
          <cell r="L78" t="str">
            <v>พระสมุทรเจดีย์</v>
          </cell>
          <cell r="M78">
            <v>110504</v>
          </cell>
          <cell r="N78" t="str">
            <v>ปากคลองบางปลากด</v>
          </cell>
          <cell r="O78" t="str">
            <v>กลาง</v>
          </cell>
          <cell r="P78" t="str">
            <v>07</v>
          </cell>
          <cell r="Q78" t="str">
            <v>โรงพยาบาลชุมชน</v>
          </cell>
          <cell r="R78">
            <v>5</v>
          </cell>
          <cell r="S78">
            <v>30</v>
          </cell>
          <cell r="T78" t="str">
            <v>30</v>
          </cell>
          <cell r="U78" t="str">
            <v>22</v>
          </cell>
          <cell r="V78" t="str">
            <v>2.2 ทุติยภูมิระดับกลาง</v>
          </cell>
        </row>
        <row r="79">
          <cell r="A79" t="str">
            <v>03</v>
          </cell>
          <cell r="B79" t="str">
            <v>21002</v>
          </cell>
          <cell r="C79" t="str">
            <v>กระทรวงสาธารณสุข สำนักงานปลัดกระทรวงสาธารณสุข</v>
          </cell>
          <cell r="D79" t="str">
            <v>001069700</v>
          </cell>
          <cell r="E79" t="str">
            <v>10697</v>
          </cell>
          <cell r="F79" t="str">
            <v>รพท.เมืองฉะเชิงเทรา</v>
          </cell>
          <cell r="G79" t="str">
            <v>โรงพยาบาลทั่วไปเมืองฉะเชิงเทรา</v>
          </cell>
          <cell r="H79" t="str">
            <v>24010100</v>
          </cell>
          <cell r="I79">
            <v>24</v>
          </cell>
          <cell r="J79" t="str">
            <v>จังหวัดฉะเชิงเทรา</v>
          </cell>
          <cell r="K79">
            <v>2401</v>
          </cell>
          <cell r="L79" t="str">
            <v>เมืองฉะเชิงเทรา</v>
          </cell>
          <cell r="M79">
            <v>240101</v>
          </cell>
          <cell r="N79" t="str">
            <v>หน้าเมือง</v>
          </cell>
          <cell r="O79" t="str">
            <v>กลาง</v>
          </cell>
          <cell r="P79" t="str">
            <v>06</v>
          </cell>
          <cell r="Q79" t="str">
            <v>โรงพยาบาลทั่วไป</v>
          </cell>
          <cell r="R79">
            <v>2</v>
          </cell>
          <cell r="S79">
            <v>561</v>
          </cell>
          <cell r="T79" t="str">
            <v>503</v>
          </cell>
          <cell r="U79" t="str">
            <v>31</v>
          </cell>
          <cell r="V79" t="str">
            <v>3.1 ตติยภูมิ</v>
          </cell>
        </row>
        <row r="80">
          <cell r="A80" t="str">
            <v>03</v>
          </cell>
          <cell r="B80" t="str">
            <v>21002</v>
          </cell>
          <cell r="C80" t="str">
            <v>กระทรวงสาธารณสุข สำนักงานปลัดกระทรวงสาธารณสุข</v>
          </cell>
          <cell r="D80" t="str">
            <v>001083300</v>
          </cell>
          <cell r="E80" t="str">
            <v>10833</v>
          </cell>
          <cell r="F80" t="str">
            <v>รพช.ท่าตะเกียบ</v>
          </cell>
          <cell r="G80" t="str">
            <v>โรงพยาบาลชุมชนท่าตะเกียบ</v>
          </cell>
          <cell r="H80" t="str">
            <v>24100113</v>
          </cell>
          <cell r="I80">
            <v>24</v>
          </cell>
          <cell r="J80" t="str">
            <v>จังหวัดฉะเชิงเทรา</v>
          </cell>
          <cell r="K80">
            <v>2410</v>
          </cell>
          <cell r="L80" t="str">
            <v>ท่าตะเกียบ</v>
          </cell>
          <cell r="M80">
            <v>241002</v>
          </cell>
          <cell r="N80" t="str">
            <v>คลองตะเกรา</v>
          </cell>
          <cell r="O80" t="str">
            <v>กลาง</v>
          </cell>
          <cell r="P80" t="str">
            <v>07</v>
          </cell>
          <cell r="Q80" t="str">
            <v>โรงพยาบาลชุมชน</v>
          </cell>
          <cell r="R80">
            <v>5</v>
          </cell>
          <cell r="S80">
            <v>39</v>
          </cell>
          <cell r="T80" t="str">
            <v>30</v>
          </cell>
          <cell r="U80" t="str">
            <v>21</v>
          </cell>
          <cell r="V80" t="str">
            <v>2.1 ทุติยภูมิระดับต้น</v>
          </cell>
        </row>
        <row r="81">
          <cell r="A81" t="str">
            <v>03</v>
          </cell>
          <cell r="B81" t="str">
            <v>21002</v>
          </cell>
          <cell r="C81" t="str">
            <v>กระทรวงสาธารณสุข สำนักงานปลัดกระทรวงสาธารณสุข</v>
          </cell>
          <cell r="D81" t="str">
            <v>001085000</v>
          </cell>
          <cell r="E81" t="str">
            <v>10850</v>
          </cell>
          <cell r="F81" t="str">
            <v>รพช.บางคล้า</v>
          </cell>
          <cell r="G81" t="str">
            <v>โรงพยาบาลชุมชนบางคล้า</v>
          </cell>
          <cell r="H81" t="str">
            <v>24020901</v>
          </cell>
          <cell r="I81">
            <v>24</v>
          </cell>
          <cell r="J81" t="str">
            <v>จังหวัดฉะเชิงเทรา</v>
          </cell>
          <cell r="K81">
            <v>2402</v>
          </cell>
          <cell r="L81" t="str">
            <v>บางคล้า</v>
          </cell>
          <cell r="M81">
            <v>240209</v>
          </cell>
          <cell r="N81" t="str">
            <v>ปากน้ำ</v>
          </cell>
          <cell r="O81" t="str">
            <v>กลาง</v>
          </cell>
          <cell r="P81" t="str">
            <v>07</v>
          </cell>
          <cell r="Q81" t="str">
            <v>โรงพยาบาลชุมชน</v>
          </cell>
          <cell r="R81">
            <v>5</v>
          </cell>
          <cell r="S81">
            <v>30</v>
          </cell>
          <cell r="T81" t="str">
            <v>30</v>
          </cell>
          <cell r="U81" t="str">
            <v>21</v>
          </cell>
          <cell r="V81" t="str">
            <v>2.1 ทุติยภูมิระดับต้น</v>
          </cell>
        </row>
        <row r="82">
          <cell r="A82" t="str">
            <v>03</v>
          </cell>
          <cell r="B82" t="str">
            <v>21002</v>
          </cell>
          <cell r="C82" t="str">
            <v>กระทรวงสาธารณสุข สำนักงานปลัดกระทรวงสาธารณสุข</v>
          </cell>
          <cell r="D82" t="str">
            <v>001085100</v>
          </cell>
          <cell r="E82" t="str">
            <v>10851</v>
          </cell>
          <cell r="F82" t="str">
            <v>รพช.บางน้ำเปรี้ยว</v>
          </cell>
          <cell r="G82" t="str">
            <v>โรงพยาบาลชุมชนบางน้ำเปรี้ยว</v>
          </cell>
          <cell r="H82" t="str">
            <v>24030402</v>
          </cell>
          <cell r="I82">
            <v>24</v>
          </cell>
          <cell r="J82" t="str">
            <v>จังหวัดฉะเชิงเทรา</v>
          </cell>
          <cell r="K82">
            <v>2403</v>
          </cell>
          <cell r="L82" t="str">
            <v>บางน้ำเปรี้ยว</v>
          </cell>
          <cell r="M82">
            <v>240304</v>
          </cell>
          <cell r="N82" t="str">
            <v>หมอนทอง</v>
          </cell>
          <cell r="O82" t="str">
            <v>กลาง</v>
          </cell>
          <cell r="P82" t="str">
            <v>07</v>
          </cell>
          <cell r="Q82" t="str">
            <v>โรงพยาบาลชุมชน</v>
          </cell>
          <cell r="R82">
            <v>4</v>
          </cell>
          <cell r="S82">
            <v>64</v>
          </cell>
          <cell r="T82" t="str">
            <v>64</v>
          </cell>
          <cell r="U82" t="str">
            <v>22</v>
          </cell>
          <cell r="V82" t="str">
            <v>2.2 ทุติยภูมิระดับกลาง</v>
          </cell>
        </row>
        <row r="83">
          <cell r="A83" t="str">
            <v>03</v>
          </cell>
          <cell r="B83" t="str">
            <v>21002</v>
          </cell>
          <cell r="C83" t="str">
            <v>กระทรวงสาธารณสุข สำนักงานปลัดกระทรวงสาธารณสุข</v>
          </cell>
          <cell r="D83" t="str">
            <v>001085200</v>
          </cell>
          <cell r="E83" t="str">
            <v>10852</v>
          </cell>
          <cell r="F83" t="str">
            <v>รพช.บางปะกง</v>
          </cell>
          <cell r="G83" t="str">
            <v>โรงพยาบาลชุมชนบางปะกง</v>
          </cell>
          <cell r="H83" t="str">
            <v>24040113</v>
          </cell>
          <cell r="I83">
            <v>24</v>
          </cell>
          <cell r="J83" t="str">
            <v>จังหวัดฉะเชิงเทรา</v>
          </cell>
          <cell r="K83">
            <v>2404</v>
          </cell>
          <cell r="L83" t="str">
            <v>บางปะกง</v>
          </cell>
          <cell r="M83">
            <v>240401</v>
          </cell>
          <cell r="N83" t="str">
            <v>บางปะกง</v>
          </cell>
          <cell r="O83" t="str">
            <v>กลาง</v>
          </cell>
          <cell r="P83" t="str">
            <v>07</v>
          </cell>
          <cell r="Q83" t="str">
            <v>โรงพยาบาลชุมชน</v>
          </cell>
          <cell r="R83">
            <v>4</v>
          </cell>
          <cell r="S83">
            <v>70</v>
          </cell>
          <cell r="T83" t="str">
            <v>70</v>
          </cell>
          <cell r="U83" t="str">
            <v>22</v>
          </cell>
          <cell r="V83" t="str">
            <v>2.2 ทุติยภูมิระดับกลาง</v>
          </cell>
        </row>
        <row r="84">
          <cell r="A84" t="str">
            <v>03</v>
          </cell>
          <cell r="B84" t="str">
            <v>21002</v>
          </cell>
          <cell r="C84" t="str">
            <v>กระทรวงสาธารณสุข สำนักงานปลัดกระทรวงสาธารณสุข</v>
          </cell>
          <cell r="D84" t="str">
            <v>001085300</v>
          </cell>
          <cell r="E84" t="str">
            <v>10853</v>
          </cell>
          <cell r="F84" t="str">
            <v>รพช.บ้านโพธิ์</v>
          </cell>
          <cell r="G84" t="str">
            <v>โรงพยาบาลชุมชนบ้านโพธิ์</v>
          </cell>
          <cell r="H84" t="str">
            <v>24050101</v>
          </cell>
          <cell r="I84">
            <v>24</v>
          </cell>
          <cell r="J84" t="str">
            <v>จังหวัดฉะเชิงเทรา</v>
          </cell>
          <cell r="K84">
            <v>2405</v>
          </cell>
          <cell r="L84" t="str">
            <v>บ้านโพธิ์</v>
          </cell>
          <cell r="M84">
            <v>240501</v>
          </cell>
          <cell r="N84" t="str">
            <v>บ้านโพธิ์</v>
          </cell>
          <cell r="O84" t="str">
            <v>กลาง</v>
          </cell>
          <cell r="P84" t="str">
            <v>07</v>
          </cell>
          <cell r="Q84" t="str">
            <v>โรงพยาบาลชุมชน</v>
          </cell>
          <cell r="R84">
            <v>4</v>
          </cell>
          <cell r="S84">
            <v>40</v>
          </cell>
          <cell r="T84" t="str">
            <v>40</v>
          </cell>
          <cell r="U84" t="str">
            <v>21</v>
          </cell>
          <cell r="V84" t="str">
            <v>2.1 ทุติยภูมิระดับต้น</v>
          </cell>
        </row>
        <row r="85">
          <cell r="A85" t="str">
            <v>03</v>
          </cell>
          <cell r="B85" t="str">
            <v>21002</v>
          </cell>
          <cell r="C85" t="str">
            <v>กระทรวงสาธารณสุข สำนักงานปลัดกระทรวงสาธารณสุข</v>
          </cell>
          <cell r="D85" t="str">
            <v>001085400</v>
          </cell>
          <cell r="E85" t="str">
            <v>10854</v>
          </cell>
          <cell r="F85" t="str">
            <v>รพช.พนมสารคาม</v>
          </cell>
          <cell r="G85" t="str">
            <v>โรงพยาบาลชุมชนพนมสารคาม</v>
          </cell>
          <cell r="H85" t="str">
            <v>24060604</v>
          </cell>
          <cell r="I85">
            <v>24</v>
          </cell>
          <cell r="J85" t="str">
            <v>จังหวัดฉะเชิงเทรา</v>
          </cell>
          <cell r="K85">
            <v>2406</v>
          </cell>
          <cell r="L85" t="str">
            <v>พนมสารคาม</v>
          </cell>
          <cell r="M85">
            <v>240606</v>
          </cell>
          <cell r="N85" t="str">
            <v>ท่าถ่าน</v>
          </cell>
          <cell r="O85" t="str">
            <v>กลาง</v>
          </cell>
          <cell r="P85" t="str">
            <v>07</v>
          </cell>
          <cell r="Q85" t="str">
            <v>โรงพยาบาลชุมชน</v>
          </cell>
          <cell r="R85">
            <v>4</v>
          </cell>
          <cell r="S85">
            <v>90</v>
          </cell>
          <cell r="T85" t="str">
            <v>90</v>
          </cell>
          <cell r="U85" t="str">
            <v>22</v>
          </cell>
          <cell r="V85" t="str">
            <v>2.2 ทุติยภูมิระดับกลาง</v>
          </cell>
        </row>
        <row r="86">
          <cell r="A86" t="str">
            <v>03</v>
          </cell>
          <cell r="B86" t="str">
            <v>21002</v>
          </cell>
          <cell r="C86" t="str">
            <v>กระทรวงสาธารณสุข สำนักงานปลัดกระทรวงสาธารณสุข</v>
          </cell>
          <cell r="D86" t="str">
            <v>001085500</v>
          </cell>
          <cell r="E86" t="str">
            <v>10855</v>
          </cell>
          <cell r="F86" t="str">
            <v>รพช.สนามชัยเขต</v>
          </cell>
          <cell r="G86" t="str">
            <v>โรงพยาบาลชุมชนสนามชัยเขต</v>
          </cell>
          <cell r="H86" t="str">
            <v>24080104</v>
          </cell>
          <cell r="I86">
            <v>24</v>
          </cell>
          <cell r="J86" t="str">
            <v>จังหวัดฉะเชิงเทรา</v>
          </cell>
          <cell r="K86">
            <v>2408</v>
          </cell>
          <cell r="L86" t="str">
            <v>สนามชัยเขต</v>
          </cell>
          <cell r="M86">
            <v>240801</v>
          </cell>
          <cell r="N86" t="str">
            <v>คู้ยายหมี</v>
          </cell>
          <cell r="O86" t="str">
            <v>กลาง</v>
          </cell>
          <cell r="P86" t="str">
            <v>07</v>
          </cell>
          <cell r="Q86" t="str">
            <v>โรงพยาบาลชุมชน</v>
          </cell>
          <cell r="R86">
            <v>4</v>
          </cell>
          <cell r="S86">
            <v>99</v>
          </cell>
          <cell r="T86" t="str">
            <v>99</v>
          </cell>
          <cell r="U86" t="str">
            <v>22</v>
          </cell>
          <cell r="V86" t="str">
            <v>2.2 ทุติยภูมิระดับกลาง</v>
          </cell>
        </row>
        <row r="87">
          <cell r="A87" t="str">
            <v>03</v>
          </cell>
          <cell r="B87" t="str">
            <v>21002</v>
          </cell>
          <cell r="C87" t="str">
            <v>กระทรวงสาธารณสุข สำนักงานปลัดกระทรวงสาธารณสุข</v>
          </cell>
          <cell r="D87" t="str">
            <v>001085600</v>
          </cell>
          <cell r="E87" t="str">
            <v>10856</v>
          </cell>
          <cell r="F87" t="str">
            <v>รพช.แปลงยาว</v>
          </cell>
          <cell r="G87" t="str">
            <v>โรงพยาบาลชุมชนแปลงยาว</v>
          </cell>
          <cell r="H87" t="str">
            <v>24090204</v>
          </cell>
          <cell r="I87">
            <v>24</v>
          </cell>
          <cell r="J87" t="str">
            <v>จังหวัดฉะเชิงเทรา</v>
          </cell>
          <cell r="K87">
            <v>2409</v>
          </cell>
          <cell r="L87" t="str">
            <v>แปลงยาว</v>
          </cell>
          <cell r="M87">
            <v>240902</v>
          </cell>
          <cell r="N87" t="str">
            <v>วังเย็น</v>
          </cell>
          <cell r="O87" t="str">
            <v>กลาง</v>
          </cell>
          <cell r="P87" t="str">
            <v>07</v>
          </cell>
          <cell r="Q87" t="str">
            <v>โรงพยาบาลชุมชน</v>
          </cell>
          <cell r="R87">
            <v>4</v>
          </cell>
          <cell r="S87">
            <v>47</v>
          </cell>
          <cell r="T87" t="str">
            <v>47</v>
          </cell>
          <cell r="U87" t="str">
            <v>21</v>
          </cell>
          <cell r="V87" t="str">
            <v>2.1 ทุติยภูมิระดับต้น</v>
          </cell>
        </row>
        <row r="88">
          <cell r="A88" t="str">
            <v>03</v>
          </cell>
          <cell r="B88" t="str">
            <v>21002</v>
          </cell>
          <cell r="C88" t="str">
            <v>กระทรวงสาธารณสุข สำนักงานปลัดกระทรวงสาธารณสุข</v>
          </cell>
          <cell r="D88" t="str">
            <v>001374700</v>
          </cell>
          <cell r="E88" t="str">
            <v>13747</v>
          </cell>
          <cell r="F88" t="str">
            <v>รพช.ราชสาส์น</v>
          </cell>
          <cell r="G88" t="str">
            <v>โรงพยาบาลชุมชนราชสาส์น</v>
          </cell>
          <cell r="H88" t="str">
            <v>24070301</v>
          </cell>
          <cell r="I88">
            <v>24</v>
          </cell>
          <cell r="J88" t="str">
            <v>จังหวัดฉะเชิงเทรา</v>
          </cell>
          <cell r="K88">
            <v>2407</v>
          </cell>
          <cell r="L88" t="str">
            <v>ราชสาส์น</v>
          </cell>
          <cell r="M88">
            <v>240703</v>
          </cell>
          <cell r="N88" t="str">
            <v>ดงน้อย</v>
          </cell>
          <cell r="O88" t="str">
            <v>กลาง</v>
          </cell>
          <cell r="P88" t="str">
            <v>07</v>
          </cell>
          <cell r="Q88" t="str">
            <v>โรงพยาบาลชุมชน</v>
          </cell>
          <cell r="R88">
            <v>5</v>
          </cell>
          <cell r="S88">
            <v>30</v>
          </cell>
          <cell r="T88" t="str">
            <v>30</v>
          </cell>
          <cell r="U88" t="str">
            <v>21</v>
          </cell>
          <cell r="V88" t="str">
            <v>2.1 ทุติยภูมิระดับต้น</v>
          </cell>
        </row>
        <row r="89">
          <cell r="A89" t="str">
            <v>03</v>
          </cell>
          <cell r="B89" t="str">
            <v>21002</v>
          </cell>
          <cell r="C89" t="str">
            <v>กระทรวงสาธารณสุข สำนักงานปลัดกระทรวงสาธารณสุข</v>
          </cell>
          <cell r="D89" t="str">
            <v>001066500</v>
          </cell>
          <cell r="E89" t="str">
            <v>10665</v>
          </cell>
          <cell r="F89" t="str">
            <v>รพศ.เจ้าพระยาอภัยภูเบศร</v>
          </cell>
          <cell r="G89" t="str">
            <v>โรงพยาบาลศูนย์เจ้าพระยาอภัยภูเบศร</v>
          </cell>
          <cell r="H89" t="str">
            <v>25010512</v>
          </cell>
          <cell r="I89">
            <v>25</v>
          </cell>
          <cell r="J89" t="str">
            <v>จังหวัดปราจีนบุรี</v>
          </cell>
          <cell r="K89">
            <v>2501</v>
          </cell>
          <cell r="L89" t="str">
            <v>เมืองปราจีนบุรี</v>
          </cell>
          <cell r="M89">
            <v>250105</v>
          </cell>
          <cell r="N89" t="str">
            <v>ท่างาม</v>
          </cell>
          <cell r="O89" t="str">
            <v>กลาง</v>
          </cell>
          <cell r="P89" t="str">
            <v>05</v>
          </cell>
          <cell r="Q89" t="str">
            <v>โรงพยาบาลศูนย์</v>
          </cell>
          <cell r="R89">
            <v>1</v>
          </cell>
          <cell r="S89">
            <v>505</v>
          </cell>
          <cell r="T89" t="str">
            <v>505</v>
          </cell>
          <cell r="U89" t="str">
            <v>31</v>
          </cell>
          <cell r="V89" t="str">
            <v>3.1 ตติยภูมิ</v>
          </cell>
        </row>
        <row r="90">
          <cell r="A90" t="str">
            <v>03</v>
          </cell>
          <cell r="B90" t="str">
            <v>21002</v>
          </cell>
          <cell r="C90" t="str">
            <v>กระทรวงสาธารณสุข สำนักงานปลัดกระทรวงสาธารณสุข</v>
          </cell>
          <cell r="D90" t="str">
            <v>001085700</v>
          </cell>
          <cell r="E90" t="str">
            <v>10857</v>
          </cell>
          <cell r="F90" t="str">
            <v>รพช.กบินทร์บุรี</v>
          </cell>
          <cell r="G90" t="str">
            <v>โรงพยาบาลชุมชนกบินทร์บุรี</v>
          </cell>
          <cell r="H90" t="str">
            <v>25020105</v>
          </cell>
          <cell r="I90">
            <v>25</v>
          </cell>
          <cell r="J90" t="str">
            <v>จังหวัดปราจีนบุรี</v>
          </cell>
          <cell r="K90">
            <v>2502</v>
          </cell>
          <cell r="L90" t="str">
            <v>กบินทร์บุรี</v>
          </cell>
          <cell r="M90">
            <v>250201</v>
          </cell>
          <cell r="N90" t="str">
            <v>กบินทร์</v>
          </cell>
          <cell r="O90" t="str">
            <v>กลาง</v>
          </cell>
          <cell r="P90" t="str">
            <v>07</v>
          </cell>
          <cell r="Q90" t="str">
            <v>โรงพยาบาลชุมชน</v>
          </cell>
          <cell r="R90">
            <v>4</v>
          </cell>
          <cell r="S90">
            <v>120</v>
          </cell>
          <cell r="T90" t="str">
            <v>120</v>
          </cell>
          <cell r="U90" t="str">
            <v>21</v>
          </cell>
          <cell r="V90" t="str">
            <v>2.1 ทุติยภูมิระดับต้น</v>
          </cell>
        </row>
        <row r="91">
          <cell r="A91" t="str">
            <v>03</v>
          </cell>
          <cell r="B91" t="str">
            <v>21002</v>
          </cell>
          <cell r="C91" t="str">
            <v>กระทรวงสาธารณสุข สำนักงานปลัดกระทรวงสาธารณสุข</v>
          </cell>
          <cell r="D91" t="str">
            <v>001085800</v>
          </cell>
          <cell r="E91" t="str">
            <v>10858</v>
          </cell>
          <cell r="F91" t="str">
            <v>รพช.นาดี</v>
          </cell>
          <cell r="G91" t="str">
            <v>โรงพยาบาลชุมชนนาดี</v>
          </cell>
          <cell r="H91" t="str">
            <v>25030201</v>
          </cell>
          <cell r="I91">
            <v>25</v>
          </cell>
          <cell r="J91" t="str">
            <v>จังหวัดปราจีนบุรี</v>
          </cell>
          <cell r="K91">
            <v>2503</v>
          </cell>
          <cell r="L91" t="str">
            <v>นาดี</v>
          </cell>
          <cell r="M91">
            <v>250302</v>
          </cell>
          <cell r="N91" t="str">
            <v>สำพันตา</v>
          </cell>
          <cell r="O91" t="str">
            <v>กลาง</v>
          </cell>
          <cell r="P91" t="str">
            <v>07</v>
          </cell>
          <cell r="Q91" t="str">
            <v>โรงพยาบาลชุมชน</v>
          </cell>
          <cell r="R91">
            <v>4</v>
          </cell>
          <cell r="S91">
            <v>60</v>
          </cell>
          <cell r="T91" t="str">
            <v>60</v>
          </cell>
          <cell r="U91" t="str">
            <v>21</v>
          </cell>
          <cell r="V91" t="str">
            <v>2.1 ทุติยภูมิระดับต้น</v>
          </cell>
        </row>
        <row r="92">
          <cell r="A92" t="str">
            <v>03</v>
          </cell>
          <cell r="B92" t="str">
            <v>21002</v>
          </cell>
          <cell r="C92" t="str">
            <v>กระทรวงสาธารณสุข สำนักงานปลัดกระทรวงสาธารณสุข</v>
          </cell>
          <cell r="D92" t="str">
            <v>001085900</v>
          </cell>
          <cell r="E92" t="str">
            <v>10859</v>
          </cell>
          <cell r="F92" t="str">
            <v>รพช.บ้านสร้าง</v>
          </cell>
          <cell r="G92" t="str">
            <v>โรงพยาบาลชุมชนบ้านสร้าง</v>
          </cell>
          <cell r="H92" t="str">
            <v>25060201</v>
          </cell>
          <cell r="I92">
            <v>25</v>
          </cell>
          <cell r="J92" t="str">
            <v>จังหวัดปราจีนบุรี</v>
          </cell>
          <cell r="K92">
            <v>2506</v>
          </cell>
          <cell r="L92" t="str">
            <v>บ้านสร้าง</v>
          </cell>
          <cell r="M92">
            <v>250602</v>
          </cell>
          <cell r="N92" t="str">
            <v>บางกระเบา</v>
          </cell>
          <cell r="O92" t="str">
            <v>กลาง</v>
          </cell>
          <cell r="P92" t="str">
            <v>07</v>
          </cell>
          <cell r="Q92" t="str">
            <v>โรงพยาบาลชุมชน</v>
          </cell>
          <cell r="R92">
            <v>5</v>
          </cell>
          <cell r="S92">
            <v>30</v>
          </cell>
          <cell r="T92" t="str">
            <v>30</v>
          </cell>
          <cell r="U92" t="str">
            <v>21</v>
          </cell>
          <cell r="V92" t="str">
            <v>2.1 ทุติยภูมิระดับต้น</v>
          </cell>
        </row>
        <row r="93">
          <cell r="A93" t="str">
            <v>03</v>
          </cell>
          <cell r="B93" t="str">
            <v>21002</v>
          </cell>
          <cell r="C93" t="str">
            <v>กระทรวงสาธารณสุข สำนักงานปลัดกระทรวงสาธารณสุข</v>
          </cell>
          <cell r="D93" t="str">
            <v>001086000</v>
          </cell>
          <cell r="E93" t="str">
            <v>10860</v>
          </cell>
          <cell r="F93" t="str">
            <v>รพช.ประจันตคาม</v>
          </cell>
          <cell r="G93" t="str">
            <v>โรงพยาบาลชุมชนประจันตคาม</v>
          </cell>
          <cell r="H93" t="str">
            <v>25070104</v>
          </cell>
          <cell r="I93">
            <v>25</v>
          </cell>
          <cell r="J93" t="str">
            <v>จังหวัดปราจีนบุรี</v>
          </cell>
          <cell r="K93">
            <v>2507</v>
          </cell>
          <cell r="L93" t="str">
            <v>ประจันตคาม</v>
          </cell>
          <cell r="M93">
            <v>250701</v>
          </cell>
          <cell r="N93" t="str">
            <v>ประจันตคาม</v>
          </cell>
          <cell r="O93" t="str">
            <v>กลาง</v>
          </cell>
          <cell r="P93" t="str">
            <v>07</v>
          </cell>
          <cell r="Q93" t="str">
            <v>โรงพยาบาลชุมชน</v>
          </cell>
          <cell r="R93">
            <v>5</v>
          </cell>
          <cell r="S93">
            <v>30</v>
          </cell>
          <cell r="T93" t="str">
            <v>30</v>
          </cell>
          <cell r="U93" t="str">
            <v>21</v>
          </cell>
          <cell r="V93" t="str">
            <v>2.1 ทุติยภูมิระดับต้น</v>
          </cell>
        </row>
        <row r="94">
          <cell r="A94" t="str">
            <v>03</v>
          </cell>
          <cell r="B94" t="str">
            <v>21002</v>
          </cell>
          <cell r="C94" t="str">
            <v>กระทรวงสาธารณสุข สำนักงานปลัดกระทรวงสาธารณสุข</v>
          </cell>
          <cell r="D94" t="str">
            <v>001086100</v>
          </cell>
          <cell r="E94" t="str">
            <v>10861</v>
          </cell>
          <cell r="F94" t="str">
            <v>รพช.ศรีมหาโพธิ</v>
          </cell>
          <cell r="G94" t="str">
            <v>โรงพยาบาลชุมชนศรีมหาโพธิ</v>
          </cell>
          <cell r="H94" t="str">
            <v>25080109</v>
          </cell>
          <cell r="I94">
            <v>25</v>
          </cell>
          <cell r="J94" t="str">
            <v>จังหวัดปราจีนบุรี</v>
          </cell>
          <cell r="K94">
            <v>2508</v>
          </cell>
          <cell r="L94" t="str">
            <v>ศรีมหาโพธิ</v>
          </cell>
          <cell r="M94">
            <v>250801</v>
          </cell>
          <cell r="N94" t="str">
            <v>ศรีมหาโพธิ</v>
          </cell>
          <cell r="O94" t="str">
            <v>กลาง</v>
          </cell>
          <cell r="P94" t="str">
            <v>07</v>
          </cell>
          <cell r="Q94" t="str">
            <v>โรงพยาบาลชุมชน</v>
          </cell>
          <cell r="R94">
            <v>4</v>
          </cell>
          <cell r="S94">
            <v>60</v>
          </cell>
          <cell r="T94" t="str">
            <v>60</v>
          </cell>
          <cell r="U94" t="str">
            <v>21</v>
          </cell>
          <cell r="V94" t="str">
            <v>2.1 ทุติยภูมิระดับต้น</v>
          </cell>
        </row>
        <row r="95">
          <cell r="A95" t="str">
            <v>03</v>
          </cell>
          <cell r="B95" t="str">
            <v>21002</v>
          </cell>
          <cell r="C95" t="str">
            <v>กระทรวงสาธารณสุข สำนักงานปลัดกระทรวงสาธารณสุข</v>
          </cell>
          <cell r="D95" t="str">
            <v>001086200</v>
          </cell>
          <cell r="E95" t="str">
            <v>10862</v>
          </cell>
          <cell r="F95" t="str">
            <v>รพช.ศรีมโหสถ</v>
          </cell>
          <cell r="G95" t="str">
            <v>โรงพยาบาลชุมชนศรีมโหสถ</v>
          </cell>
          <cell r="H95" t="str">
            <v>25090104</v>
          </cell>
          <cell r="I95">
            <v>25</v>
          </cell>
          <cell r="J95" t="str">
            <v>จังหวัดปราจีนบุรี</v>
          </cell>
          <cell r="K95">
            <v>2509</v>
          </cell>
          <cell r="L95" t="str">
            <v>ศรีมโหสถ</v>
          </cell>
          <cell r="M95">
            <v>250901</v>
          </cell>
          <cell r="N95" t="str">
            <v>โคกปีบ</v>
          </cell>
          <cell r="O95" t="str">
            <v>กลาง</v>
          </cell>
          <cell r="P95" t="str">
            <v>07</v>
          </cell>
          <cell r="Q95" t="str">
            <v>โรงพยาบาลชุมชน</v>
          </cell>
          <cell r="R95">
            <v>5</v>
          </cell>
          <cell r="S95">
            <v>30</v>
          </cell>
          <cell r="T95" t="str">
            <v>30</v>
          </cell>
          <cell r="U95" t="str">
            <v>21</v>
          </cell>
          <cell r="V95" t="str">
            <v>2.1 ทุติยภูมิระดับต้น</v>
          </cell>
        </row>
        <row r="96">
          <cell r="A96" t="str">
            <v>03</v>
          </cell>
          <cell r="B96" t="str">
            <v>21002</v>
          </cell>
          <cell r="C96" t="str">
            <v>กระทรวงสาธารณสุข สำนักงานปลัดกระทรวงสาธารณสุข</v>
          </cell>
          <cell r="D96" t="str">
            <v>001069800</v>
          </cell>
          <cell r="E96" t="str">
            <v>10698</v>
          </cell>
          <cell r="F96" t="str">
            <v>รพท.นครนายก</v>
          </cell>
          <cell r="G96" t="str">
            <v>โรงพยาบาลทั่วไปนครนายก</v>
          </cell>
          <cell r="H96" t="str">
            <v>26010106</v>
          </cell>
          <cell r="I96">
            <v>26</v>
          </cell>
          <cell r="J96" t="str">
            <v>จังหวัดนครนายก</v>
          </cell>
          <cell r="K96">
            <v>2601</v>
          </cell>
          <cell r="L96" t="str">
            <v>เมืองนครนายก</v>
          </cell>
          <cell r="M96">
            <v>260101</v>
          </cell>
          <cell r="N96" t="str">
            <v>นครนายก</v>
          </cell>
          <cell r="O96" t="str">
            <v>กลาง</v>
          </cell>
          <cell r="P96" t="str">
            <v>06</v>
          </cell>
          <cell r="Q96" t="str">
            <v>โรงพยาบาลทั่วไป</v>
          </cell>
          <cell r="R96">
            <v>2</v>
          </cell>
          <cell r="S96">
            <v>314</v>
          </cell>
          <cell r="T96" t="str">
            <v>314</v>
          </cell>
          <cell r="U96" t="str">
            <v>23</v>
          </cell>
          <cell r="V96" t="str">
            <v>2.3 ทุติยภูมิระดับสูง</v>
          </cell>
        </row>
        <row r="97">
          <cell r="A97" t="str">
            <v>03</v>
          </cell>
          <cell r="B97" t="str">
            <v>21002</v>
          </cell>
          <cell r="C97" t="str">
            <v>กระทรวงสาธารณสุข สำนักงานปลัดกระทรวงสาธารณสุข</v>
          </cell>
          <cell r="D97" t="str">
            <v>001086300</v>
          </cell>
          <cell r="E97" t="str">
            <v>10863</v>
          </cell>
          <cell r="F97" t="str">
            <v>รพช.ปากพลี</v>
          </cell>
          <cell r="G97" t="str">
            <v>โรงพยาบาลชุมชนปากพลี</v>
          </cell>
          <cell r="H97" t="str">
            <v>26020304</v>
          </cell>
          <cell r="I97">
            <v>26</v>
          </cell>
          <cell r="J97" t="str">
            <v>จังหวัดนครนายก</v>
          </cell>
          <cell r="K97">
            <v>2602</v>
          </cell>
          <cell r="L97" t="str">
            <v>ปากพลี</v>
          </cell>
          <cell r="M97">
            <v>260203</v>
          </cell>
          <cell r="N97" t="str">
            <v>ปากพลี</v>
          </cell>
          <cell r="O97" t="str">
            <v>กลาง</v>
          </cell>
          <cell r="P97" t="str">
            <v>07</v>
          </cell>
          <cell r="Q97" t="str">
            <v>โรงพยาบาลชุมชน</v>
          </cell>
          <cell r="R97">
            <v>5</v>
          </cell>
          <cell r="S97">
            <v>10</v>
          </cell>
          <cell r="T97" t="str">
            <v>10</v>
          </cell>
          <cell r="U97" t="str">
            <v>21</v>
          </cell>
          <cell r="V97" t="str">
            <v>2.1 ทุติยภูมิระดับต้น</v>
          </cell>
        </row>
        <row r="98">
          <cell r="A98" t="str">
            <v>03</v>
          </cell>
          <cell r="B98" t="str">
            <v>21002</v>
          </cell>
          <cell r="C98" t="str">
            <v>กระทรวงสาธารณสุข สำนักงานปลัดกระทรวงสาธารณสุข</v>
          </cell>
          <cell r="D98" t="str">
            <v>001086400</v>
          </cell>
          <cell r="E98" t="str">
            <v>10864</v>
          </cell>
          <cell r="F98" t="str">
            <v>รพช.บ้านนา</v>
          </cell>
          <cell r="G98" t="str">
            <v>โรงพยาบาลชุมชนบ้านนา</v>
          </cell>
          <cell r="H98" t="str">
            <v>26030704</v>
          </cell>
          <cell r="I98">
            <v>26</v>
          </cell>
          <cell r="J98" t="str">
            <v>จังหวัดนครนายก</v>
          </cell>
          <cell r="K98">
            <v>2603</v>
          </cell>
          <cell r="L98" t="str">
            <v>บ้านนา</v>
          </cell>
          <cell r="M98">
            <v>260307</v>
          </cell>
          <cell r="N98" t="str">
            <v>พิกุลออก</v>
          </cell>
          <cell r="O98" t="str">
            <v>กลาง</v>
          </cell>
          <cell r="P98" t="str">
            <v>07</v>
          </cell>
          <cell r="Q98" t="str">
            <v>โรงพยาบาลชุมชน</v>
          </cell>
          <cell r="R98">
            <v>4</v>
          </cell>
          <cell r="S98">
            <v>70</v>
          </cell>
          <cell r="T98" t="str">
            <v>70</v>
          </cell>
          <cell r="U98" t="str">
            <v>22</v>
          </cell>
          <cell r="V98" t="str">
            <v>2.2 ทุติยภูมิระดับกลาง</v>
          </cell>
        </row>
        <row r="99">
          <cell r="A99" t="str">
            <v>03</v>
          </cell>
          <cell r="B99" t="str">
            <v>21002</v>
          </cell>
          <cell r="C99" t="str">
            <v>กระทรวงสาธารณสุข สำนักงานปลัดกระทรวงสาธารณสุข</v>
          </cell>
          <cell r="D99" t="str">
            <v>001086500</v>
          </cell>
          <cell r="E99" t="str">
            <v>10865</v>
          </cell>
          <cell r="F99" t="str">
            <v>รพช.องครักษ์</v>
          </cell>
          <cell r="G99" t="str">
            <v>โรงพยาบาลชุมชนองครักษ์</v>
          </cell>
          <cell r="H99" t="str">
            <v>26040904</v>
          </cell>
          <cell r="I99">
            <v>26</v>
          </cell>
          <cell r="J99" t="str">
            <v>จังหวัดนครนายก</v>
          </cell>
          <cell r="K99">
            <v>2604</v>
          </cell>
          <cell r="L99" t="str">
            <v>องครักษ์</v>
          </cell>
          <cell r="M99">
            <v>260409</v>
          </cell>
          <cell r="N99" t="str">
            <v>องครักษ์</v>
          </cell>
          <cell r="O99" t="str">
            <v>กลาง</v>
          </cell>
          <cell r="P99" t="str">
            <v>07</v>
          </cell>
          <cell r="Q99" t="str">
            <v>โรงพยาบาลชุมชน</v>
          </cell>
          <cell r="R99">
            <v>4</v>
          </cell>
          <cell r="S99">
            <v>40</v>
          </cell>
          <cell r="T99" t="str">
            <v>40</v>
          </cell>
          <cell r="U99" t="str">
            <v>22</v>
          </cell>
          <cell r="V99" t="str">
            <v>2.2 ทุติยภูมิระดับกลาง</v>
          </cell>
        </row>
        <row r="100">
          <cell r="A100" t="str">
            <v>03</v>
          </cell>
          <cell r="B100" t="str">
            <v>21002</v>
          </cell>
          <cell r="C100" t="str">
            <v>กระทรวงสาธารณสุข สำนักงานปลัดกระทรวงสาธารณสุข</v>
          </cell>
          <cell r="D100" t="str">
            <v>001069900</v>
          </cell>
          <cell r="E100" t="str">
            <v>10699</v>
          </cell>
          <cell r="F100" t="str">
            <v>รพท.สมเด็จพระยุพราชสระแก้ว</v>
          </cell>
          <cell r="G100" t="str">
            <v>โรงพยาบาลทั่วไปสมเด็จพระยุพราชสระแก้ว</v>
          </cell>
          <cell r="H100" t="str">
            <v>27010102</v>
          </cell>
          <cell r="I100">
            <v>27</v>
          </cell>
          <cell r="J100" t="str">
            <v>จังหวัดสระแก้ว</v>
          </cell>
          <cell r="K100">
            <v>2701</v>
          </cell>
          <cell r="L100" t="str">
            <v>เมืองสระแก้ว</v>
          </cell>
          <cell r="M100">
            <v>270101</v>
          </cell>
          <cell r="N100" t="str">
            <v>สระแก้ว</v>
          </cell>
          <cell r="O100" t="str">
            <v>กลาง</v>
          </cell>
          <cell r="P100" t="str">
            <v>06</v>
          </cell>
          <cell r="Q100" t="str">
            <v>โรงพยาบาลทั่วไป</v>
          </cell>
          <cell r="R100">
            <v>3</v>
          </cell>
          <cell r="S100">
            <v>225</v>
          </cell>
          <cell r="T100" t="str">
            <v>225</v>
          </cell>
          <cell r="U100" t="str">
            <v>23</v>
          </cell>
          <cell r="V100" t="str">
            <v>2.3 ทุติยภูมิระดับสูง</v>
          </cell>
        </row>
        <row r="101">
          <cell r="A101" t="str">
            <v>03</v>
          </cell>
          <cell r="B101" t="str">
            <v>21002</v>
          </cell>
          <cell r="C101" t="str">
            <v>กระทรวงสาธารณสุข สำนักงานปลัดกระทรวงสาธารณสุข</v>
          </cell>
          <cell r="D101" t="str">
            <v>001086600</v>
          </cell>
          <cell r="E101" t="str">
            <v>10866</v>
          </cell>
          <cell r="F101" t="str">
            <v>รพช.คลองหาด</v>
          </cell>
          <cell r="G101" t="str">
            <v>โรงพยาบาลชุมชนคลองหาด</v>
          </cell>
          <cell r="H101" t="str">
            <v>27020101</v>
          </cell>
          <cell r="I101">
            <v>27</v>
          </cell>
          <cell r="J101" t="str">
            <v>จังหวัดสระแก้ว</v>
          </cell>
          <cell r="K101">
            <v>2702</v>
          </cell>
          <cell r="L101" t="str">
            <v>คลองหาด</v>
          </cell>
          <cell r="M101">
            <v>270201</v>
          </cell>
          <cell r="N101" t="str">
            <v>คลองหาด</v>
          </cell>
          <cell r="O101" t="str">
            <v>กลาง</v>
          </cell>
          <cell r="P101" t="str">
            <v>07</v>
          </cell>
          <cell r="Q101" t="str">
            <v>โรงพยาบาลชุมชน</v>
          </cell>
          <cell r="R101">
            <v>5</v>
          </cell>
          <cell r="S101">
            <v>30</v>
          </cell>
          <cell r="T101" t="str">
            <v>30</v>
          </cell>
          <cell r="U101" t="str">
            <v>21</v>
          </cell>
          <cell r="V101" t="str">
            <v>2.1 ทุติยภูมิระดับต้น</v>
          </cell>
        </row>
        <row r="102">
          <cell r="A102" t="str">
            <v>03</v>
          </cell>
          <cell r="B102" t="str">
            <v>21002</v>
          </cell>
          <cell r="C102" t="str">
            <v>กระทรวงสาธารณสุข สำนักงานปลัดกระทรวงสาธารณสุข</v>
          </cell>
          <cell r="D102" t="str">
            <v>001086700</v>
          </cell>
          <cell r="E102" t="str">
            <v>10867</v>
          </cell>
          <cell r="F102" t="str">
            <v>รพช.ตาพระยา</v>
          </cell>
          <cell r="G102" t="str">
            <v>โรงพยาบาลชุมชนตาพระยา</v>
          </cell>
          <cell r="H102" t="str">
            <v>27030101</v>
          </cell>
          <cell r="I102">
            <v>27</v>
          </cell>
          <cell r="J102" t="str">
            <v>จังหวัดสระแก้ว</v>
          </cell>
          <cell r="K102">
            <v>2703</v>
          </cell>
          <cell r="L102" t="str">
            <v>ตาพระยา</v>
          </cell>
          <cell r="M102">
            <v>270301</v>
          </cell>
          <cell r="N102" t="str">
            <v>ตาพระยา</v>
          </cell>
          <cell r="O102" t="str">
            <v>กลาง</v>
          </cell>
          <cell r="P102" t="str">
            <v>07</v>
          </cell>
          <cell r="Q102" t="str">
            <v>โรงพยาบาลชุมชน</v>
          </cell>
          <cell r="R102">
            <v>4</v>
          </cell>
          <cell r="S102">
            <v>46</v>
          </cell>
          <cell r="T102" t="str">
            <v>30</v>
          </cell>
          <cell r="U102" t="str">
            <v>21</v>
          </cell>
          <cell r="V102" t="str">
            <v>2.1 ทุติยภูมิระดับต้น</v>
          </cell>
        </row>
        <row r="103">
          <cell r="A103" t="str">
            <v>03</v>
          </cell>
          <cell r="B103" t="str">
            <v>21002</v>
          </cell>
          <cell r="C103" t="str">
            <v>กระทรวงสาธารณสุข สำนักงานปลัดกระทรวงสาธารณสุข</v>
          </cell>
          <cell r="D103" t="str">
            <v>001086800</v>
          </cell>
          <cell r="E103" t="str">
            <v>10868</v>
          </cell>
          <cell r="F103" t="str">
            <v>รพช.วังน้ำเย็น</v>
          </cell>
          <cell r="G103" t="str">
            <v>โรงพยาบาลชุมชนวังน้ำเย็น</v>
          </cell>
          <cell r="H103" t="str">
            <v>27040106</v>
          </cell>
          <cell r="I103">
            <v>27</v>
          </cell>
          <cell r="J103" t="str">
            <v>จังหวัดสระแก้ว</v>
          </cell>
          <cell r="K103">
            <v>2704</v>
          </cell>
          <cell r="L103" t="str">
            <v>วังน้ำเย็น</v>
          </cell>
          <cell r="M103">
            <v>270401</v>
          </cell>
          <cell r="N103" t="str">
            <v>วังน้ำเย็น</v>
          </cell>
          <cell r="O103" t="str">
            <v>กลาง</v>
          </cell>
          <cell r="P103" t="str">
            <v>07</v>
          </cell>
          <cell r="Q103" t="str">
            <v>โรงพยาบาลชุมชน</v>
          </cell>
          <cell r="R103">
            <v>4</v>
          </cell>
          <cell r="S103">
            <v>60</v>
          </cell>
          <cell r="T103" t="str">
            <v>60</v>
          </cell>
          <cell r="U103" t="str">
            <v>21</v>
          </cell>
          <cell r="V103" t="str">
            <v>2.1 ทุติยภูมิระดับต้น</v>
          </cell>
        </row>
        <row r="104">
          <cell r="A104" t="str">
            <v>03</v>
          </cell>
          <cell r="B104" t="str">
            <v>21002</v>
          </cell>
          <cell r="C104" t="str">
            <v>กระทรวงสาธารณสุข สำนักงานปลัดกระทรวงสาธารณสุข</v>
          </cell>
          <cell r="D104" t="str">
            <v>001086900</v>
          </cell>
          <cell r="E104" t="str">
            <v>10869</v>
          </cell>
          <cell r="F104" t="str">
            <v>รพช.วัฒนานคร</v>
          </cell>
          <cell r="G104" t="str">
            <v>โรงพยาบาลชุมชนวัฒนานคร</v>
          </cell>
          <cell r="H104" t="str">
            <v>27050111</v>
          </cell>
          <cell r="I104">
            <v>27</v>
          </cell>
          <cell r="J104" t="str">
            <v>จังหวัดสระแก้ว</v>
          </cell>
          <cell r="K104">
            <v>2705</v>
          </cell>
          <cell r="L104" t="str">
            <v>วัฒนานคร</v>
          </cell>
          <cell r="M104">
            <v>270501</v>
          </cell>
          <cell r="N104" t="str">
            <v>วัฒนานคร</v>
          </cell>
          <cell r="O104" t="str">
            <v>กลาง</v>
          </cell>
          <cell r="P104" t="str">
            <v>07</v>
          </cell>
          <cell r="Q104" t="str">
            <v>โรงพยาบาลชุมชน</v>
          </cell>
          <cell r="R104">
            <v>4</v>
          </cell>
          <cell r="S104">
            <v>60</v>
          </cell>
          <cell r="T104" t="str">
            <v>60</v>
          </cell>
          <cell r="U104" t="str">
            <v>21</v>
          </cell>
          <cell r="V104" t="str">
            <v>2.1 ทุติยภูมิระดับต้น</v>
          </cell>
        </row>
        <row r="105">
          <cell r="A105" t="str">
            <v>03</v>
          </cell>
          <cell r="B105" t="str">
            <v>21002</v>
          </cell>
          <cell r="C105" t="str">
            <v>กระทรวงสาธารณสุข สำนักงานปลัดกระทรวงสาธารณสุข</v>
          </cell>
          <cell r="D105" t="str">
            <v>001087000</v>
          </cell>
          <cell r="E105" t="str">
            <v>10870</v>
          </cell>
          <cell r="F105" t="str">
            <v>รพช.อรัญประเทศ</v>
          </cell>
          <cell r="G105" t="str">
            <v>โรงพยาบาลชุมชนอรัญประเทศ</v>
          </cell>
          <cell r="H105" t="str">
            <v>27060101</v>
          </cell>
          <cell r="I105">
            <v>27</v>
          </cell>
          <cell r="J105" t="str">
            <v>จังหวัดสระแก้ว</v>
          </cell>
          <cell r="K105">
            <v>2706</v>
          </cell>
          <cell r="L105" t="str">
            <v>อรัญประเทศ</v>
          </cell>
          <cell r="M105">
            <v>270601</v>
          </cell>
          <cell r="N105" t="str">
            <v>อรัญประเทศ</v>
          </cell>
          <cell r="O105" t="str">
            <v>กลาง</v>
          </cell>
          <cell r="P105" t="str">
            <v>07</v>
          </cell>
          <cell r="Q105" t="str">
            <v>โรงพยาบาลชุมชน</v>
          </cell>
          <cell r="R105">
            <v>4</v>
          </cell>
          <cell r="S105">
            <v>120</v>
          </cell>
          <cell r="T105" t="str">
            <v>120</v>
          </cell>
          <cell r="U105" t="str">
            <v>23</v>
          </cell>
          <cell r="V105" t="str">
            <v>2.3 ทุติยภูมิระดับสูง</v>
          </cell>
        </row>
        <row r="106">
          <cell r="A106" t="str">
            <v>03</v>
          </cell>
          <cell r="B106" t="str">
            <v>21002</v>
          </cell>
          <cell r="C106" t="str">
            <v>กระทรวงสาธารณสุข สำนักงานปลัดกระทรวงสาธารณสุข</v>
          </cell>
          <cell r="D106" t="str">
            <v>001381700</v>
          </cell>
          <cell r="E106" t="str">
            <v>13817</v>
          </cell>
          <cell r="F106" t="str">
            <v>รพช.เขาฉกรรจ์</v>
          </cell>
          <cell r="G106" t="str">
            <v>โรงพยาบาลชุมชนเขาฉกรรจ์</v>
          </cell>
          <cell r="H106" t="str">
            <v>27070106</v>
          </cell>
          <cell r="I106">
            <v>27</v>
          </cell>
          <cell r="J106" t="str">
            <v>จังหวัดสระแก้ว</v>
          </cell>
          <cell r="K106">
            <v>2707</v>
          </cell>
          <cell r="L106" t="str">
            <v>เขาฉกรรจ์</v>
          </cell>
          <cell r="M106">
            <v>270701</v>
          </cell>
          <cell r="N106" t="str">
            <v>เขาฉกรรจ์</v>
          </cell>
          <cell r="O106" t="str">
            <v>กลาง</v>
          </cell>
          <cell r="P106" t="str">
            <v>07</v>
          </cell>
          <cell r="Q106" t="str">
            <v>โรงพยาบาลชุมชน</v>
          </cell>
          <cell r="R106">
            <v>5</v>
          </cell>
          <cell r="S106">
            <v>30</v>
          </cell>
          <cell r="T106" t="str">
            <v>30</v>
          </cell>
          <cell r="U106" t="str">
            <v>21</v>
          </cell>
          <cell r="V106" t="str">
            <v>2.1 ทุติยภูมิระดับต้น</v>
          </cell>
        </row>
        <row r="107">
          <cell r="A107" t="str">
            <v>04</v>
          </cell>
          <cell r="B107" t="str">
            <v>21002</v>
          </cell>
          <cell r="C107" t="str">
            <v>กระทรวงสาธารณสุข สำนักงานปลัดกระทรวงสาธารณสุข</v>
          </cell>
          <cell r="D107" t="str">
            <v>001067700</v>
          </cell>
          <cell r="E107" t="str">
            <v>10677</v>
          </cell>
          <cell r="F107" t="str">
            <v>รพศ.ราชบุรี</v>
          </cell>
          <cell r="G107" t="str">
            <v>โรงพยาบาลศูนย์ราชบุรี</v>
          </cell>
          <cell r="H107" t="str">
            <v>70010101</v>
          </cell>
          <cell r="I107">
            <v>70</v>
          </cell>
          <cell r="J107" t="str">
            <v>จังหวัดราชบุรี</v>
          </cell>
          <cell r="K107">
            <v>7001</v>
          </cell>
          <cell r="L107" t="str">
            <v>เมืองราชบุรี</v>
          </cell>
          <cell r="M107">
            <v>700101</v>
          </cell>
          <cell r="N107" t="str">
            <v>หน้าเมือง</v>
          </cell>
          <cell r="O107" t="str">
            <v>กลาง</v>
          </cell>
          <cell r="P107" t="str">
            <v>05</v>
          </cell>
          <cell r="Q107" t="str">
            <v>โรงพยาบาลศูนย์</v>
          </cell>
          <cell r="R107">
            <v>1</v>
          </cell>
          <cell r="S107">
            <v>855</v>
          </cell>
          <cell r="T107" t="str">
            <v>855</v>
          </cell>
          <cell r="U107" t="str">
            <v>31</v>
          </cell>
          <cell r="V107" t="str">
            <v>3.1 ตติยภูมิ</v>
          </cell>
        </row>
        <row r="108">
          <cell r="A108" t="str">
            <v>04</v>
          </cell>
          <cell r="B108" t="str">
            <v>21002</v>
          </cell>
          <cell r="C108" t="str">
            <v>กระทรวงสาธารณสุข สำนักงานปลัดกระทรวงสาธารณสุข</v>
          </cell>
          <cell r="D108" t="str">
            <v>001072800</v>
          </cell>
          <cell r="E108" t="str">
            <v>10728</v>
          </cell>
          <cell r="F108" t="str">
            <v>รพท.ดำเนินสะดวก</v>
          </cell>
          <cell r="G108" t="str">
            <v>โรงพยาบาลทั่วไปดำเนินสะดวก</v>
          </cell>
          <cell r="H108" t="str">
            <v>70041104</v>
          </cell>
          <cell r="I108">
            <v>70</v>
          </cell>
          <cell r="J108" t="str">
            <v>จังหวัดราชบุรี</v>
          </cell>
          <cell r="K108">
            <v>7004</v>
          </cell>
          <cell r="L108" t="str">
            <v>ดำเนินสะดวก</v>
          </cell>
          <cell r="M108">
            <v>700411</v>
          </cell>
          <cell r="N108" t="str">
            <v>ท่านัด</v>
          </cell>
          <cell r="O108" t="str">
            <v>กลาง</v>
          </cell>
          <cell r="P108" t="str">
            <v>06</v>
          </cell>
          <cell r="Q108" t="str">
            <v>โรงพยาบาลทั่วไป</v>
          </cell>
          <cell r="R108">
            <v>2</v>
          </cell>
          <cell r="S108">
            <v>304</v>
          </cell>
          <cell r="T108" t="str">
            <v>420</v>
          </cell>
          <cell r="U108" t="str">
            <v>23</v>
          </cell>
          <cell r="V108" t="str">
            <v>2.3 ทุติยภูมิระดับสูง</v>
          </cell>
        </row>
        <row r="109">
          <cell r="A109" t="str">
            <v>04</v>
          </cell>
          <cell r="B109" t="str">
            <v>21002</v>
          </cell>
          <cell r="C109" t="str">
            <v>กระทรวงสาธารณสุข สำนักงานปลัดกระทรวงสาธารณสุข</v>
          </cell>
          <cell r="D109" t="str">
            <v>001072900</v>
          </cell>
          <cell r="E109" t="str">
            <v>10729</v>
          </cell>
          <cell r="F109" t="str">
            <v>รพท.บ้านโป่ง</v>
          </cell>
          <cell r="G109" t="str">
            <v>โรงพยาบาลทั่วไปบ้านโป่ง</v>
          </cell>
          <cell r="H109" t="str">
            <v>70050101</v>
          </cell>
          <cell r="I109">
            <v>70</v>
          </cell>
          <cell r="J109" t="str">
            <v>จังหวัดราชบุรี</v>
          </cell>
          <cell r="K109">
            <v>7005</v>
          </cell>
          <cell r="L109" t="str">
            <v>บ้านโป่ง</v>
          </cell>
          <cell r="M109">
            <v>700501</v>
          </cell>
          <cell r="N109" t="str">
            <v>บ้านโป่ง</v>
          </cell>
          <cell r="O109" t="str">
            <v>กลาง</v>
          </cell>
          <cell r="P109" t="str">
            <v>06</v>
          </cell>
          <cell r="Q109" t="str">
            <v>โรงพยาบาลทั่วไป</v>
          </cell>
          <cell r="R109">
            <v>2</v>
          </cell>
          <cell r="S109">
            <v>362</v>
          </cell>
          <cell r="T109" t="str">
            <v>360</v>
          </cell>
          <cell r="U109" t="str">
            <v>23</v>
          </cell>
          <cell r="V109" t="str">
            <v>2.3 ทุติยภูมิระดับสูง</v>
          </cell>
        </row>
        <row r="110">
          <cell r="A110" t="str">
            <v>04</v>
          </cell>
          <cell r="B110" t="str">
            <v>21002</v>
          </cell>
          <cell r="C110" t="str">
            <v>กระทรวงสาธารณสุข สำนักงานปลัดกระทรวงสาธารณสุข</v>
          </cell>
          <cell r="D110" t="str">
            <v>001073000</v>
          </cell>
          <cell r="E110" t="str">
            <v>10730</v>
          </cell>
          <cell r="F110" t="str">
            <v>รพท.โพธาราม</v>
          </cell>
          <cell r="G110" t="str">
            <v>โรงพยาบาลทั่วไปโพธาราม</v>
          </cell>
          <cell r="H110" t="str">
            <v>70070100</v>
          </cell>
          <cell r="I110">
            <v>70</v>
          </cell>
          <cell r="J110" t="str">
            <v>จังหวัดราชบุรี</v>
          </cell>
          <cell r="K110">
            <v>7007</v>
          </cell>
          <cell r="L110" t="str">
            <v>โพธาราม</v>
          </cell>
          <cell r="M110">
            <v>700701</v>
          </cell>
          <cell r="N110" t="str">
            <v>โพธาราม</v>
          </cell>
          <cell r="O110" t="str">
            <v>กลาง</v>
          </cell>
          <cell r="P110" t="str">
            <v>06</v>
          </cell>
          <cell r="Q110" t="str">
            <v>โรงพยาบาลทั่วไป</v>
          </cell>
          <cell r="R110">
            <v>2</v>
          </cell>
          <cell r="S110">
            <v>340</v>
          </cell>
          <cell r="T110" t="str">
            <v>340</v>
          </cell>
          <cell r="U110" t="str">
            <v>23</v>
          </cell>
          <cell r="V110" t="str">
            <v>2.3 ทุติยภูมิระดับสูง</v>
          </cell>
        </row>
        <row r="111">
          <cell r="A111" t="str">
            <v>04</v>
          </cell>
          <cell r="B111" t="str">
            <v>21002</v>
          </cell>
          <cell r="C111" t="str">
            <v>กระทรวงสาธารณสุข สำนักงานปลัดกระทรวงสาธารณสุข</v>
          </cell>
          <cell r="D111" t="str">
            <v>001127300</v>
          </cell>
          <cell r="E111" t="str">
            <v>11273</v>
          </cell>
          <cell r="F111" t="str">
            <v>รพช.สวนผึ้ง</v>
          </cell>
          <cell r="G111" t="str">
            <v>โรงพยาบาลชุมชนสวนผึ้ง</v>
          </cell>
          <cell r="H111" t="str">
            <v>70030405</v>
          </cell>
          <cell r="I111">
            <v>70</v>
          </cell>
          <cell r="J111" t="str">
            <v>จังหวัดราชบุรี</v>
          </cell>
          <cell r="K111">
            <v>7003</v>
          </cell>
          <cell r="L111" t="str">
            <v>สวนผึ้ง</v>
          </cell>
          <cell r="M111">
            <v>700304</v>
          </cell>
          <cell r="N111" t="str">
            <v>ท่าเคย</v>
          </cell>
          <cell r="O111" t="str">
            <v>กลาง</v>
          </cell>
          <cell r="P111" t="str">
            <v>07</v>
          </cell>
          <cell r="Q111" t="str">
            <v>โรงพยาบาลชุมชน</v>
          </cell>
          <cell r="R111">
            <v>4</v>
          </cell>
          <cell r="S111">
            <v>36</v>
          </cell>
          <cell r="T111" t="str">
            <v>30</v>
          </cell>
          <cell r="U111" t="str">
            <v>21</v>
          </cell>
          <cell r="V111" t="str">
            <v>2.1 ทุติยภูมิระดับต้น</v>
          </cell>
        </row>
        <row r="112">
          <cell r="A112" t="str">
            <v>04</v>
          </cell>
          <cell r="B112" t="str">
            <v>21002</v>
          </cell>
          <cell r="C112" t="str">
            <v>กระทรวงสาธารณสุข สำนักงานปลัดกระทรวงสาธารณสุข</v>
          </cell>
          <cell r="D112" t="str">
            <v>001127400</v>
          </cell>
          <cell r="E112" t="str">
            <v>11274</v>
          </cell>
          <cell r="F112" t="str">
            <v>รพช.บางแพ</v>
          </cell>
          <cell r="G112" t="str">
            <v>โรงพยาบาลชุมชนบางแพ</v>
          </cell>
          <cell r="H112" t="str">
            <v>70060205</v>
          </cell>
          <cell r="I112">
            <v>70</v>
          </cell>
          <cell r="J112" t="str">
            <v>จังหวัดราชบุรี</v>
          </cell>
          <cell r="K112">
            <v>7006</v>
          </cell>
          <cell r="L112" t="str">
            <v>บางแพ</v>
          </cell>
          <cell r="M112">
            <v>700602</v>
          </cell>
          <cell r="N112" t="str">
            <v>วังเย็น</v>
          </cell>
          <cell r="O112" t="str">
            <v>กลาง</v>
          </cell>
          <cell r="P112" t="str">
            <v>07</v>
          </cell>
          <cell r="Q112" t="str">
            <v>โรงพยาบาลชุมชน</v>
          </cell>
          <cell r="R112">
            <v>4</v>
          </cell>
          <cell r="S112">
            <v>48</v>
          </cell>
          <cell r="T112" t="str">
            <v>60</v>
          </cell>
          <cell r="U112" t="str">
            <v>21</v>
          </cell>
          <cell r="V112" t="str">
            <v>2.1 ทุติยภูมิระดับต้น</v>
          </cell>
        </row>
        <row r="113">
          <cell r="A113" t="str">
            <v>04</v>
          </cell>
          <cell r="B113" t="str">
            <v>21002</v>
          </cell>
          <cell r="C113" t="str">
            <v>กระทรวงสาธารณสุข สำนักงานปลัดกระทรวงสาธารณสุข</v>
          </cell>
          <cell r="D113" t="str">
            <v>001127500</v>
          </cell>
          <cell r="E113" t="str">
            <v>11275</v>
          </cell>
          <cell r="F113" t="str">
            <v>รพช.เจ็ดเสมียน</v>
          </cell>
          <cell r="G113" t="str">
            <v>โรงพยาบาลชุมชนเจ็ดเสมียน</v>
          </cell>
          <cell r="H113" t="str">
            <v>70070902</v>
          </cell>
          <cell r="I113">
            <v>70</v>
          </cell>
          <cell r="J113" t="str">
            <v>จังหวัดราชบุรี</v>
          </cell>
          <cell r="K113">
            <v>7007</v>
          </cell>
          <cell r="L113" t="str">
            <v>โพธาราม</v>
          </cell>
          <cell r="M113">
            <v>700709</v>
          </cell>
          <cell r="N113" t="str">
            <v>เจ็ดเสมียน</v>
          </cell>
          <cell r="O113" t="str">
            <v>กลาง</v>
          </cell>
          <cell r="P113" t="str">
            <v>07</v>
          </cell>
          <cell r="Q113" t="str">
            <v>โรงพยาบาลชุมชน</v>
          </cell>
          <cell r="R113">
            <v>5</v>
          </cell>
          <cell r="S113">
            <v>30</v>
          </cell>
          <cell r="T113" t="str">
            <v>30</v>
          </cell>
          <cell r="U113" t="str">
            <v>21</v>
          </cell>
          <cell r="V113" t="str">
            <v>2.1 ทุติยภูมิระดับต้น</v>
          </cell>
        </row>
        <row r="114">
          <cell r="A114" t="str">
            <v>04</v>
          </cell>
          <cell r="B114" t="str">
            <v>21002</v>
          </cell>
          <cell r="C114" t="str">
            <v>กระทรวงสาธารณสุข สำนักงานปลัดกระทรวงสาธารณสุข</v>
          </cell>
          <cell r="D114" t="str">
            <v>001127600</v>
          </cell>
          <cell r="E114" t="str">
            <v>11276</v>
          </cell>
          <cell r="F114" t="str">
            <v>รพช.ปากท่อ</v>
          </cell>
          <cell r="G114" t="str">
            <v>โรงพยาบาลชุมชนปากท่อ</v>
          </cell>
          <cell r="H114" t="str">
            <v>70080508</v>
          </cell>
          <cell r="I114">
            <v>70</v>
          </cell>
          <cell r="J114" t="str">
            <v>จังหวัดราชบุรี</v>
          </cell>
          <cell r="K114">
            <v>7008</v>
          </cell>
          <cell r="L114" t="str">
            <v>ปากท่อ</v>
          </cell>
          <cell r="M114">
            <v>700805</v>
          </cell>
          <cell r="N114" t="str">
            <v>ปากท่อ</v>
          </cell>
          <cell r="O114" t="str">
            <v>กลาง</v>
          </cell>
          <cell r="P114" t="str">
            <v>07</v>
          </cell>
          <cell r="Q114" t="str">
            <v>โรงพยาบาลชุมชน</v>
          </cell>
          <cell r="R114">
            <v>4</v>
          </cell>
          <cell r="S114">
            <v>60</v>
          </cell>
          <cell r="T114" t="str">
            <v>30</v>
          </cell>
          <cell r="U114" t="str">
            <v>21</v>
          </cell>
          <cell r="V114" t="str">
            <v>2.1 ทุติยภูมิระดับต้น</v>
          </cell>
        </row>
        <row r="115">
          <cell r="A115" t="str">
            <v>04</v>
          </cell>
          <cell r="B115" t="str">
            <v>21002</v>
          </cell>
          <cell r="C115" t="str">
            <v>กระทรวงสาธารณสุข สำนักงานปลัดกระทรวงสาธารณสุข</v>
          </cell>
          <cell r="D115" t="str">
            <v>001127700</v>
          </cell>
          <cell r="E115" t="str">
            <v>11277</v>
          </cell>
          <cell r="F115" t="str">
            <v>รพช.วัดเพลง</v>
          </cell>
          <cell r="G115" t="str">
            <v>โรงพยาบาลชุมชนวัดเพลง</v>
          </cell>
          <cell r="H115" t="str">
            <v>70090305</v>
          </cell>
          <cell r="I115">
            <v>70</v>
          </cell>
          <cell r="J115" t="str">
            <v>จังหวัดราชบุรี</v>
          </cell>
          <cell r="K115">
            <v>7009</v>
          </cell>
          <cell r="L115" t="str">
            <v>วัดเพลง</v>
          </cell>
          <cell r="M115">
            <v>700903</v>
          </cell>
          <cell r="N115" t="str">
            <v>วัดเพลง</v>
          </cell>
          <cell r="O115" t="str">
            <v>กลาง</v>
          </cell>
          <cell r="P115" t="str">
            <v>07</v>
          </cell>
          <cell r="Q115" t="str">
            <v>โรงพยาบาลชุมชน</v>
          </cell>
          <cell r="R115">
            <v>4</v>
          </cell>
          <cell r="S115">
            <v>52</v>
          </cell>
          <cell r="T115" t="str">
            <v>30</v>
          </cell>
          <cell r="U115" t="str">
            <v>22</v>
          </cell>
          <cell r="V115" t="str">
            <v>2.2 ทุติยภูมิระดับกลาง</v>
          </cell>
        </row>
        <row r="116">
          <cell r="A116" t="str">
            <v>04</v>
          </cell>
          <cell r="B116" t="str">
            <v>21002</v>
          </cell>
          <cell r="C116" t="str">
            <v>กระทรวงสาธารณสุข สำนักงานปลัดกระทรวงสาธารณสุข</v>
          </cell>
          <cell r="D116" t="str">
            <v>001145800</v>
          </cell>
          <cell r="E116" t="str">
            <v>11458</v>
          </cell>
          <cell r="F116" t="str">
            <v>รพร.จอมบึง</v>
          </cell>
          <cell r="G116" t="str">
            <v>โรงพยาบาลสมเด็จพระยุพราชจอมบึง</v>
          </cell>
          <cell r="H116" t="str">
            <v>70020108</v>
          </cell>
          <cell r="I116">
            <v>70</v>
          </cell>
          <cell r="J116" t="str">
            <v>จังหวัดราชบุรี</v>
          </cell>
          <cell r="K116">
            <v>7002</v>
          </cell>
          <cell r="L116" t="str">
            <v>จอมบึง</v>
          </cell>
          <cell r="M116">
            <v>700201</v>
          </cell>
          <cell r="N116" t="str">
            <v>จอมบึง</v>
          </cell>
          <cell r="O116" t="str">
            <v>กลาง</v>
          </cell>
          <cell r="P116" t="str">
            <v>07</v>
          </cell>
          <cell r="Q116" t="str">
            <v>โรงพยาบาลชุมชน</v>
          </cell>
          <cell r="R116">
            <v>4</v>
          </cell>
          <cell r="S116">
            <v>60</v>
          </cell>
          <cell r="T116" t="str">
            <v>60</v>
          </cell>
          <cell r="U116" t="str">
            <v>21</v>
          </cell>
          <cell r="V116" t="str">
            <v>2.1 ทุติยภูมิระดับต้น</v>
          </cell>
        </row>
        <row r="117">
          <cell r="A117" t="str">
            <v>04</v>
          </cell>
          <cell r="B117" t="str">
            <v>21002</v>
          </cell>
          <cell r="C117" t="str">
            <v>กระทรวงสาธารณสุข สำนักงานปลัดกระทรวงสาธารณสุข</v>
          </cell>
          <cell r="D117" t="str">
            <v>001073100</v>
          </cell>
          <cell r="E117" t="str">
            <v>10731</v>
          </cell>
          <cell r="F117" t="str">
            <v>รพท.พหลพลพยุหเสนา</v>
          </cell>
          <cell r="G117" t="str">
            <v>โรงพยาบาลทั่วไปพหลพลพยุหเสนา</v>
          </cell>
          <cell r="H117" t="str">
            <v>71010303</v>
          </cell>
          <cell r="I117">
            <v>71</v>
          </cell>
          <cell r="J117" t="str">
            <v>จังหวัดกาญจนบุรี</v>
          </cell>
          <cell r="K117">
            <v>7101</v>
          </cell>
          <cell r="L117" t="str">
            <v>เมืองกาญจนบุรี</v>
          </cell>
          <cell r="M117">
            <v>710103</v>
          </cell>
          <cell r="N117" t="str">
            <v>ปากแพรก</v>
          </cell>
          <cell r="O117" t="str">
            <v>กลาง</v>
          </cell>
          <cell r="P117" t="str">
            <v>06</v>
          </cell>
          <cell r="Q117" t="str">
            <v>โรงพยาบาลทั่วไป</v>
          </cell>
          <cell r="R117">
            <v>2</v>
          </cell>
          <cell r="S117">
            <v>578</v>
          </cell>
          <cell r="T117" t="str">
            <v>578</v>
          </cell>
          <cell r="U117" t="str">
            <v>23</v>
          </cell>
          <cell r="V117" t="str">
            <v>2.3 ทุติยภูมิระดับสูง</v>
          </cell>
        </row>
        <row r="118">
          <cell r="A118" t="str">
            <v>04</v>
          </cell>
          <cell r="B118" t="str">
            <v>21002</v>
          </cell>
          <cell r="C118" t="str">
            <v>กระทรวงสาธารณสุข สำนักงานปลัดกระทรวงสาธารณสุข</v>
          </cell>
          <cell r="D118" t="str">
            <v>001073200</v>
          </cell>
          <cell r="E118" t="str">
            <v>10732</v>
          </cell>
          <cell r="F118" t="str">
            <v>รพท.มะการักษ์</v>
          </cell>
          <cell r="G118" t="str">
            <v>โรงพยาบาลทั่วไปมะการักษ์</v>
          </cell>
          <cell r="H118" t="str">
            <v>71050604</v>
          </cell>
          <cell r="I118">
            <v>71</v>
          </cell>
          <cell r="J118" t="str">
            <v>จังหวัดกาญจนบุรี</v>
          </cell>
          <cell r="K118">
            <v>7105</v>
          </cell>
          <cell r="L118" t="str">
            <v>ท่ามะกา</v>
          </cell>
          <cell r="M118">
            <v>710506</v>
          </cell>
          <cell r="N118" t="str">
            <v>ท่ามะกา</v>
          </cell>
          <cell r="O118" t="str">
            <v>กลาง</v>
          </cell>
          <cell r="P118" t="str">
            <v>06</v>
          </cell>
          <cell r="Q118" t="str">
            <v>โรงพยาบาลทั่วไป</v>
          </cell>
          <cell r="R118">
            <v>3</v>
          </cell>
          <cell r="S118">
            <v>240</v>
          </cell>
          <cell r="T118" t="str">
            <v>240</v>
          </cell>
          <cell r="U118" t="str">
            <v>23</v>
          </cell>
          <cell r="V118" t="str">
            <v>2.3 ทุติยภูมิระดับสูง</v>
          </cell>
        </row>
        <row r="119">
          <cell r="A119" t="str">
            <v>04</v>
          </cell>
          <cell r="B119" t="str">
            <v>21002</v>
          </cell>
          <cell r="C119" t="str">
            <v>กระทรวงสาธารณสุข สำนักงานปลัดกระทรวงสาธารณสุข</v>
          </cell>
          <cell r="D119" t="str">
            <v>001127800</v>
          </cell>
          <cell r="E119" t="str">
            <v>11278</v>
          </cell>
          <cell r="F119" t="str">
            <v>รพช.ไทรโยค</v>
          </cell>
          <cell r="G119" t="str">
            <v>โรงพยาบาลชุมชนไทรโยค</v>
          </cell>
          <cell r="H119" t="str">
            <v>71020101</v>
          </cell>
          <cell r="I119">
            <v>71</v>
          </cell>
          <cell r="J119" t="str">
            <v>จังหวัดกาญจนบุรี</v>
          </cell>
          <cell r="K119">
            <v>7102</v>
          </cell>
          <cell r="L119" t="str">
            <v>ไทรโยค</v>
          </cell>
          <cell r="M119">
            <v>710201</v>
          </cell>
          <cell r="N119" t="str">
            <v>ลุ่มสุ่ม</v>
          </cell>
          <cell r="O119" t="str">
            <v>กลาง</v>
          </cell>
          <cell r="P119" t="str">
            <v>07</v>
          </cell>
          <cell r="Q119" t="str">
            <v>โรงพยาบาลชุมชน</v>
          </cell>
          <cell r="R119">
            <v>4</v>
          </cell>
          <cell r="S119">
            <v>60</v>
          </cell>
          <cell r="T119" t="str">
            <v>60</v>
          </cell>
          <cell r="U119" t="str">
            <v>21</v>
          </cell>
          <cell r="V119" t="str">
            <v>2.1 ทุติยภูมิระดับต้น</v>
          </cell>
        </row>
        <row r="120">
          <cell r="A120" t="str">
            <v>04</v>
          </cell>
          <cell r="B120" t="str">
            <v>21002</v>
          </cell>
          <cell r="C120" t="str">
            <v>กระทรวงสาธารณสุข สำนักงานปลัดกระทรวงสาธารณสุข</v>
          </cell>
          <cell r="D120" t="str">
            <v>001127900</v>
          </cell>
          <cell r="E120" t="str">
            <v>11279</v>
          </cell>
          <cell r="F120" t="str">
            <v>รพช.สมเด็จพระปิยะมหาราช</v>
          </cell>
          <cell r="G120" t="str">
            <v>โรงพยาบาลชุมชนสมเด็จพระปิยะมหาราช</v>
          </cell>
          <cell r="H120" t="str">
            <v>71020407</v>
          </cell>
          <cell r="I120">
            <v>71</v>
          </cell>
          <cell r="J120" t="str">
            <v>จังหวัดกาญจนบุรี</v>
          </cell>
          <cell r="K120">
            <v>7102</v>
          </cell>
          <cell r="L120" t="str">
            <v>ไทรโยค</v>
          </cell>
          <cell r="M120">
            <v>710204</v>
          </cell>
          <cell r="N120" t="str">
            <v>ไทรโยค</v>
          </cell>
          <cell r="O120" t="str">
            <v>กลาง</v>
          </cell>
          <cell r="P120" t="str">
            <v>07</v>
          </cell>
          <cell r="Q120" t="str">
            <v>โรงพยาบาลชุมชน</v>
          </cell>
          <cell r="R120">
            <v>5</v>
          </cell>
          <cell r="S120">
            <v>30</v>
          </cell>
          <cell r="T120" t="str">
            <v>30</v>
          </cell>
          <cell r="U120" t="str">
            <v>21</v>
          </cell>
          <cell r="V120" t="str">
            <v>2.1 ทุติยภูมิระดับต้น</v>
          </cell>
        </row>
        <row r="121">
          <cell r="A121" t="str">
            <v>04</v>
          </cell>
          <cell r="B121" t="str">
            <v>21002</v>
          </cell>
          <cell r="C121" t="str">
            <v>กระทรวงสาธารณสุข สำนักงานปลัดกระทรวงสาธารณสุข</v>
          </cell>
          <cell r="D121" t="str">
            <v>001128000</v>
          </cell>
          <cell r="E121" t="str">
            <v>11280</v>
          </cell>
          <cell r="F121" t="str">
            <v>รพช.บ่อพลอย</v>
          </cell>
          <cell r="G121" t="str">
            <v>โรงพยาบาลชุมชนบ่อพลอย</v>
          </cell>
          <cell r="H121" t="str">
            <v>71030101</v>
          </cell>
          <cell r="I121">
            <v>71</v>
          </cell>
          <cell r="J121" t="str">
            <v>จังหวัดกาญจนบุรี</v>
          </cell>
          <cell r="K121">
            <v>7103</v>
          </cell>
          <cell r="L121" t="str">
            <v>บ่อพลอย</v>
          </cell>
          <cell r="M121">
            <v>710301</v>
          </cell>
          <cell r="N121" t="str">
            <v>บ่อพลอย</v>
          </cell>
          <cell r="O121" t="str">
            <v>กลาง</v>
          </cell>
          <cell r="P121" t="str">
            <v>07</v>
          </cell>
          <cell r="Q121" t="str">
            <v>โรงพยาบาลชุมชน</v>
          </cell>
          <cell r="R121">
            <v>4</v>
          </cell>
          <cell r="S121">
            <v>70</v>
          </cell>
          <cell r="T121" t="str">
            <v>70</v>
          </cell>
          <cell r="U121" t="str">
            <v>22</v>
          </cell>
          <cell r="V121" t="str">
            <v>2.2 ทุติยภูมิระดับกลาง</v>
          </cell>
        </row>
        <row r="122">
          <cell r="A122" t="str">
            <v>04</v>
          </cell>
          <cell r="B122" t="str">
            <v>21002</v>
          </cell>
          <cell r="C122" t="str">
            <v>กระทรวงสาธารณสุข สำนักงานปลัดกระทรวงสาธารณสุข</v>
          </cell>
          <cell r="D122" t="str">
            <v>001128100</v>
          </cell>
          <cell r="E122" t="str">
            <v>11281</v>
          </cell>
          <cell r="F122" t="str">
            <v>รพช.ท่ากระดาน</v>
          </cell>
          <cell r="G122" t="str">
            <v>โรงพยาบาลชุมชนท่ากระดาน</v>
          </cell>
          <cell r="H122" t="str">
            <v>71040402</v>
          </cell>
          <cell r="I122">
            <v>71</v>
          </cell>
          <cell r="J122" t="str">
            <v>จังหวัดกาญจนบุรี</v>
          </cell>
          <cell r="K122">
            <v>7104</v>
          </cell>
          <cell r="L122" t="str">
            <v>ศรีสวัสดิ์</v>
          </cell>
          <cell r="M122">
            <v>710404</v>
          </cell>
          <cell r="N122" t="str">
            <v>ท่ากระดาน</v>
          </cell>
          <cell r="O122" t="str">
            <v>กลาง</v>
          </cell>
          <cell r="P122" t="str">
            <v>07</v>
          </cell>
          <cell r="Q122" t="str">
            <v>โรงพยาบาลชุมชน</v>
          </cell>
          <cell r="R122">
            <v>5</v>
          </cell>
          <cell r="S122">
            <v>30</v>
          </cell>
          <cell r="T122" t="str">
            <v>30</v>
          </cell>
          <cell r="U122" t="str">
            <v>21</v>
          </cell>
          <cell r="V122" t="str">
            <v>2.1 ทุติยภูมิระดับต้น</v>
          </cell>
        </row>
        <row r="123">
          <cell r="A123" t="str">
            <v>04</v>
          </cell>
          <cell r="B123" t="str">
            <v>21002</v>
          </cell>
          <cell r="C123" t="str">
            <v>กระทรวงสาธารณสุข สำนักงานปลัดกระทรวงสาธารณสุข</v>
          </cell>
          <cell r="D123" t="str">
            <v>001128200</v>
          </cell>
          <cell r="E123" t="str">
            <v>11282</v>
          </cell>
          <cell r="F123" t="str">
            <v>รพช.ท่าม่วง</v>
          </cell>
          <cell r="G123" t="str">
            <v>โรงพยาบาลชุมชนท่าม่วง</v>
          </cell>
          <cell r="H123" t="str">
            <v>71060103</v>
          </cell>
          <cell r="I123">
            <v>71</v>
          </cell>
          <cell r="J123" t="str">
            <v>จังหวัดกาญจนบุรี</v>
          </cell>
          <cell r="K123">
            <v>7106</v>
          </cell>
          <cell r="L123" t="str">
            <v>ท่าม่วง</v>
          </cell>
          <cell r="M123">
            <v>710601</v>
          </cell>
          <cell r="N123" t="str">
            <v>ท่าม่วง</v>
          </cell>
          <cell r="O123" t="str">
            <v>กลาง</v>
          </cell>
          <cell r="P123" t="str">
            <v>07</v>
          </cell>
          <cell r="Q123" t="str">
            <v>โรงพยาบาลชุมชน</v>
          </cell>
          <cell r="R123">
            <v>4</v>
          </cell>
          <cell r="S123">
            <v>120</v>
          </cell>
          <cell r="T123" t="str">
            <v>120</v>
          </cell>
          <cell r="U123" t="str">
            <v>22</v>
          </cell>
          <cell r="V123" t="str">
            <v>2.2 ทุติยภูมิระดับกลาง</v>
          </cell>
        </row>
        <row r="124">
          <cell r="A124" t="str">
            <v>04</v>
          </cell>
          <cell r="B124" t="str">
            <v>21002</v>
          </cell>
          <cell r="C124" t="str">
            <v>กระทรวงสาธารณสุข สำนักงานปลัดกระทรวงสาธารณสุข</v>
          </cell>
          <cell r="D124" t="str">
            <v>001128300</v>
          </cell>
          <cell r="E124" t="str">
            <v>11283</v>
          </cell>
          <cell r="F124" t="str">
            <v>รพช.ทองผาภูมิ</v>
          </cell>
          <cell r="G124" t="str">
            <v>โรงพยาบาลชุมชนทองผาภูมิ</v>
          </cell>
          <cell r="H124" t="str">
            <v>71070101</v>
          </cell>
          <cell r="I124">
            <v>71</v>
          </cell>
          <cell r="J124" t="str">
            <v>จังหวัดกาญจนบุรี</v>
          </cell>
          <cell r="K124">
            <v>7107</v>
          </cell>
          <cell r="L124" t="str">
            <v>ทองผาภูมิ</v>
          </cell>
          <cell r="M124">
            <v>710701</v>
          </cell>
          <cell r="N124" t="str">
            <v>ท่าขนุน</v>
          </cell>
          <cell r="O124" t="str">
            <v>กลาง</v>
          </cell>
          <cell r="P124" t="str">
            <v>07</v>
          </cell>
          <cell r="Q124" t="str">
            <v>โรงพยาบาลชุมชน</v>
          </cell>
          <cell r="R124">
            <v>4</v>
          </cell>
          <cell r="S124">
            <v>90</v>
          </cell>
          <cell r="T124" t="str">
            <v>90</v>
          </cell>
          <cell r="U124" t="str">
            <v>22</v>
          </cell>
          <cell r="V124" t="str">
            <v>2.2 ทุติยภูมิระดับกลาง</v>
          </cell>
        </row>
        <row r="125">
          <cell r="A125" t="str">
            <v>04</v>
          </cell>
          <cell r="B125" t="str">
            <v>21002</v>
          </cell>
          <cell r="C125" t="str">
            <v>กระทรวงสาธารณสุข สำนักงานปลัดกระทรวงสาธารณสุข</v>
          </cell>
          <cell r="D125" t="str">
            <v>001128400</v>
          </cell>
          <cell r="E125" t="str">
            <v>11284</v>
          </cell>
          <cell r="F125" t="str">
            <v>รพช.สังขละบุรี</v>
          </cell>
          <cell r="G125" t="str">
            <v>โรงพยาบาลชุมชนสังขละบุรี</v>
          </cell>
          <cell r="H125" t="str">
            <v>71080103</v>
          </cell>
          <cell r="I125">
            <v>71</v>
          </cell>
          <cell r="J125" t="str">
            <v>จังหวัดกาญจนบุรี</v>
          </cell>
          <cell r="K125">
            <v>7108</v>
          </cell>
          <cell r="L125" t="str">
            <v>สังขละบุรี</v>
          </cell>
          <cell r="M125">
            <v>710801</v>
          </cell>
          <cell r="N125" t="str">
            <v>หนองลู</v>
          </cell>
          <cell r="O125" t="str">
            <v>กลาง</v>
          </cell>
          <cell r="P125" t="str">
            <v>07</v>
          </cell>
          <cell r="Q125" t="str">
            <v>โรงพยาบาลชุมชน</v>
          </cell>
          <cell r="R125">
            <v>5</v>
          </cell>
          <cell r="S125">
            <v>51</v>
          </cell>
          <cell r="T125" t="str">
            <v>51</v>
          </cell>
          <cell r="U125" t="str">
            <v>21</v>
          </cell>
          <cell r="V125" t="str">
            <v>2.1 ทุติยภูมิระดับต้น</v>
          </cell>
        </row>
        <row r="126">
          <cell r="A126" t="str">
            <v>04</v>
          </cell>
          <cell r="B126" t="str">
            <v>21002</v>
          </cell>
          <cell r="C126" t="str">
            <v>กระทรวงสาธารณสุข สำนักงานปลัดกระทรวงสาธารณสุข</v>
          </cell>
          <cell r="D126" t="str">
            <v>001128500</v>
          </cell>
          <cell r="E126" t="str">
            <v>11285</v>
          </cell>
          <cell r="F126" t="str">
            <v>รพช.เจ้าคุณไพบูลย์พนมทวน</v>
          </cell>
          <cell r="G126" t="str">
            <v>โรงพยาบาลชุมชนเจ้าคุณไพบูลย์พนมทวน</v>
          </cell>
          <cell r="H126" t="str">
            <v>71090110</v>
          </cell>
          <cell r="I126">
            <v>71</v>
          </cell>
          <cell r="J126" t="str">
            <v>จังหวัดกาญจนบุรี</v>
          </cell>
          <cell r="K126">
            <v>7109</v>
          </cell>
          <cell r="L126" t="str">
            <v>พนมทวน</v>
          </cell>
          <cell r="M126">
            <v>710901</v>
          </cell>
          <cell r="N126" t="str">
            <v>พนมทวน</v>
          </cell>
          <cell r="O126" t="str">
            <v>กลาง</v>
          </cell>
          <cell r="P126" t="str">
            <v>07</v>
          </cell>
          <cell r="Q126" t="str">
            <v>โรงพยาบาลชุมชน</v>
          </cell>
          <cell r="R126">
            <v>4</v>
          </cell>
          <cell r="S126">
            <v>60</v>
          </cell>
          <cell r="T126" t="str">
            <v>60</v>
          </cell>
          <cell r="U126" t="str">
            <v>21</v>
          </cell>
          <cell r="V126" t="str">
            <v>2.1 ทุติยภูมิระดับต้น</v>
          </cell>
        </row>
        <row r="127">
          <cell r="A127" t="str">
            <v>04</v>
          </cell>
          <cell r="B127" t="str">
            <v>21002</v>
          </cell>
          <cell r="C127" t="str">
            <v>กระทรวงสาธารณสุข สำนักงานปลัดกระทรวงสาธารณสุข</v>
          </cell>
          <cell r="D127" t="str">
            <v>001128600</v>
          </cell>
          <cell r="E127" t="str">
            <v>11286</v>
          </cell>
          <cell r="F127" t="str">
            <v>รพช.เลาขวัญ</v>
          </cell>
          <cell r="G127" t="str">
            <v>โรงพยาบาลชุมชนเลาขวัญ</v>
          </cell>
          <cell r="H127" t="str">
            <v>71100106</v>
          </cell>
          <cell r="I127">
            <v>71</v>
          </cell>
          <cell r="J127" t="str">
            <v>จังหวัดกาญจนบุรี</v>
          </cell>
          <cell r="K127">
            <v>7110</v>
          </cell>
          <cell r="L127" t="str">
            <v>เลาขวัญ</v>
          </cell>
          <cell r="M127">
            <v>711001</v>
          </cell>
          <cell r="N127" t="str">
            <v>เลาขวัญ</v>
          </cell>
          <cell r="O127" t="str">
            <v>กลาง</v>
          </cell>
          <cell r="P127" t="str">
            <v>07</v>
          </cell>
          <cell r="Q127" t="str">
            <v>โรงพยาบาลชุมชน</v>
          </cell>
          <cell r="R127">
            <v>5</v>
          </cell>
          <cell r="S127">
            <v>30</v>
          </cell>
          <cell r="T127" t="str">
            <v>30</v>
          </cell>
          <cell r="U127" t="str">
            <v>21</v>
          </cell>
          <cell r="V127" t="str">
            <v>2.1 ทุติยภูมิระดับต้น</v>
          </cell>
        </row>
        <row r="128">
          <cell r="A128" t="str">
            <v>04</v>
          </cell>
          <cell r="B128" t="str">
            <v>21002</v>
          </cell>
          <cell r="C128" t="str">
            <v>กระทรวงสาธารณสุข สำนักงานปลัดกระทรวงสาธารณสุข</v>
          </cell>
          <cell r="D128" t="str">
            <v>001128700</v>
          </cell>
          <cell r="E128" t="str">
            <v>11287</v>
          </cell>
          <cell r="F128" t="str">
            <v>รพช.ด่านมะขามเตี้ย</v>
          </cell>
          <cell r="G128" t="str">
            <v>โรงพยาบาลชุมชนด่านมะขามเตี้ย</v>
          </cell>
          <cell r="H128" t="str">
            <v>71110101</v>
          </cell>
          <cell r="I128">
            <v>71</v>
          </cell>
          <cell r="J128" t="str">
            <v>จังหวัดกาญจนบุรี</v>
          </cell>
          <cell r="K128">
            <v>7111</v>
          </cell>
          <cell r="L128" t="str">
            <v>ด่านมะขามเตี้ย</v>
          </cell>
          <cell r="M128">
            <v>711101</v>
          </cell>
          <cell r="N128" t="str">
            <v>ด่านมะขามเตี้ย</v>
          </cell>
          <cell r="O128" t="str">
            <v>กลาง</v>
          </cell>
          <cell r="P128" t="str">
            <v>07</v>
          </cell>
          <cell r="Q128" t="str">
            <v>โรงพยาบาลชุมชน</v>
          </cell>
          <cell r="R128">
            <v>5</v>
          </cell>
          <cell r="S128">
            <v>30</v>
          </cell>
          <cell r="T128" t="str">
            <v>30</v>
          </cell>
          <cell r="U128" t="str">
            <v>21</v>
          </cell>
          <cell r="V128" t="str">
            <v>2.1 ทุติยภูมิระดับต้น</v>
          </cell>
        </row>
        <row r="129">
          <cell r="A129" t="str">
            <v>04</v>
          </cell>
          <cell r="B129" t="str">
            <v>21002</v>
          </cell>
          <cell r="C129" t="str">
            <v>กระทรวงสาธารณสุข สำนักงานปลัดกระทรวงสาธารณสุข</v>
          </cell>
          <cell r="D129" t="str">
            <v>001128800</v>
          </cell>
          <cell r="E129" t="str">
            <v>11288</v>
          </cell>
          <cell r="F129" t="str">
            <v>รพช.สถานพระบารมี</v>
          </cell>
          <cell r="G129" t="str">
            <v>โรงพยาบาลชุมชนสถานพระบารมี</v>
          </cell>
          <cell r="H129" t="str">
            <v>71120301</v>
          </cell>
          <cell r="I129">
            <v>71</v>
          </cell>
          <cell r="J129" t="str">
            <v>จังหวัดกาญจนบุรี</v>
          </cell>
          <cell r="K129">
            <v>7112</v>
          </cell>
          <cell r="L129" t="str">
            <v>หนองปรือ</v>
          </cell>
          <cell r="M129">
            <v>711203</v>
          </cell>
          <cell r="N129" t="str">
            <v>สมเด็จเจริญ</v>
          </cell>
          <cell r="O129" t="str">
            <v>กลาง</v>
          </cell>
          <cell r="P129" t="str">
            <v>07</v>
          </cell>
          <cell r="Q129" t="str">
            <v>โรงพยาบาลชุมชน</v>
          </cell>
          <cell r="R129">
            <v>5</v>
          </cell>
          <cell r="S129">
            <v>30</v>
          </cell>
          <cell r="T129" t="str">
            <v>30</v>
          </cell>
          <cell r="U129" t="str">
            <v>21</v>
          </cell>
          <cell r="V129" t="str">
            <v>2.1 ทุติยภูมิระดับต้น</v>
          </cell>
        </row>
        <row r="130">
          <cell r="A130" t="str">
            <v>04</v>
          </cell>
          <cell r="B130" t="str">
            <v>21002</v>
          </cell>
          <cell r="C130" t="str">
            <v>กระทรวงสาธารณสุข สำนักงานปลัดกระทรวงสาธารณสุข</v>
          </cell>
          <cell r="D130" t="str">
            <v>001413600</v>
          </cell>
          <cell r="E130" t="str">
            <v>14136</v>
          </cell>
          <cell r="F130" t="str">
            <v>รพช.ศุกร์ศิริศรีสวัสดิ์</v>
          </cell>
          <cell r="G130" t="str">
            <v>โรงพยาบาลชุมชนศุกร์ศิริศรีสวัสดิ์</v>
          </cell>
          <cell r="H130" t="str">
            <v>71040203</v>
          </cell>
          <cell r="I130">
            <v>71</v>
          </cell>
          <cell r="J130" t="str">
            <v>จังหวัดกาญจนบุรี</v>
          </cell>
          <cell r="K130">
            <v>7104</v>
          </cell>
          <cell r="L130" t="str">
            <v>ศรีสวัสดิ์</v>
          </cell>
          <cell r="M130">
            <v>710402</v>
          </cell>
          <cell r="N130" t="str">
            <v>ด่านแม่แฉลบ</v>
          </cell>
          <cell r="O130" t="str">
            <v>กลาง</v>
          </cell>
          <cell r="P130" t="str">
            <v>07</v>
          </cell>
          <cell r="Q130" t="str">
            <v>โรงพยาบาลชุมชน</v>
          </cell>
          <cell r="R130">
            <v>5</v>
          </cell>
          <cell r="S130">
            <v>16</v>
          </cell>
          <cell r="T130" t="str">
            <v>30</v>
          </cell>
          <cell r="U130" t="str">
            <v>21</v>
          </cell>
          <cell r="V130" t="str">
            <v>2.1 ทุติยภูมิระดับต้น</v>
          </cell>
        </row>
        <row r="131">
          <cell r="A131" t="str">
            <v>04</v>
          </cell>
          <cell r="B131" t="str">
            <v>21002</v>
          </cell>
          <cell r="C131" t="str">
            <v>กระทรวงสาธารณสุข สำนักงานปลัดกระทรวงสาธารณสุข</v>
          </cell>
          <cell r="D131" t="str">
            <v>002194800</v>
          </cell>
          <cell r="E131" t="str">
            <v>21948</v>
          </cell>
          <cell r="F131" t="str">
            <v>รพช.ห้วยกระเจาเฉลิมพระเกียรติ 80 พรรษา</v>
          </cell>
          <cell r="G131" t="str">
            <v>โรงพยาบาลชุมชนห้วยกระเจาเฉลิมพระเกียรติ 80 พรรษา</v>
          </cell>
          <cell r="H131" t="str">
            <v>71130106</v>
          </cell>
          <cell r="I131">
            <v>71</v>
          </cell>
          <cell r="J131" t="str">
            <v>จังหวัดกาญจนบุรี</v>
          </cell>
          <cell r="K131">
            <v>7113</v>
          </cell>
          <cell r="L131" t="str">
            <v>ห้วยกระเจา</v>
          </cell>
          <cell r="M131">
            <v>711301</v>
          </cell>
          <cell r="N131" t="str">
            <v>ห้วยกระเจา</v>
          </cell>
          <cell r="O131" t="str">
            <v>กลาง</v>
          </cell>
          <cell r="P131" t="str">
            <v>07</v>
          </cell>
          <cell r="Q131" t="str">
            <v>โรงพยาบาลชุมชน</v>
          </cell>
          <cell r="R131">
            <v>5</v>
          </cell>
          <cell r="S131">
            <v>30</v>
          </cell>
          <cell r="T131" t="str">
            <v>30</v>
          </cell>
          <cell r="U131" t="str">
            <v>21</v>
          </cell>
          <cell r="V131" t="str">
            <v>2.1 ทุติยภูมิระดับต้น</v>
          </cell>
        </row>
        <row r="132">
          <cell r="A132" t="str">
            <v>04</v>
          </cell>
          <cell r="B132" t="str">
            <v>21002</v>
          </cell>
          <cell r="C132" t="str">
            <v>กระทรวงสาธารณสุข สำนักงานปลัดกระทรวงสาธารณสุข</v>
          </cell>
          <cell r="D132" t="str">
            <v>001067800</v>
          </cell>
          <cell r="E132" t="str">
            <v>10678</v>
          </cell>
          <cell r="F132" t="str">
            <v>รพศ.เจ้าพระยายมราช</v>
          </cell>
          <cell r="G132" t="str">
            <v>โรงพยาบาลศูนย์เจ้าพระยายมราช</v>
          </cell>
          <cell r="H132" t="str">
            <v>72010100</v>
          </cell>
          <cell r="I132">
            <v>72</v>
          </cell>
          <cell r="J132" t="str">
            <v>จังหวัดสุพรรณบุรี</v>
          </cell>
          <cell r="K132">
            <v>7201</v>
          </cell>
          <cell r="L132" t="str">
            <v>เมืองสุพรรณบุรี</v>
          </cell>
          <cell r="M132">
            <v>720101</v>
          </cell>
          <cell r="N132" t="str">
            <v>ท่าพี่เลี้ยง</v>
          </cell>
          <cell r="O132" t="str">
            <v>กลาง</v>
          </cell>
          <cell r="P132" t="str">
            <v>05</v>
          </cell>
          <cell r="Q132" t="str">
            <v>โรงพยาบาลศูนย์</v>
          </cell>
          <cell r="R132">
            <v>1</v>
          </cell>
          <cell r="S132">
            <v>602</v>
          </cell>
          <cell r="T132" t="str">
            <v>602</v>
          </cell>
          <cell r="U132" t="str">
            <v>31</v>
          </cell>
          <cell r="V132" t="str">
            <v>3.1 ตติยภูมิ</v>
          </cell>
        </row>
        <row r="133">
          <cell r="A133" t="str">
            <v>04</v>
          </cell>
          <cell r="B133" t="str">
            <v>21002</v>
          </cell>
          <cell r="C133" t="str">
            <v>กระทรวงสาธารณสุข สำนักงานปลัดกระทรวงสาธารณสุข</v>
          </cell>
          <cell r="D133" t="str">
            <v>001073300</v>
          </cell>
          <cell r="E133" t="str">
            <v>10733</v>
          </cell>
          <cell r="F133" t="str">
            <v>รพท.สมเด็จพระสังฆราชองค์ที่17</v>
          </cell>
          <cell r="G133" t="str">
            <v>โรงพยาบาลทั่วไปสมเด็จพระสังฆราชองค์ที่17</v>
          </cell>
          <cell r="H133" t="str">
            <v>72070100</v>
          </cell>
          <cell r="I133">
            <v>72</v>
          </cell>
          <cell r="J133" t="str">
            <v>จังหวัดสุพรรณบุรี</v>
          </cell>
          <cell r="K133">
            <v>7207</v>
          </cell>
          <cell r="L133" t="str">
            <v>สองพี่น้อง</v>
          </cell>
          <cell r="M133">
            <v>720701</v>
          </cell>
          <cell r="N133" t="str">
            <v>สองพี่น้อง</v>
          </cell>
          <cell r="O133" t="str">
            <v>กลาง</v>
          </cell>
          <cell r="P133" t="str">
            <v>06</v>
          </cell>
          <cell r="Q133" t="str">
            <v>โรงพยาบาลทั่วไป</v>
          </cell>
          <cell r="R133">
            <v>3</v>
          </cell>
          <cell r="S133">
            <v>210</v>
          </cell>
          <cell r="T133" t="str">
            <v>210</v>
          </cell>
          <cell r="U133" t="str">
            <v>23</v>
          </cell>
          <cell r="V133" t="str">
            <v>2.3 ทุติยภูมิระดับสูง</v>
          </cell>
        </row>
        <row r="134">
          <cell r="A134" t="str">
            <v>04</v>
          </cell>
          <cell r="B134" t="str">
            <v>21002</v>
          </cell>
          <cell r="C134" t="str">
            <v>กระทรวงสาธารณสุข สำนักงานปลัดกระทรวงสาธารณสุข</v>
          </cell>
          <cell r="D134" t="str">
            <v>001128900</v>
          </cell>
          <cell r="E134" t="str">
            <v>11289</v>
          </cell>
          <cell r="F134" t="str">
            <v>รพช.เดิมบางนางบวช</v>
          </cell>
          <cell r="G134" t="str">
            <v>โรงพยาบาลชุมชนเดิมบางนางบวช</v>
          </cell>
          <cell r="H134" t="str">
            <v>72020102</v>
          </cell>
          <cell r="I134">
            <v>72</v>
          </cell>
          <cell r="J134" t="str">
            <v>จังหวัดสุพรรณบุรี</v>
          </cell>
          <cell r="K134">
            <v>7202</v>
          </cell>
          <cell r="L134" t="str">
            <v>เดิมบางนางบวช</v>
          </cell>
          <cell r="M134">
            <v>720201</v>
          </cell>
          <cell r="N134" t="str">
            <v>เขาพระ</v>
          </cell>
          <cell r="O134" t="str">
            <v>กลาง</v>
          </cell>
          <cell r="P134" t="str">
            <v>07</v>
          </cell>
          <cell r="Q134" t="str">
            <v>โรงพยาบาลชุมชน</v>
          </cell>
          <cell r="R134">
            <v>4</v>
          </cell>
          <cell r="S134">
            <v>112</v>
          </cell>
          <cell r="T134" t="str">
            <v>112</v>
          </cell>
          <cell r="U134" t="str">
            <v>22</v>
          </cell>
          <cell r="V134" t="str">
            <v>2.2 ทุติยภูมิระดับกลาง</v>
          </cell>
        </row>
        <row r="135">
          <cell r="A135" t="str">
            <v>04</v>
          </cell>
          <cell r="B135" t="str">
            <v>21002</v>
          </cell>
          <cell r="C135" t="str">
            <v>กระทรวงสาธารณสุข สำนักงานปลัดกระทรวงสาธารณสุข</v>
          </cell>
          <cell r="D135" t="str">
            <v>001129000</v>
          </cell>
          <cell r="E135" t="str">
            <v>11290</v>
          </cell>
          <cell r="F135" t="str">
            <v>รพช.ด่านช้าง</v>
          </cell>
          <cell r="G135" t="str">
            <v>โรงพยาบาลชุมชนด่านช้าง</v>
          </cell>
          <cell r="H135" t="str">
            <v>72030201</v>
          </cell>
          <cell r="I135">
            <v>72</v>
          </cell>
          <cell r="J135" t="str">
            <v>จังหวัดสุพรรณบุรี</v>
          </cell>
          <cell r="K135">
            <v>7203</v>
          </cell>
          <cell r="L135" t="str">
            <v>ด่านช้าง</v>
          </cell>
          <cell r="M135">
            <v>720302</v>
          </cell>
          <cell r="N135" t="str">
            <v>ด่านช้าง</v>
          </cell>
          <cell r="O135" t="str">
            <v>กลาง</v>
          </cell>
          <cell r="P135" t="str">
            <v>07</v>
          </cell>
          <cell r="Q135" t="str">
            <v>โรงพยาบาลชุมชน</v>
          </cell>
          <cell r="R135">
            <v>4</v>
          </cell>
          <cell r="S135">
            <v>88</v>
          </cell>
          <cell r="T135" t="str">
            <v>86</v>
          </cell>
          <cell r="U135" t="str">
            <v>22</v>
          </cell>
          <cell r="V135" t="str">
            <v>2.2 ทุติยภูมิระดับกลาง</v>
          </cell>
        </row>
        <row r="136">
          <cell r="A136" t="str">
            <v>04</v>
          </cell>
          <cell r="B136" t="str">
            <v>21002</v>
          </cell>
          <cell r="C136" t="str">
            <v>กระทรวงสาธารณสุข สำนักงานปลัดกระทรวงสาธารณสุข</v>
          </cell>
          <cell r="D136" t="str">
            <v>001129100</v>
          </cell>
          <cell r="E136" t="str">
            <v>11291</v>
          </cell>
          <cell r="F136" t="str">
            <v>รพช.บางปลาม้า</v>
          </cell>
          <cell r="G136" t="str">
            <v>โรงพยาบาลชุมชนบางปลาม้า</v>
          </cell>
          <cell r="H136" t="str">
            <v>72040105</v>
          </cell>
          <cell r="I136">
            <v>72</v>
          </cell>
          <cell r="J136" t="str">
            <v>จังหวัดสุพรรณบุรี</v>
          </cell>
          <cell r="K136">
            <v>7204</v>
          </cell>
          <cell r="L136" t="str">
            <v>บางปลาม้า</v>
          </cell>
          <cell r="M136">
            <v>720401</v>
          </cell>
          <cell r="N136" t="str">
            <v>โคกคราม</v>
          </cell>
          <cell r="O136" t="str">
            <v>กลาง</v>
          </cell>
          <cell r="P136" t="str">
            <v>07</v>
          </cell>
          <cell r="Q136" t="str">
            <v>โรงพยาบาลชุมชน</v>
          </cell>
          <cell r="R136">
            <v>4</v>
          </cell>
          <cell r="S136">
            <v>60</v>
          </cell>
          <cell r="T136" t="str">
            <v>60</v>
          </cell>
          <cell r="U136" t="str">
            <v>22</v>
          </cell>
          <cell r="V136" t="str">
            <v>2.2 ทุติยภูมิระดับกลาง</v>
          </cell>
        </row>
        <row r="137">
          <cell r="A137" t="str">
            <v>04</v>
          </cell>
          <cell r="B137" t="str">
            <v>21002</v>
          </cell>
          <cell r="C137" t="str">
            <v>กระทรวงสาธารณสุข สำนักงานปลัดกระทรวงสาธารณสุข</v>
          </cell>
          <cell r="D137" t="str">
            <v>001129200</v>
          </cell>
          <cell r="E137" t="str">
            <v>11292</v>
          </cell>
          <cell r="F137" t="str">
            <v>รพช.ศรีประจันต์</v>
          </cell>
          <cell r="G137" t="str">
            <v>โรงพยาบาลชุมชนศรีประจันต์</v>
          </cell>
          <cell r="H137" t="str">
            <v>72050801</v>
          </cell>
          <cell r="I137">
            <v>72</v>
          </cell>
          <cell r="J137" t="str">
            <v>จังหวัดสุพรรณบุรี</v>
          </cell>
          <cell r="K137">
            <v>7205</v>
          </cell>
          <cell r="L137" t="str">
            <v>ศรีประจันต์</v>
          </cell>
          <cell r="M137">
            <v>720508</v>
          </cell>
          <cell r="N137" t="str">
            <v>วังน้ำซับ</v>
          </cell>
          <cell r="O137" t="str">
            <v>กลาง</v>
          </cell>
          <cell r="P137" t="str">
            <v>07</v>
          </cell>
          <cell r="Q137" t="str">
            <v>โรงพยาบาลชุมชน</v>
          </cell>
          <cell r="R137">
            <v>4</v>
          </cell>
          <cell r="S137">
            <v>63</v>
          </cell>
          <cell r="T137" t="str">
            <v>66</v>
          </cell>
          <cell r="U137" t="str">
            <v>22</v>
          </cell>
          <cell r="V137" t="str">
            <v>2.2 ทุติยภูมิระดับกลาง</v>
          </cell>
        </row>
        <row r="138">
          <cell r="A138" t="str">
            <v>04</v>
          </cell>
          <cell r="B138" t="str">
            <v>21002</v>
          </cell>
          <cell r="C138" t="str">
            <v>กระทรวงสาธารณสุข สำนักงานปลัดกระทรวงสาธารณสุข</v>
          </cell>
          <cell r="D138" t="str">
            <v>001129300</v>
          </cell>
          <cell r="E138" t="str">
            <v>11293</v>
          </cell>
          <cell r="F138" t="str">
            <v>รพช.ดอนเจดีย์</v>
          </cell>
          <cell r="G138" t="str">
            <v>โรงพยาบาลชุมชนดอนเจดีย์</v>
          </cell>
          <cell r="H138" t="str">
            <v>72060105</v>
          </cell>
          <cell r="I138">
            <v>72</v>
          </cell>
          <cell r="J138" t="str">
            <v>จังหวัดสุพรรณบุรี</v>
          </cell>
          <cell r="K138">
            <v>7206</v>
          </cell>
          <cell r="L138" t="str">
            <v>ดอนเจดีย์</v>
          </cell>
          <cell r="M138">
            <v>720601</v>
          </cell>
          <cell r="N138" t="str">
            <v>ดอนเจดีย์</v>
          </cell>
          <cell r="O138" t="str">
            <v>กลาง</v>
          </cell>
          <cell r="P138" t="str">
            <v>07</v>
          </cell>
          <cell r="Q138" t="str">
            <v>โรงพยาบาลชุมชน</v>
          </cell>
          <cell r="R138">
            <v>4</v>
          </cell>
          <cell r="S138">
            <v>60</v>
          </cell>
          <cell r="T138" t="str">
            <v>60</v>
          </cell>
          <cell r="U138" t="str">
            <v>22</v>
          </cell>
          <cell r="V138" t="str">
            <v>2.2 ทุติยภูมิระดับกลาง</v>
          </cell>
        </row>
        <row r="139">
          <cell r="A139" t="str">
            <v>04</v>
          </cell>
          <cell r="B139" t="str">
            <v>21002</v>
          </cell>
          <cell r="C139" t="str">
            <v>กระทรวงสาธารณสุข สำนักงานปลัดกระทรวงสาธารณสุข</v>
          </cell>
          <cell r="D139" t="str">
            <v>001129400</v>
          </cell>
          <cell r="E139" t="str">
            <v>11294</v>
          </cell>
          <cell r="F139" t="str">
            <v>รพช.สามชุก</v>
          </cell>
          <cell r="G139" t="str">
            <v>โรงพยาบาลชุมชนสามชุก</v>
          </cell>
          <cell r="H139" t="str">
            <v>72080407</v>
          </cell>
          <cell r="I139">
            <v>72</v>
          </cell>
          <cell r="J139" t="str">
            <v>จังหวัดสุพรรณบุรี</v>
          </cell>
          <cell r="K139">
            <v>7208</v>
          </cell>
          <cell r="L139" t="str">
            <v>สามชุก</v>
          </cell>
          <cell r="M139">
            <v>720804</v>
          </cell>
          <cell r="N139" t="str">
            <v>หนองผักนาก</v>
          </cell>
          <cell r="O139" t="str">
            <v>กลาง</v>
          </cell>
          <cell r="P139" t="str">
            <v>07</v>
          </cell>
          <cell r="Q139" t="str">
            <v>โรงพยาบาลชุมชน</v>
          </cell>
          <cell r="R139">
            <v>4</v>
          </cell>
          <cell r="S139">
            <v>60</v>
          </cell>
          <cell r="T139" t="str">
            <v>60</v>
          </cell>
          <cell r="U139" t="str">
            <v>22</v>
          </cell>
          <cell r="V139" t="str">
            <v>2.2 ทุติยภูมิระดับกลาง</v>
          </cell>
        </row>
        <row r="140">
          <cell r="A140" t="str">
            <v>04</v>
          </cell>
          <cell r="B140" t="str">
            <v>21002</v>
          </cell>
          <cell r="C140" t="str">
            <v>กระทรวงสาธารณสุข สำนักงานปลัดกระทรวงสาธารณสุข</v>
          </cell>
          <cell r="D140" t="str">
            <v>001129500</v>
          </cell>
          <cell r="E140" t="str">
            <v>11295</v>
          </cell>
          <cell r="F140" t="str">
            <v>รพช.อู่ทอง</v>
          </cell>
          <cell r="G140" t="str">
            <v>โรงพยาบาลชุมชนอู่ทอง</v>
          </cell>
          <cell r="H140" t="str">
            <v>72090106</v>
          </cell>
          <cell r="I140">
            <v>72</v>
          </cell>
          <cell r="J140" t="str">
            <v>จังหวัดสุพรรณบุรี</v>
          </cell>
          <cell r="K140">
            <v>7209</v>
          </cell>
          <cell r="L140" t="str">
            <v>อู่ทอง</v>
          </cell>
          <cell r="M140">
            <v>720901</v>
          </cell>
          <cell r="N140" t="str">
            <v>อู่ทอง</v>
          </cell>
          <cell r="O140" t="str">
            <v>กลาง</v>
          </cell>
          <cell r="P140" t="str">
            <v>07</v>
          </cell>
          <cell r="Q140" t="str">
            <v>โรงพยาบาลชุมชน</v>
          </cell>
          <cell r="R140">
            <v>4</v>
          </cell>
          <cell r="S140">
            <v>120</v>
          </cell>
          <cell r="T140" t="str">
            <v>134</v>
          </cell>
          <cell r="U140" t="str">
            <v>22</v>
          </cell>
          <cell r="V140" t="str">
            <v>2.2 ทุติยภูมิระดับกลาง</v>
          </cell>
        </row>
        <row r="141">
          <cell r="A141" t="str">
            <v>04</v>
          </cell>
          <cell r="B141" t="str">
            <v>21002</v>
          </cell>
          <cell r="C141" t="str">
            <v>กระทรวงสาธารณสุข สำนักงานปลัดกระทรวงสาธารณสุข</v>
          </cell>
          <cell r="D141" t="str">
            <v>001129600</v>
          </cell>
          <cell r="E141" t="str">
            <v>11296</v>
          </cell>
          <cell r="F141" t="str">
            <v>รพช.หนองหญ้าไซ</v>
          </cell>
          <cell r="G141" t="str">
            <v>โรงพยาบาลชุมชนหนองหญ้าไซ</v>
          </cell>
          <cell r="H141" t="str">
            <v>72100105</v>
          </cell>
          <cell r="I141">
            <v>72</v>
          </cell>
          <cell r="J141" t="str">
            <v>จังหวัดสุพรรณบุรี</v>
          </cell>
          <cell r="K141">
            <v>7210</v>
          </cell>
          <cell r="L141" t="str">
            <v>หนองหญ้าไซ</v>
          </cell>
          <cell r="M141">
            <v>721001</v>
          </cell>
          <cell r="N141" t="str">
            <v>หนองหญ้าไซ</v>
          </cell>
          <cell r="O141" t="str">
            <v>กลาง</v>
          </cell>
          <cell r="P141" t="str">
            <v>07</v>
          </cell>
          <cell r="Q141" t="str">
            <v>โรงพยาบาลชุมชน</v>
          </cell>
          <cell r="R141">
            <v>4</v>
          </cell>
          <cell r="S141">
            <v>60</v>
          </cell>
          <cell r="T141" t="str">
            <v>60</v>
          </cell>
          <cell r="U141" t="str">
            <v>22</v>
          </cell>
          <cell r="V141" t="str">
            <v>2.2 ทุติยภูมิระดับกลาง</v>
          </cell>
        </row>
        <row r="142">
          <cell r="A142" t="str">
            <v>04</v>
          </cell>
          <cell r="B142" t="str">
            <v>21002</v>
          </cell>
          <cell r="C142" t="str">
            <v>กระทรวงสาธารณสุข สำนักงานปลัดกระทรวงสาธารณสุข</v>
          </cell>
          <cell r="D142" t="str">
            <v>001067900</v>
          </cell>
          <cell r="E142" t="str">
            <v>10679</v>
          </cell>
          <cell r="F142" t="str">
            <v>รพศ.นครปฐม</v>
          </cell>
          <cell r="G142" t="str">
            <v>โรงพยาบาลศูนย์นครปฐม</v>
          </cell>
          <cell r="H142" t="str">
            <v>73010100</v>
          </cell>
          <cell r="I142">
            <v>73</v>
          </cell>
          <cell r="J142" t="str">
            <v>จังหวัดนครปฐม</v>
          </cell>
          <cell r="K142">
            <v>7301</v>
          </cell>
          <cell r="L142" t="str">
            <v>เมืองนครปฐม</v>
          </cell>
          <cell r="M142">
            <v>730101</v>
          </cell>
          <cell r="N142" t="str">
            <v>พระปฐมเจดีย์</v>
          </cell>
          <cell r="O142" t="str">
            <v>กลาง</v>
          </cell>
          <cell r="P142" t="str">
            <v>05</v>
          </cell>
          <cell r="Q142" t="str">
            <v>โรงพยาบาลศูนย์</v>
          </cell>
          <cell r="R142">
            <v>1</v>
          </cell>
          <cell r="S142">
            <v>552</v>
          </cell>
          <cell r="T142" t="str">
            <v>560</v>
          </cell>
          <cell r="U142" t="str">
            <v>31</v>
          </cell>
          <cell r="V142" t="str">
            <v>3.1 ตติยภูมิ</v>
          </cell>
        </row>
        <row r="143">
          <cell r="A143" t="str">
            <v>04</v>
          </cell>
          <cell r="B143" t="str">
            <v>21002</v>
          </cell>
          <cell r="C143" t="str">
            <v>กระทรวงสาธารณสุข สำนักงานปลัดกระทรวงสาธารณสุข</v>
          </cell>
          <cell r="D143" t="str">
            <v>001129700</v>
          </cell>
          <cell r="E143" t="str">
            <v>11297</v>
          </cell>
          <cell r="F143" t="str">
            <v>รพช.กำแพงแสน</v>
          </cell>
          <cell r="G143" t="str">
            <v>โรงพยาบาลชุมชนกำแพงแสน</v>
          </cell>
          <cell r="H143" t="str">
            <v>73020104</v>
          </cell>
          <cell r="I143">
            <v>73</v>
          </cell>
          <cell r="J143" t="str">
            <v>จังหวัดนครปฐม</v>
          </cell>
          <cell r="K143">
            <v>7302</v>
          </cell>
          <cell r="L143" t="str">
            <v>กำแพงแสน</v>
          </cell>
          <cell r="M143">
            <v>730201</v>
          </cell>
          <cell r="N143" t="str">
            <v>ทุ่งกระพังโหม</v>
          </cell>
          <cell r="O143" t="str">
            <v>กลาง</v>
          </cell>
          <cell r="P143" t="str">
            <v>07</v>
          </cell>
          <cell r="Q143" t="str">
            <v>โรงพยาบาลชุมชน</v>
          </cell>
          <cell r="R143">
            <v>4</v>
          </cell>
          <cell r="S143">
            <v>71</v>
          </cell>
          <cell r="T143" t="str">
            <v>60</v>
          </cell>
          <cell r="U143" t="str">
            <v>22</v>
          </cell>
          <cell r="V143" t="str">
            <v>2.2 ทุติยภูมิระดับกลาง</v>
          </cell>
        </row>
        <row r="144">
          <cell r="A144" t="str">
            <v>04</v>
          </cell>
          <cell r="B144" t="str">
            <v>21002</v>
          </cell>
          <cell r="C144" t="str">
            <v>กระทรวงสาธารณสุข สำนักงานปลัดกระทรวงสาธารณสุข</v>
          </cell>
          <cell r="D144" t="str">
            <v>001129800</v>
          </cell>
          <cell r="E144" t="str">
            <v>11298</v>
          </cell>
          <cell r="F144" t="str">
            <v>รพช.นครชัยศรี</v>
          </cell>
          <cell r="G144" t="str">
            <v>โรงพยาบาลชุมชนนครชัยศรี</v>
          </cell>
          <cell r="H144" t="str">
            <v>73030103</v>
          </cell>
          <cell r="I144">
            <v>73</v>
          </cell>
          <cell r="J144" t="str">
            <v>จังหวัดนครปฐม</v>
          </cell>
          <cell r="K144">
            <v>7303</v>
          </cell>
          <cell r="L144" t="str">
            <v>นครชัยศรี</v>
          </cell>
          <cell r="M144">
            <v>730301</v>
          </cell>
          <cell r="N144" t="str">
            <v>นครชัยศรี</v>
          </cell>
          <cell r="O144" t="str">
            <v>กลาง</v>
          </cell>
          <cell r="P144" t="str">
            <v>07</v>
          </cell>
          <cell r="Q144" t="str">
            <v>โรงพยาบาลชุมชน</v>
          </cell>
          <cell r="R144">
            <v>5</v>
          </cell>
          <cell r="S144">
            <v>30</v>
          </cell>
          <cell r="T144" t="str">
            <v>30</v>
          </cell>
          <cell r="U144" t="str">
            <v>21</v>
          </cell>
          <cell r="V144" t="str">
            <v>2.1 ทุติยภูมิระดับต้น</v>
          </cell>
        </row>
        <row r="145">
          <cell r="A145" t="str">
            <v>04</v>
          </cell>
          <cell r="B145" t="str">
            <v>21002</v>
          </cell>
          <cell r="C145" t="str">
            <v>กระทรวงสาธารณสุข สำนักงานปลัดกระทรวงสาธารณสุข</v>
          </cell>
          <cell r="D145" t="str">
            <v>001129900</v>
          </cell>
          <cell r="E145" t="str">
            <v>11299</v>
          </cell>
          <cell r="F145" t="str">
            <v>รพช.ห้วยพลู</v>
          </cell>
          <cell r="G145" t="str">
            <v>โรงพยาบาลชุมชนห้วยพลู</v>
          </cell>
          <cell r="H145" t="str">
            <v>73031801</v>
          </cell>
          <cell r="I145">
            <v>73</v>
          </cell>
          <cell r="J145" t="str">
            <v>จังหวัดนครปฐม</v>
          </cell>
          <cell r="K145">
            <v>7303</v>
          </cell>
          <cell r="L145" t="str">
            <v>นครชัยศรี</v>
          </cell>
          <cell r="M145">
            <v>730318</v>
          </cell>
          <cell r="N145" t="str">
            <v>ห้วยพลู</v>
          </cell>
          <cell r="O145" t="str">
            <v>กลาง</v>
          </cell>
          <cell r="P145" t="str">
            <v>07</v>
          </cell>
          <cell r="Q145" t="str">
            <v>โรงพยาบาลชุมชน</v>
          </cell>
          <cell r="R145">
            <v>4</v>
          </cell>
          <cell r="S145">
            <v>60</v>
          </cell>
          <cell r="T145" t="str">
            <v>60</v>
          </cell>
          <cell r="U145" t="str">
            <v>21</v>
          </cell>
          <cell r="V145" t="str">
            <v>2.1 ทุติยภูมิระดับต้น</v>
          </cell>
        </row>
        <row r="146">
          <cell r="A146" t="str">
            <v>04</v>
          </cell>
          <cell r="B146" t="str">
            <v>21002</v>
          </cell>
          <cell r="C146" t="str">
            <v>กระทรวงสาธารณสุข สำนักงานปลัดกระทรวงสาธารณสุข</v>
          </cell>
          <cell r="D146" t="str">
            <v>001130000</v>
          </cell>
          <cell r="E146" t="str">
            <v>11300</v>
          </cell>
          <cell r="F146" t="str">
            <v>รพช.ดอนตูม</v>
          </cell>
          <cell r="G146" t="str">
            <v>โรงพยาบาลชุมชนดอนตูม</v>
          </cell>
          <cell r="H146" t="str">
            <v>73040105</v>
          </cell>
          <cell r="I146">
            <v>73</v>
          </cell>
          <cell r="J146" t="str">
            <v>จังหวัดนครปฐม</v>
          </cell>
          <cell r="K146">
            <v>7304</v>
          </cell>
          <cell r="L146" t="str">
            <v>ดอนตูม</v>
          </cell>
          <cell r="M146">
            <v>730401</v>
          </cell>
          <cell r="N146" t="str">
            <v>สามง่าม</v>
          </cell>
          <cell r="O146" t="str">
            <v>กลาง</v>
          </cell>
          <cell r="P146" t="str">
            <v>07</v>
          </cell>
          <cell r="Q146" t="str">
            <v>โรงพยาบาลชุมชน</v>
          </cell>
          <cell r="R146">
            <v>5</v>
          </cell>
          <cell r="S146">
            <v>30</v>
          </cell>
          <cell r="T146" t="str">
            <v>30</v>
          </cell>
          <cell r="U146" t="str">
            <v>21</v>
          </cell>
          <cell r="V146" t="str">
            <v>2.1 ทุติยภูมิระดับต้น</v>
          </cell>
        </row>
        <row r="147">
          <cell r="A147" t="str">
            <v>04</v>
          </cell>
          <cell r="B147" t="str">
            <v>21002</v>
          </cell>
          <cell r="C147" t="str">
            <v>กระทรวงสาธารณสุข สำนักงานปลัดกระทรวงสาธารณสุข</v>
          </cell>
          <cell r="D147" t="str">
            <v>001130100</v>
          </cell>
          <cell r="E147" t="str">
            <v>11301</v>
          </cell>
          <cell r="F147" t="str">
            <v>รพช.บางเลน</v>
          </cell>
          <cell r="G147" t="str">
            <v>โรงพยาบาลชุมชนบางเลน</v>
          </cell>
          <cell r="H147" t="str">
            <v>73050106</v>
          </cell>
          <cell r="I147">
            <v>73</v>
          </cell>
          <cell r="J147" t="str">
            <v>จังหวัดนครปฐม</v>
          </cell>
          <cell r="K147">
            <v>7305</v>
          </cell>
          <cell r="L147" t="str">
            <v>บางเลน</v>
          </cell>
          <cell r="M147">
            <v>730501</v>
          </cell>
          <cell r="N147" t="str">
            <v>บางเลน</v>
          </cell>
          <cell r="O147" t="str">
            <v>กลาง</v>
          </cell>
          <cell r="P147" t="str">
            <v>07</v>
          </cell>
          <cell r="Q147" t="str">
            <v>โรงพยาบาลชุมชน</v>
          </cell>
          <cell r="R147">
            <v>4</v>
          </cell>
          <cell r="S147">
            <v>60</v>
          </cell>
          <cell r="T147" t="str">
            <v>60</v>
          </cell>
          <cell r="U147" t="str">
            <v>22</v>
          </cell>
          <cell r="V147" t="str">
            <v>2.2 ทุติยภูมิระดับกลาง</v>
          </cell>
        </row>
        <row r="148">
          <cell r="A148" t="str">
            <v>04</v>
          </cell>
          <cell r="B148" t="str">
            <v>21002</v>
          </cell>
          <cell r="C148" t="str">
            <v>กระทรวงสาธารณสุข สำนักงานปลัดกระทรวงสาธารณสุข</v>
          </cell>
          <cell r="D148" t="str">
            <v>001130200</v>
          </cell>
          <cell r="E148" t="str">
            <v>11302</v>
          </cell>
          <cell r="F148" t="str">
            <v>รพช.สามพราน</v>
          </cell>
          <cell r="G148" t="str">
            <v>โรงพยาบาลชุมชนสามพราน</v>
          </cell>
          <cell r="H148" t="str">
            <v>73060901</v>
          </cell>
          <cell r="I148">
            <v>73</v>
          </cell>
          <cell r="J148" t="str">
            <v>จังหวัดนครปฐม</v>
          </cell>
          <cell r="K148">
            <v>7306</v>
          </cell>
          <cell r="L148" t="str">
            <v>สามพราน</v>
          </cell>
          <cell r="M148">
            <v>730609</v>
          </cell>
          <cell r="N148" t="str">
            <v>ท่าตลาด</v>
          </cell>
          <cell r="O148" t="str">
            <v>กลาง</v>
          </cell>
          <cell r="P148" t="str">
            <v>07</v>
          </cell>
          <cell r="Q148" t="str">
            <v>โรงพยาบาลชุมชน</v>
          </cell>
          <cell r="R148">
            <v>4</v>
          </cell>
          <cell r="S148">
            <v>60</v>
          </cell>
          <cell r="T148" t="str">
            <v>60</v>
          </cell>
          <cell r="U148" t="str">
            <v>22</v>
          </cell>
          <cell r="V148" t="str">
            <v>2.2 ทุติยภูมิระดับกลาง</v>
          </cell>
        </row>
        <row r="149">
          <cell r="A149" t="str">
            <v>04</v>
          </cell>
          <cell r="B149" t="str">
            <v>21002</v>
          </cell>
          <cell r="C149" t="str">
            <v>กระทรวงสาธารณสุข สำนักงานปลัดกระทรวงสาธารณสุข</v>
          </cell>
          <cell r="D149" t="str">
            <v>001130300</v>
          </cell>
          <cell r="E149" t="str">
            <v>11303</v>
          </cell>
          <cell r="F149" t="str">
            <v>รพช.พุทธมลฑล</v>
          </cell>
          <cell r="G149" t="str">
            <v>โรงพยาบาลชุมชนพุทธมลฑล</v>
          </cell>
          <cell r="H149" t="str">
            <v>73070101</v>
          </cell>
          <cell r="I149">
            <v>73</v>
          </cell>
          <cell r="J149" t="str">
            <v>จังหวัดนครปฐม</v>
          </cell>
          <cell r="K149">
            <v>7307</v>
          </cell>
          <cell r="L149" t="str">
            <v>พุทธมณฑล</v>
          </cell>
          <cell r="M149">
            <v>730701</v>
          </cell>
          <cell r="N149" t="str">
            <v>ศาลายา</v>
          </cell>
          <cell r="O149" t="str">
            <v>กลาง</v>
          </cell>
          <cell r="P149" t="str">
            <v>07</v>
          </cell>
          <cell r="Q149" t="str">
            <v>โรงพยาบาลชุมชน</v>
          </cell>
          <cell r="R149">
            <v>5</v>
          </cell>
          <cell r="S149">
            <v>10</v>
          </cell>
          <cell r="T149" t="str">
            <v>10</v>
          </cell>
          <cell r="U149" t="str">
            <v>21</v>
          </cell>
          <cell r="V149" t="str">
            <v>2.1 ทุติยภูมิระดับต้น</v>
          </cell>
        </row>
        <row r="150">
          <cell r="A150" t="str">
            <v>04</v>
          </cell>
          <cell r="B150" t="str">
            <v>21002</v>
          </cell>
          <cell r="C150" t="str">
            <v>กระทรวงสาธารณสุข สำนักงานปลัดกระทรวงสาธารณสุข</v>
          </cell>
          <cell r="D150" t="str">
            <v>001381900</v>
          </cell>
          <cell r="E150" t="str">
            <v>13819</v>
          </cell>
          <cell r="F150" t="str">
            <v>รพช.หลวงพ่อเปิ่น</v>
          </cell>
          <cell r="G150" t="str">
            <v>โรงพยาบาลชุมชนหลวงพ่อเปิ่น</v>
          </cell>
          <cell r="H150" t="str">
            <v>73032102</v>
          </cell>
          <cell r="I150">
            <v>73</v>
          </cell>
          <cell r="J150" t="str">
            <v>จังหวัดนครปฐม</v>
          </cell>
          <cell r="K150">
            <v>7303</v>
          </cell>
          <cell r="L150" t="str">
            <v>นครชัยศรี</v>
          </cell>
          <cell r="M150">
            <v>730321</v>
          </cell>
          <cell r="N150" t="str">
            <v>บางแก้วฟ้า</v>
          </cell>
          <cell r="O150" t="str">
            <v>กลาง</v>
          </cell>
          <cell r="P150" t="str">
            <v>07</v>
          </cell>
          <cell r="Q150" t="str">
            <v>โรงพยาบาลชุมชน</v>
          </cell>
          <cell r="R150">
            <v>5</v>
          </cell>
          <cell r="S150">
            <v>30</v>
          </cell>
          <cell r="T150" t="str">
            <v>30</v>
          </cell>
          <cell r="U150" t="str">
            <v>21</v>
          </cell>
          <cell r="V150" t="str">
            <v>2.1 ทุติยภูมิระดับต้น</v>
          </cell>
        </row>
        <row r="151">
          <cell r="A151" t="str">
            <v>05</v>
          </cell>
          <cell r="B151" t="str">
            <v>21002</v>
          </cell>
          <cell r="C151" t="str">
            <v>กระทรวงสาธารณสุข สำนักงานปลัดกระทรวงสาธารณสุข</v>
          </cell>
          <cell r="D151" t="str">
            <v>001073400</v>
          </cell>
          <cell r="E151" t="str">
            <v>10734</v>
          </cell>
          <cell r="F151" t="str">
            <v>รพท.สมุทรสาคร</v>
          </cell>
          <cell r="G151" t="str">
            <v>โรงพยาบาลทั่วไปสมุทรสาคร</v>
          </cell>
          <cell r="H151" t="str">
            <v>74010100</v>
          </cell>
          <cell r="I151">
            <v>74</v>
          </cell>
          <cell r="J151" t="str">
            <v>จังหวัดสมุทรสาคร</v>
          </cell>
          <cell r="K151">
            <v>7401</v>
          </cell>
          <cell r="L151" t="str">
            <v>เมืองสมุทรสาคร</v>
          </cell>
          <cell r="M151">
            <v>740101</v>
          </cell>
          <cell r="N151" t="str">
            <v>มหาชัย</v>
          </cell>
          <cell r="O151" t="str">
            <v>กลาง</v>
          </cell>
          <cell r="P151" t="str">
            <v>06</v>
          </cell>
          <cell r="Q151" t="str">
            <v>โรงพยาบาลทั่วไป</v>
          </cell>
          <cell r="R151">
            <v>2</v>
          </cell>
          <cell r="S151">
            <v>509</v>
          </cell>
          <cell r="T151" t="str">
            <v>500</v>
          </cell>
          <cell r="U151" t="str">
            <v>31</v>
          </cell>
          <cell r="V151" t="str">
            <v>3.1 ตติยภูมิ</v>
          </cell>
        </row>
        <row r="152">
          <cell r="A152" t="str">
            <v>05</v>
          </cell>
          <cell r="B152" t="str">
            <v>21002</v>
          </cell>
          <cell r="C152" t="str">
            <v>กระทรวงสาธารณสุข สำนักงานปลัดกระทรวงสาธารณสุข</v>
          </cell>
          <cell r="D152" t="str">
            <v>001130400</v>
          </cell>
          <cell r="E152" t="str">
            <v>11304</v>
          </cell>
          <cell r="F152" t="str">
            <v>รพช.กระทุ่มแบน</v>
          </cell>
          <cell r="G152" t="str">
            <v>โรงพยาบาลชุมชนกระทุ่มแบน</v>
          </cell>
          <cell r="H152" t="str">
            <v>74020100</v>
          </cell>
          <cell r="I152">
            <v>74</v>
          </cell>
          <cell r="J152" t="str">
            <v>จังหวัดสมุทรสาคร</v>
          </cell>
          <cell r="K152">
            <v>7402</v>
          </cell>
          <cell r="L152" t="str">
            <v>กระทุ่มแบน</v>
          </cell>
          <cell r="M152">
            <v>740201</v>
          </cell>
          <cell r="N152" t="str">
            <v>ตลาดกระทุ่มแบน</v>
          </cell>
          <cell r="O152" t="str">
            <v>กลาง</v>
          </cell>
          <cell r="P152" t="str">
            <v>07</v>
          </cell>
          <cell r="Q152" t="str">
            <v>โรงพยาบาลชุมชน</v>
          </cell>
          <cell r="R152">
            <v>4</v>
          </cell>
          <cell r="S152">
            <v>200</v>
          </cell>
          <cell r="T152" t="str">
            <v>120</v>
          </cell>
          <cell r="U152" t="str">
            <v>22</v>
          </cell>
          <cell r="V152" t="str">
            <v>2.2 ทุติยภูมิระดับกลาง</v>
          </cell>
        </row>
        <row r="153">
          <cell r="A153" t="str">
            <v>05</v>
          </cell>
          <cell r="B153" t="str">
            <v>21002</v>
          </cell>
          <cell r="C153" t="str">
            <v>กระทรวงสาธารณสุข สำนักงานปลัดกระทรวงสาธารณสุข</v>
          </cell>
          <cell r="D153" t="str">
            <v>001073500</v>
          </cell>
          <cell r="E153" t="str">
            <v>10735</v>
          </cell>
          <cell r="F153" t="str">
            <v>รพท.สมเด็จพระพุทธเลิศหล้า</v>
          </cell>
          <cell r="G153" t="str">
            <v>โรงพยาบาลทั่วไปสมเด็จพระพุทธเลิศหล้า</v>
          </cell>
          <cell r="H153" t="str">
            <v>75010100</v>
          </cell>
          <cell r="I153">
            <v>75</v>
          </cell>
          <cell r="J153" t="str">
            <v>จังหวัดสมุทรสงคราม</v>
          </cell>
          <cell r="K153">
            <v>7501</v>
          </cell>
          <cell r="L153" t="str">
            <v>เมืองสมุทรสงคราม</v>
          </cell>
          <cell r="M153">
            <v>750101</v>
          </cell>
          <cell r="N153" t="str">
            <v>แม่กลอง</v>
          </cell>
          <cell r="O153" t="str">
            <v>กลาง</v>
          </cell>
          <cell r="P153" t="str">
            <v>06</v>
          </cell>
          <cell r="Q153" t="str">
            <v>โรงพยาบาลทั่วไป</v>
          </cell>
          <cell r="R153">
            <v>3</v>
          </cell>
          <cell r="S153">
            <v>299</v>
          </cell>
          <cell r="T153" t="str">
            <v>260</v>
          </cell>
          <cell r="U153" t="str">
            <v>23</v>
          </cell>
          <cell r="V153" t="str">
            <v>2.3 ทุติยภูมิระดับสูง</v>
          </cell>
        </row>
        <row r="154">
          <cell r="A154" t="str">
            <v>05</v>
          </cell>
          <cell r="B154" t="str">
            <v>21002</v>
          </cell>
          <cell r="C154" t="str">
            <v>กระทรวงสาธารณสุข สำนักงานปลัดกระทรวงสาธารณสุข</v>
          </cell>
          <cell r="D154" t="str">
            <v>001130600</v>
          </cell>
          <cell r="E154" t="str">
            <v>11306</v>
          </cell>
          <cell r="F154" t="str">
            <v>รพช.นภาลัย</v>
          </cell>
          <cell r="G154" t="str">
            <v>โรงพยาบาลชุมชนนภาลัย</v>
          </cell>
          <cell r="H154" t="str">
            <v>75020106</v>
          </cell>
          <cell r="I154">
            <v>75</v>
          </cell>
          <cell r="J154" t="str">
            <v>จังหวัดสมุทรสงคราม</v>
          </cell>
          <cell r="K154">
            <v>7502</v>
          </cell>
          <cell r="L154" t="str">
            <v>บางคนที</v>
          </cell>
          <cell r="M154">
            <v>750201</v>
          </cell>
          <cell r="N154" t="str">
            <v>กระดังงา</v>
          </cell>
          <cell r="O154" t="str">
            <v>กลาง</v>
          </cell>
          <cell r="P154" t="str">
            <v>07</v>
          </cell>
          <cell r="Q154" t="str">
            <v>โรงพยาบาลชุมชน</v>
          </cell>
          <cell r="R154">
            <v>4</v>
          </cell>
          <cell r="S154">
            <v>75</v>
          </cell>
          <cell r="T154" t="str">
            <v>90</v>
          </cell>
          <cell r="U154" t="str">
            <v>22</v>
          </cell>
          <cell r="V154" t="str">
            <v>2.2 ทุติยภูมิระดับกลาง</v>
          </cell>
        </row>
        <row r="155">
          <cell r="A155" t="str">
            <v>05</v>
          </cell>
          <cell r="B155" t="str">
            <v>21002</v>
          </cell>
          <cell r="C155" t="str">
            <v>กระทรวงสาธารณสุข สำนักงานปลัดกระทรวงสาธารณสุข</v>
          </cell>
          <cell r="D155" t="str">
            <v>001130700</v>
          </cell>
          <cell r="E155" t="str">
            <v>11307</v>
          </cell>
          <cell r="F155" t="str">
            <v>รพช.อัมพวา</v>
          </cell>
          <cell r="G155" t="str">
            <v>โรงพยาบาลชุมชนอัมพวา</v>
          </cell>
          <cell r="H155" t="str">
            <v>75030707</v>
          </cell>
          <cell r="I155">
            <v>75</v>
          </cell>
          <cell r="J155" t="str">
            <v>จังหวัดสมุทรสงคราม</v>
          </cell>
          <cell r="K155">
            <v>7503</v>
          </cell>
          <cell r="L155" t="str">
            <v>อัมพวา</v>
          </cell>
          <cell r="M155">
            <v>750307</v>
          </cell>
          <cell r="N155" t="str">
            <v>แควอ้อม</v>
          </cell>
          <cell r="O155" t="str">
            <v>กลาง</v>
          </cell>
          <cell r="P155" t="str">
            <v>07</v>
          </cell>
          <cell r="Q155" t="str">
            <v>โรงพยาบาลชุมชน</v>
          </cell>
          <cell r="R155">
            <v>4</v>
          </cell>
          <cell r="S155">
            <v>32</v>
          </cell>
          <cell r="T155" t="str">
            <v>30</v>
          </cell>
          <cell r="U155" t="str">
            <v>22</v>
          </cell>
          <cell r="V155" t="str">
            <v>2.2 ทุติยภูมิระดับกลาง</v>
          </cell>
        </row>
        <row r="156">
          <cell r="A156" t="str">
            <v>05</v>
          </cell>
          <cell r="B156" t="str">
            <v>21002</v>
          </cell>
          <cell r="C156" t="str">
            <v>กระทรวงสาธารณสุข สำนักงานปลัดกระทรวงสาธารณสุข</v>
          </cell>
          <cell r="D156" t="str">
            <v>001073600</v>
          </cell>
          <cell r="E156" t="str">
            <v>10736</v>
          </cell>
          <cell r="F156" t="str">
            <v>รพท.พระจอมเกล้า</v>
          </cell>
          <cell r="G156" t="str">
            <v>โรงพยาบาลทั่วไปพระจอมเกล้า</v>
          </cell>
          <cell r="H156" t="str">
            <v>76010200</v>
          </cell>
          <cell r="I156">
            <v>76</v>
          </cell>
          <cell r="J156" t="str">
            <v>จังหวัดเพชรบุรี</v>
          </cell>
          <cell r="K156">
            <v>7601</v>
          </cell>
          <cell r="L156" t="str">
            <v>เมืองเพชรบุรี</v>
          </cell>
          <cell r="M156">
            <v>760102</v>
          </cell>
          <cell r="N156" t="str">
            <v>คลองกระแชง</v>
          </cell>
          <cell r="O156" t="str">
            <v>กลาง</v>
          </cell>
          <cell r="P156" t="str">
            <v>06</v>
          </cell>
          <cell r="Q156" t="str">
            <v>โรงพยาบาลทั่วไป</v>
          </cell>
          <cell r="R156">
            <v>2</v>
          </cell>
          <cell r="S156">
            <v>365</v>
          </cell>
          <cell r="T156" t="str">
            <v>365</v>
          </cell>
          <cell r="U156" t="str">
            <v>23</v>
          </cell>
          <cell r="V156" t="str">
            <v>2.3 ทุติยภูมิระดับสูง</v>
          </cell>
        </row>
        <row r="157">
          <cell r="A157" t="str">
            <v>05</v>
          </cell>
          <cell r="B157" t="str">
            <v>21002</v>
          </cell>
          <cell r="C157" t="str">
            <v>กระทรวงสาธารณสุข สำนักงานปลัดกระทรวงสาธารณสุข</v>
          </cell>
          <cell r="D157" t="str">
            <v>001130800</v>
          </cell>
          <cell r="E157" t="str">
            <v>11308</v>
          </cell>
          <cell r="F157" t="str">
            <v>รพช.เขาย้อย</v>
          </cell>
          <cell r="G157" t="str">
            <v>โรงพยาบาลชุมชนเขาย้อย</v>
          </cell>
          <cell r="H157" t="str">
            <v>76020105</v>
          </cell>
          <cell r="I157">
            <v>76</v>
          </cell>
          <cell r="J157" t="str">
            <v>จังหวัดเพชรบุรี</v>
          </cell>
          <cell r="K157">
            <v>7602</v>
          </cell>
          <cell r="L157" t="str">
            <v>เขาย้อย</v>
          </cell>
          <cell r="M157">
            <v>760201</v>
          </cell>
          <cell r="N157" t="str">
            <v>เขาย้อย</v>
          </cell>
          <cell r="O157" t="str">
            <v>กลาง</v>
          </cell>
          <cell r="P157" t="str">
            <v>07</v>
          </cell>
          <cell r="Q157" t="str">
            <v>โรงพยาบาลชุมชน</v>
          </cell>
          <cell r="R157">
            <v>5</v>
          </cell>
          <cell r="S157">
            <v>30</v>
          </cell>
          <cell r="T157" t="str">
            <v>30</v>
          </cell>
          <cell r="U157" t="str">
            <v>21</v>
          </cell>
          <cell r="V157" t="str">
            <v>2.1 ทุติยภูมิระดับต้น</v>
          </cell>
        </row>
        <row r="158">
          <cell r="A158" t="str">
            <v>05</v>
          </cell>
          <cell r="B158" t="str">
            <v>21002</v>
          </cell>
          <cell r="C158" t="str">
            <v>กระทรวงสาธารณสุข สำนักงานปลัดกระทรวงสาธารณสุข</v>
          </cell>
          <cell r="D158" t="str">
            <v>001130900</v>
          </cell>
          <cell r="E158" t="str">
            <v>11309</v>
          </cell>
          <cell r="F158" t="str">
            <v>รพช.หนองหญ้าปล้อง</v>
          </cell>
          <cell r="G158" t="str">
            <v>โรงพยาบาลชุมชนหนองหญ้าปล้อง</v>
          </cell>
          <cell r="H158" t="str">
            <v>76030103</v>
          </cell>
          <cell r="I158">
            <v>76</v>
          </cell>
          <cell r="J158" t="str">
            <v>จังหวัดเพชรบุรี</v>
          </cell>
          <cell r="K158">
            <v>7603</v>
          </cell>
          <cell r="L158" t="str">
            <v>หนองหญ้าปล้อง</v>
          </cell>
          <cell r="M158">
            <v>760301</v>
          </cell>
          <cell r="N158" t="str">
            <v>หนองหญ้าปล้อง</v>
          </cell>
          <cell r="O158" t="str">
            <v>กลาง</v>
          </cell>
          <cell r="P158" t="str">
            <v>07</v>
          </cell>
          <cell r="Q158" t="str">
            <v>โรงพยาบาลชุมชน</v>
          </cell>
          <cell r="R158">
            <v>5</v>
          </cell>
          <cell r="S158">
            <v>30</v>
          </cell>
          <cell r="T158" t="str">
            <v>30</v>
          </cell>
          <cell r="U158" t="str">
            <v>21</v>
          </cell>
          <cell r="V158" t="str">
            <v>2.1 ทุติยภูมิระดับต้น</v>
          </cell>
        </row>
        <row r="159">
          <cell r="A159" t="str">
            <v>05</v>
          </cell>
          <cell r="B159" t="str">
            <v>21002</v>
          </cell>
          <cell r="C159" t="str">
            <v>กระทรวงสาธารณสุข สำนักงานปลัดกระทรวงสาธารณสุข</v>
          </cell>
          <cell r="D159" t="str">
            <v>001131000</v>
          </cell>
          <cell r="E159" t="str">
            <v>11310</v>
          </cell>
          <cell r="F159" t="str">
            <v>รพช.ชะอำ</v>
          </cell>
          <cell r="G159" t="str">
            <v>โรงพยาบาลชุมชนชะอำ</v>
          </cell>
          <cell r="H159" t="str">
            <v>76040100</v>
          </cell>
          <cell r="I159">
            <v>76</v>
          </cell>
          <cell r="J159" t="str">
            <v>จังหวัดเพชรบุรี</v>
          </cell>
          <cell r="K159">
            <v>7604</v>
          </cell>
          <cell r="L159" t="str">
            <v>ชะอำ</v>
          </cell>
          <cell r="M159">
            <v>760401</v>
          </cell>
          <cell r="N159" t="str">
            <v>ชะอำ</v>
          </cell>
          <cell r="O159" t="str">
            <v>กลาง</v>
          </cell>
          <cell r="P159" t="str">
            <v>07</v>
          </cell>
          <cell r="Q159" t="str">
            <v>โรงพยาบาลชุมชน</v>
          </cell>
          <cell r="R159">
            <v>4</v>
          </cell>
          <cell r="S159">
            <v>60</v>
          </cell>
          <cell r="T159" t="str">
            <v>60</v>
          </cell>
          <cell r="U159" t="str">
            <v>22</v>
          </cell>
          <cell r="V159" t="str">
            <v>2.2 ทุติยภูมิระดับกลาง</v>
          </cell>
        </row>
        <row r="160">
          <cell r="A160" t="str">
            <v>05</v>
          </cell>
          <cell r="B160" t="str">
            <v>21002</v>
          </cell>
          <cell r="C160" t="str">
            <v>กระทรวงสาธารณสุข สำนักงานปลัดกระทรวงสาธารณสุข</v>
          </cell>
          <cell r="D160" t="str">
            <v>001131100</v>
          </cell>
          <cell r="E160" t="str">
            <v>11311</v>
          </cell>
          <cell r="F160" t="str">
            <v>รพช.ท่ายาง</v>
          </cell>
          <cell r="G160" t="str">
            <v>โรงพยาบาลชุมชนท่ายาง</v>
          </cell>
          <cell r="H160" t="str">
            <v>76050101</v>
          </cell>
          <cell r="I160">
            <v>76</v>
          </cell>
          <cell r="J160" t="str">
            <v>จังหวัดเพชรบุรี</v>
          </cell>
          <cell r="K160">
            <v>7605</v>
          </cell>
          <cell r="L160" t="str">
            <v>ท่ายาง</v>
          </cell>
          <cell r="M160">
            <v>760501</v>
          </cell>
          <cell r="N160" t="str">
            <v>ท่ายาง</v>
          </cell>
          <cell r="O160" t="str">
            <v>กลาง</v>
          </cell>
          <cell r="P160" t="str">
            <v>07</v>
          </cell>
          <cell r="Q160" t="str">
            <v>โรงพยาบาลชุมชน</v>
          </cell>
          <cell r="R160">
            <v>4</v>
          </cell>
          <cell r="S160">
            <v>60</v>
          </cell>
          <cell r="T160" t="str">
            <v>60</v>
          </cell>
          <cell r="U160" t="str">
            <v>21</v>
          </cell>
          <cell r="V160" t="str">
            <v>2.1 ทุติยภูมิระดับต้น</v>
          </cell>
        </row>
        <row r="161">
          <cell r="A161" t="str">
            <v>05</v>
          </cell>
          <cell r="B161" t="str">
            <v>21002</v>
          </cell>
          <cell r="C161" t="str">
            <v>กระทรวงสาธารณสุข สำนักงานปลัดกระทรวงสาธารณสุข</v>
          </cell>
          <cell r="D161" t="str">
            <v>001131200</v>
          </cell>
          <cell r="E161" t="str">
            <v>11312</v>
          </cell>
          <cell r="F161" t="str">
            <v>รพช.บ้านลาด</v>
          </cell>
          <cell r="G161" t="str">
            <v>โรงพยาบาลชุมชนบ้านลาด</v>
          </cell>
          <cell r="H161" t="str">
            <v>76061608</v>
          </cell>
          <cell r="I161">
            <v>76</v>
          </cell>
          <cell r="J161" t="str">
            <v>จังหวัดเพชรบุรี</v>
          </cell>
          <cell r="K161">
            <v>7606</v>
          </cell>
          <cell r="L161" t="str">
            <v>บ้านลาด</v>
          </cell>
          <cell r="M161">
            <v>760616</v>
          </cell>
          <cell r="N161" t="str">
            <v>ท่าช้าง</v>
          </cell>
          <cell r="O161" t="str">
            <v>กลาง</v>
          </cell>
          <cell r="P161" t="str">
            <v>07</v>
          </cell>
          <cell r="Q161" t="str">
            <v>โรงพยาบาลชุมชน</v>
          </cell>
          <cell r="R161">
            <v>5</v>
          </cell>
          <cell r="S161">
            <v>30</v>
          </cell>
          <cell r="T161" t="str">
            <v>30</v>
          </cell>
          <cell r="U161" t="str">
            <v>21</v>
          </cell>
          <cell r="V161" t="str">
            <v>2.1 ทุติยภูมิระดับต้น</v>
          </cell>
        </row>
        <row r="162">
          <cell r="A162" t="str">
            <v>05</v>
          </cell>
          <cell r="B162" t="str">
            <v>21002</v>
          </cell>
          <cell r="C162" t="str">
            <v>กระทรวงสาธารณสุข สำนักงานปลัดกระทรวงสาธารณสุข</v>
          </cell>
          <cell r="D162" t="str">
            <v>001131300</v>
          </cell>
          <cell r="E162" t="str">
            <v>11313</v>
          </cell>
          <cell r="F162" t="str">
            <v>รพช.บ้านแหลม</v>
          </cell>
          <cell r="G162" t="str">
            <v>โรงพยาบาลชุมชนบ้านแหลม</v>
          </cell>
          <cell r="H162" t="str">
            <v>76070103</v>
          </cell>
          <cell r="I162">
            <v>76</v>
          </cell>
          <cell r="J162" t="str">
            <v>จังหวัดเพชรบุรี</v>
          </cell>
          <cell r="K162">
            <v>7607</v>
          </cell>
          <cell r="L162" t="str">
            <v>บ้านแหลม</v>
          </cell>
          <cell r="M162">
            <v>760701</v>
          </cell>
          <cell r="N162" t="str">
            <v>บ้านแหลม</v>
          </cell>
          <cell r="O162" t="str">
            <v>กลาง</v>
          </cell>
          <cell r="P162" t="str">
            <v>07</v>
          </cell>
          <cell r="Q162" t="str">
            <v>โรงพยาบาลชุมชน</v>
          </cell>
          <cell r="R162">
            <v>5</v>
          </cell>
          <cell r="S162">
            <v>30</v>
          </cell>
          <cell r="T162" t="str">
            <v>30</v>
          </cell>
          <cell r="U162" t="str">
            <v>21</v>
          </cell>
          <cell r="V162" t="str">
            <v>2.1 ทุติยภูมิระดับต้น</v>
          </cell>
        </row>
        <row r="163">
          <cell r="A163" t="str">
            <v>05</v>
          </cell>
          <cell r="B163" t="str">
            <v>21002</v>
          </cell>
          <cell r="C163" t="str">
            <v>กระทรวงสาธารณสุข สำนักงานปลัดกระทรวงสาธารณสุข</v>
          </cell>
          <cell r="D163" t="str">
            <v>001131400</v>
          </cell>
          <cell r="E163" t="str">
            <v>11314</v>
          </cell>
          <cell r="F163" t="str">
            <v>รพช.แก่งกระจาน</v>
          </cell>
          <cell r="G163" t="str">
            <v>โรงพยาบาลชุมชนแก่งกระจาน</v>
          </cell>
          <cell r="H163" t="str">
            <v>76080105</v>
          </cell>
          <cell r="I163">
            <v>76</v>
          </cell>
          <cell r="J163" t="str">
            <v>จังหวัดเพชรบุรี</v>
          </cell>
          <cell r="K163">
            <v>7608</v>
          </cell>
          <cell r="L163" t="str">
            <v>แก่งกระจาน</v>
          </cell>
          <cell r="M163">
            <v>760803</v>
          </cell>
          <cell r="N163" t="str">
            <v>วังจันทร์</v>
          </cell>
          <cell r="O163" t="str">
            <v>กลาง</v>
          </cell>
          <cell r="P163" t="str">
            <v>07</v>
          </cell>
          <cell r="Q163" t="str">
            <v>โรงพยาบาลชุมชน</v>
          </cell>
          <cell r="R163">
            <v>5</v>
          </cell>
          <cell r="S163">
            <v>30</v>
          </cell>
          <cell r="T163" t="str">
            <v>30</v>
          </cell>
          <cell r="U163" t="str">
            <v>21</v>
          </cell>
          <cell r="V163" t="str">
            <v>2.1 ทุติยภูมิระดับต้น</v>
          </cell>
        </row>
        <row r="164">
          <cell r="A164" t="str">
            <v>05</v>
          </cell>
          <cell r="B164" t="str">
            <v>21002</v>
          </cell>
          <cell r="C164" t="str">
            <v>กระทรวงสาธารณสุข สำนักงานปลัดกระทรวงสาธารณสุข</v>
          </cell>
          <cell r="D164" t="str">
            <v>001073700</v>
          </cell>
          <cell r="E164" t="str">
            <v>10737</v>
          </cell>
          <cell r="F164" t="str">
            <v>รพท.ประจวบคีรีขันธ์</v>
          </cell>
          <cell r="G164" t="str">
            <v>โรงพยาบาลทั่วไปประจวบคีรีขันธ์</v>
          </cell>
          <cell r="H164" t="str">
            <v>77010100</v>
          </cell>
          <cell r="I164">
            <v>77</v>
          </cell>
          <cell r="J164" t="str">
            <v>จังหวัดประจวบคีรีขันธ์</v>
          </cell>
          <cell r="K164">
            <v>7701</v>
          </cell>
          <cell r="L164" t="str">
            <v>เมืองประจวบคีรีขันธ์</v>
          </cell>
          <cell r="M164">
            <v>770101</v>
          </cell>
          <cell r="N164" t="str">
            <v>ประจวบคีรีขันธ์</v>
          </cell>
          <cell r="O164" t="str">
            <v>กลาง</v>
          </cell>
          <cell r="P164" t="str">
            <v>06</v>
          </cell>
          <cell r="Q164" t="str">
            <v>โรงพยาบาลทั่วไป</v>
          </cell>
          <cell r="R164">
            <v>2</v>
          </cell>
          <cell r="S164">
            <v>303</v>
          </cell>
          <cell r="T164" t="str">
            <v>278</v>
          </cell>
          <cell r="U164" t="str">
            <v>31</v>
          </cell>
          <cell r="V164" t="str">
            <v>3.1 ตติยภูมิ</v>
          </cell>
        </row>
        <row r="165">
          <cell r="A165" t="str">
            <v>05</v>
          </cell>
          <cell r="B165" t="str">
            <v>21002</v>
          </cell>
          <cell r="C165" t="str">
            <v>กระทรวงสาธารณสุข สำนักงานปลัดกระทรวงสาธารณสุข</v>
          </cell>
          <cell r="D165" t="str">
            <v>001131500</v>
          </cell>
          <cell r="E165" t="str">
            <v>11315</v>
          </cell>
          <cell r="F165" t="str">
            <v>รพช.กุยบุรี</v>
          </cell>
          <cell r="G165" t="str">
            <v>โรงพยาบาลชุมชนกุยบุรี</v>
          </cell>
          <cell r="H165" t="str">
            <v>77020105</v>
          </cell>
          <cell r="I165">
            <v>77</v>
          </cell>
          <cell r="J165" t="str">
            <v>จังหวัดประจวบคีรีขันธ์</v>
          </cell>
          <cell r="K165">
            <v>7702</v>
          </cell>
          <cell r="L165" t="str">
            <v>กุยบุรี</v>
          </cell>
          <cell r="M165">
            <v>770201</v>
          </cell>
          <cell r="N165" t="str">
            <v>กุยบุรี</v>
          </cell>
          <cell r="O165" t="str">
            <v>กลาง</v>
          </cell>
          <cell r="P165" t="str">
            <v>07</v>
          </cell>
          <cell r="Q165" t="str">
            <v>โรงพยาบาลชุมชน</v>
          </cell>
          <cell r="R165">
            <v>5</v>
          </cell>
          <cell r="S165">
            <v>30</v>
          </cell>
          <cell r="T165" t="str">
            <v>30</v>
          </cell>
          <cell r="U165" t="str">
            <v>21</v>
          </cell>
          <cell r="V165" t="str">
            <v>2.1 ทุติยภูมิระดับต้น</v>
          </cell>
        </row>
        <row r="166">
          <cell r="A166" t="str">
            <v>05</v>
          </cell>
          <cell r="B166" t="str">
            <v>21002</v>
          </cell>
          <cell r="C166" t="str">
            <v>กระทรวงสาธารณสุข สำนักงานปลัดกระทรวงสาธารณสุข</v>
          </cell>
          <cell r="D166" t="str">
            <v>001131600</v>
          </cell>
          <cell r="E166" t="str">
            <v>11316</v>
          </cell>
          <cell r="F166" t="str">
            <v>รพช.ทับสะแก</v>
          </cell>
          <cell r="G166" t="str">
            <v>โรงพยาบาลชุมชนทับสะแก</v>
          </cell>
          <cell r="H166" t="str">
            <v>77030306</v>
          </cell>
          <cell r="I166">
            <v>77</v>
          </cell>
          <cell r="J166" t="str">
            <v>จังหวัดประจวบคีรีขันธ์</v>
          </cell>
          <cell r="K166">
            <v>7703</v>
          </cell>
          <cell r="L166" t="str">
            <v>ทับสะแก</v>
          </cell>
          <cell r="M166">
            <v>770303</v>
          </cell>
          <cell r="N166" t="str">
            <v>นาหูกวาง</v>
          </cell>
          <cell r="O166" t="str">
            <v>กลาง</v>
          </cell>
          <cell r="P166" t="str">
            <v>07</v>
          </cell>
          <cell r="Q166" t="str">
            <v>โรงพยาบาลชุมชน</v>
          </cell>
          <cell r="R166">
            <v>4</v>
          </cell>
          <cell r="S166">
            <v>60</v>
          </cell>
          <cell r="T166" t="str">
            <v>60</v>
          </cell>
          <cell r="U166" t="str">
            <v>21</v>
          </cell>
          <cell r="V166" t="str">
            <v>2.1 ทุติยภูมิระดับต้น</v>
          </cell>
        </row>
        <row r="167">
          <cell r="A167" t="str">
            <v>05</v>
          </cell>
          <cell r="B167" t="str">
            <v>21002</v>
          </cell>
          <cell r="C167" t="str">
            <v>กระทรวงสาธารณสุข สำนักงานปลัดกระทรวงสาธารณสุข</v>
          </cell>
          <cell r="D167" t="str">
            <v>001131700</v>
          </cell>
          <cell r="E167" t="str">
            <v>11317</v>
          </cell>
          <cell r="F167" t="str">
            <v>รพช.บางสะพาน</v>
          </cell>
          <cell r="G167" t="str">
            <v>โรงพยาบาลชุมชนบางสะพาน</v>
          </cell>
          <cell r="H167" t="str">
            <v>77040105</v>
          </cell>
          <cell r="I167">
            <v>77</v>
          </cell>
          <cell r="J167" t="str">
            <v>จังหวัดประจวบคีรีขันธ์</v>
          </cell>
          <cell r="K167">
            <v>7704</v>
          </cell>
          <cell r="L167" t="str">
            <v>บางสะพาน</v>
          </cell>
          <cell r="M167">
            <v>770401</v>
          </cell>
          <cell r="N167" t="str">
            <v>กำเนิดนพคุณ</v>
          </cell>
          <cell r="O167" t="str">
            <v>กลาง</v>
          </cell>
          <cell r="P167" t="str">
            <v>07</v>
          </cell>
          <cell r="Q167" t="str">
            <v>โรงพยาบาลชุมชน</v>
          </cell>
          <cell r="R167">
            <v>4</v>
          </cell>
          <cell r="S167">
            <v>90</v>
          </cell>
          <cell r="T167" t="str">
            <v>90</v>
          </cell>
          <cell r="U167" t="str">
            <v>22</v>
          </cell>
          <cell r="V167" t="str">
            <v>2.2 ทุติยภูมิระดับกลาง</v>
          </cell>
        </row>
        <row r="168">
          <cell r="A168" t="str">
            <v>05</v>
          </cell>
          <cell r="B168" t="str">
            <v>21002</v>
          </cell>
          <cell r="C168" t="str">
            <v>กระทรวงสาธารณสุข สำนักงานปลัดกระทรวงสาธารณสุข</v>
          </cell>
          <cell r="D168" t="str">
            <v>001131800</v>
          </cell>
          <cell r="E168" t="str">
            <v>11318</v>
          </cell>
          <cell r="F168" t="str">
            <v>รพช.บางสะพานน้อย</v>
          </cell>
          <cell r="G168" t="str">
            <v>โรงพยาบาลชุมชนบางสะพานน้อย</v>
          </cell>
          <cell r="H168" t="str">
            <v>77050104</v>
          </cell>
          <cell r="I168">
            <v>77</v>
          </cell>
          <cell r="J168" t="str">
            <v>จังหวัดประจวบคีรีขันธ์</v>
          </cell>
          <cell r="K168">
            <v>7705</v>
          </cell>
          <cell r="L168" t="str">
            <v>บางสะพานน้อย</v>
          </cell>
          <cell r="M168">
            <v>770501</v>
          </cell>
          <cell r="N168" t="str">
            <v>ปากแพรก</v>
          </cell>
          <cell r="O168" t="str">
            <v>กลาง</v>
          </cell>
          <cell r="P168" t="str">
            <v>07</v>
          </cell>
          <cell r="Q168" t="str">
            <v>โรงพยาบาลชุมชน</v>
          </cell>
          <cell r="R168">
            <v>5</v>
          </cell>
          <cell r="S168">
            <v>30</v>
          </cell>
          <cell r="T168" t="str">
            <v>30</v>
          </cell>
          <cell r="U168" t="str">
            <v>21</v>
          </cell>
          <cell r="V168" t="str">
            <v>2.1 ทุติยภูมิระดับต้น</v>
          </cell>
        </row>
        <row r="169">
          <cell r="A169" t="str">
            <v>05</v>
          </cell>
          <cell r="B169" t="str">
            <v>21002</v>
          </cell>
          <cell r="C169" t="str">
            <v>กระทรวงสาธารณสุข สำนักงานปลัดกระทรวงสาธารณสุข</v>
          </cell>
          <cell r="D169" t="str">
            <v>001131900</v>
          </cell>
          <cell r="E169" t="str">
            <v>11319</v>
          </cell>
          <cell r="F169" t="str">
            <v>รพช.ปราณบุรี</v>
          </cell>
          <cell r="G169" t="str">
            <v>โรงพยาบาลชุมชนปราณบุรี</v>
          </cell>
          <cell r="H169" t="str">
            <v>77060805</v>
          </cell>
          <cell r="I169">
            <v>77</v>
          </cell>
          <cell r="J169" t="str">
            <v>จังหวัดประจวบคีรีขันธ์</v>
          </cell>
          <cell r="K169">
            <v>7706</v>
          </cell>
          <cell r="L169" t="str">
            <v>ปราณบุรี</v>
          </cell>
          <cell r="M169">
            <v>770608</v>
          </cell>
          <cell r="N169" t="str">
            <v>วังก์พง</v>
          </cell>
          <cell r="O169" t="str">
            <v>กลาง</v>
          </cell>
          <cell r="P169" t="str">
            <v>07</v>
          </cell>
          <cell r="Q169" t="str">
            <v>โรงพยาบาลชุมชน</v>
          </cell>
          <cell r="R169">
            <v>4</v>
          </cell>
          <cell r="S169">
            <v>60</v>
          </cell>
          <cell r="T169" t="str">
            <v>30</v>
          </cell>
          <cell r="U169" t="str">
            <v>21</v>
          </cell>
          <cell r="V169" t="str">
            <v>2.1 ทุติยภูมิระดับต้น</v>
          </cell>
        </row>
        <row r="170">
          <cell r="A170" t="str">
            <v>05</v>
          </cell>
          <cell r="B170" t="str">
            <v>21002</v>
          </cell>
          <cell r="C170" t="str">
            <v>กระทรวงสาธารณสุข สำนักงานปลัดกระทรวงสาธารณสุข</v>
          </cell>
          <cell r="D170" t="str">
            <v>001132000</v>
          </cell>
          <cell r="E170" t="str">
            <v>11320</v>
          </cell>
          <cell r="F170" t="str">
            <v>รพท.หัวหิน</v>
          </cell>
          <cell r="G170" t="str">
            <v>โรงพยาบาลทั่วไปหัวหิน</v>
          </cell>
          <cell r="H170" t="str">
            <v>77070100</v>
          </cell>
          <cell r="I170">
            <v>77</v>
          </cell>
          <cell r="J170" t="str">
            <v>จังหวัดประจวบคีรีขันธ์</v>
          </cell>
          <cell r="K170">
            <v>7707</v>
          </cell>
          <cell r="L170" t="str">
            <v>หัวหิน</v>
          </cell>
          <cell r="M170">
            <v>770701</v>
          </cell>
          <cell r="N170" t="str">
            <v>หัวหิน</v>
          </cell>
          <cell r="O170" t="str">
            <v>กลาง</v>
          </cell>
          <cell r="P170" t="str">
            <v>06</v>
          </cell>
          <cell r="Q170" t="str">
            <v>โรงพยาบาลทั่วไป</v>
          </cell>
          <cell r="R170">
            <v>3</v>
          </cell>
          <cell r="S170">
            <v>200</v>
          </cell>
          <cell r="T170" t="str">
            <v>200</v>
          </cell>
          <cell r="U170" t="str">
            <v>31</v>
          </cell>
          <cell r="V170" t="str">
            <v>3.1 ตติยภูมิ</v>
          </cell>
        </row>
        <row r="171">
          <cell r="A171" t="str">
            <v>05</v>
          </cell>
          <cell r="B171" t="str">
            <v>21002</v>
          </cell>
          <cell r="C171" t="str">
            <v>กระทรวงสาธารณสุข สำนักงานปลัดกระทรวงสาธารณสุข</v>
          </cell>
          <cell r="D171" t="str">
            <v>001132100</v>
          </cell>
          <cell r="E171" t="str">
            <v>11321</v>
          </cell>
          <cell r="F171" t="str">
            <v>รพช.สามร้อยยอด</v>
          </cell>
          <cell r="G171" t="str">
            <v>โรงพยาบาลชุมชนสามร้อยยอด</v>
          </cell>
          <cell r="H171" t="str">
            <v>77080506</v>
          </cell>
          <cell r="I171">
            <v>77</v>
          </cell>
          <cell r="J171" t="str">
            <v>จังหวัดประจวบคีรีขันธ์</v>
          </cell>
          <cell r="K171">
            <v>7708</v>
          </cell>
          <cell r="L171" t="str">
            <v>สามร้อยยอด</v>
          </cell>
          <cell r="M171">
            <v>770805</v>
          </cell>
          <cell r="N171" t="str">
            <v>ไร่ใหม่</v>
          </cell>
          <cell r="O171" t="str">
            <v>กลาง</v>
          </cell>
          <cell r="P171" t="str">
            <v>07</v>
          </cell>
          <cell r="Q171" t="str">
            <v>โรงพยาบาลชุมชน</v>
          </cell>
          <cell r="R171">
            <v>4</v>
          </cell>
          <cell r="S171">
            <v>60</v>
          </cell>
          <cell r="T171" t="str">
            <v>60</v>
          </cell>
          <cell r="U171" t="str">
            <v>21</v>
          </cell>
          <cell r="V171" t="str">
            <v>2.1 ทุติยภูมิระดับต้น</v>
          </cell>
        </row>
        <row r="172">
          <cell r="A172" t="str">
            <v>06</v>
          </cell>
          <cell r="B172" t="str">
            <v>21002</v>
          </cell>
          <cell r="C172" t="str">
            <v>กระทรวงสาธารณสุข สำนักงานปลัดกระทรวงสาธารณสุข</v>
          </cell>
          <cell r="D172" t="str">
            <v>001068000</v>
          </cell>
          <cell r="E172" t="str">
            <v>10680</v>
          </cell>
          <cell r="F172" t="str">
            <v>รพศ.มหาราชนครศรีธรรมราช</v>
          </cell>
          <cell r="G172" t="str">
            <v>โรงพยาบาลศูนย์มหาราชนครศรีธรรมราช</v>
          </cell>
          <cell r="H172" t="str">
            <v>80010100</v>
          </cell>
          <cell r="I172">
            <v>80</v>
          </cell>
          <cell r="J172" t="str">
            <v>จังหวัดนครศรีธรรมราช</v>
          </cell>
          <cell r="K172">
            <v>8001</v>
          </cell>
          <cell r="L172" t="str">
            <v>เมืองนครศรีธรรมราช</v>
          </cell>
          <cell r="M172">
            <v>800101</v>
          </cell>
          <cell r="N172" t="str">
            <v>ในเมือง</v>
          </cell>
          <cell r="O172" t="str">
            <v>ใต้</v>
          </cell>
          <cell r="P172" t="str">
            <v>05</v>
          </cell>
          <cell r="Q172" t="str">
            <v>โรงพยาบาลศูนย์</v>
          </cell>
          <cell r="R172">
            <v>1</v>
          </cell>
          <cell r="S172">
            <v>781</v>
          </cell>
          <cell r="T172" t="str">
            <v>863</v>
          </cell>
          <cell r="U172" t="str">
            <v>31</v>
          </cell>
          <cell r="V172" t="str">
            <v>3.1 ตติยภูมิ</v>
          </cell>
        </row>
        <row r="173">
          <cell r="A173" t="str">
            <v>06</v>
          </cell>
          <cell r="B173" t="str">
            <v>21002</v>
          </cell>
          <cell r="C173" t="str">
            <v>กระทรวงสาธารณสุข สำนักงานปลัดกระทรวงสาธารณสุข</v>
          </cell>
          <cell r="D173" t="str">
            <v>001132200</v>
          </cell>
          <cell r="E173" t="str">
            <v>11322</v>
          </cell>
          <cell r="F173" t="str">
            <v>รพช.พรหมคีรี</v>
          </cell>
          <cell r="G173" t="str">
            <v>โรงพยาบาลชุมชนพรหมคีรี</v>
          </cell>
          <cell r="H173" t="str">
            <v>80020109</v>
          </cell>
          <cell r="I173">
            <v>80</v>
          </cell>
          <cell r="J173" t="str">
            <v>จังหวัดนครศรีธรรมราช</v>
          </cell>
          <cell r="K173">
            <v>8002</v>
          </cell>
          <cell r="L173" t="str">
            <v>พรหมคีรี</v>
          </cell>
          <cell r="M173">
            <v>800201</v>
          </cell>
          <cell r="N173" t="str">
            <v>พรหมโลก</v>
          </cell>
          <cell r="O173" t="str">
            <v>ใต้</v>
          </cell>
          <cell r="P173" t="str">
            <v>07</v>
          </cell>
          <cell r="Q173" t="str">
            <v>โรงพยาบาลชุมชน</v>
          </cell>
          <cell r="R173">
            <v>5</v>
          </cell>
          <cell r="S173">
            <v>30</v>
          </cell>
          <cell r="T173" t="str">
            <v>30</v>
          </cell>
          <cell r="U173" t="str">
            <v>21</v>
          </cell>
          <cell r="V173" t="str">
            <v>2.1 ทุติยภูมิระดับต้น</v>
          </cell>
        </row>
        <row r="174">
          <cell r="A174" t="str">
            <v>06</v>
          </cell>
          <cell r="B174" t="str">
            <v>21002</v>
          </cell>
          <cell r="C174" t="str">
            <v>กระทรวงสาธารณสุข สำนักงานปลัดกระทรวงสาธารณสุข</v>
          </cell>
          <cell r="D174" t="str">
            <v>001132400</v>
          </cell>
          <cell r="E174" t="str">
            <v>11324</v>
          </cell>
          <cell r="F174" t="str">
            <v>รพช.ลานสะกา</v>
          </cell>
          <cell r="G174" t="str">
            <v>โรงพยาบาลชุมชนลานสะกา</v>
          </cell>
          <cell r="H174" t="str">
            <v>80030101</v>
          </cell>
          <cell r="I174">
            <v>80</v>
          </cell>
          <cell r="J174" t="str">
            <v>จังหวัดนครศรีธรรมราช</v>
          </cell>
          <cell r="K174">
            <v>8003</v>
          </cell>
          <cell r="L174" t="str">
            <v>ลานสกา</v>
          </cell>
          <cell r="M174">
            <v>800301</v>
          </cell>
          <cell r="N174" t="str">
            <v>เขาแก้ว</v>
          </cell>
          <cell r="O174" t="str">
            <v>ใต้</v>
          </cell>
          <cell r="P174" t="str">
            <v>07</v>
          </cell>
          <cell r="Q174" t="str">
            <v>โรงพยาบาลชุมชน</v>
          </cell>
          <cell r="R174">
            <v>5</v>
          </cell>
          <cell r="S174">
            <v>30</v>
          </cell>
          <cell r="T174" t="str">
            <v>30</v>
          </cell>
          <cell r="U174" t="str">
            <v>21</v>
          </cell>
          <cell r="V174" t="str">
            <v>2.1 ทุติยภูมิระดับต้น</v>
          </cell>
        </row>
        <row r="175">
          <cell r="A175" t="str">
            <v>06</v>
          </cell>
          <cell r="B175" t="str">
            <v>21002</v>
          </cell>
          <cell r="C175" t="str">
            <v>กระทรวงสาธารณสุข สำนักงานปลัดกระทรวงสาธารณสุข</v>
          </cell>
          <cell r="D175" t="str">
            <v>001132500</v>
          </cell>
          <cell r="E175" t="str">
            <v>11325</v>
          </cell>
          <cell r="F175" t="str">
            <v>รพร.ฉวาง</v>
          </cell>
          <cell r="G175" t="str">
            <v>โรงพยาบาลสมเด็จพระยุพราชฉวาง</v>
          </cell>
          <cell r="H175" t="str">
            <v>80041008</v>
          </cell>
          <cell r="I175">
            <v>80</v>
          </cell>
          <cell r="J175" t="str">
            <v>จังหวัดนครศรีธรรมราช</v>
          </cell>
          <cell r="K175">
            <v>8004</v>
          </cell>
          <cell r="L175" t="str">
            <v>ฉวาง</v>
          </cell>
          <cell r="M175">
            <v>800410</v>
          </cell>
          <cell r="N175" t="str">
            <v>ไสหร้า</v>
          </cell>
          <cell r="O175" t="str">
            <v>ใต้</v>
          </cell>
          <cell r="P175" t="str">
            <v>07</v>
          </cell>
          <cell r="Q175" t="str">
            <v>โรงพยาบาลชุมชน</v>
          </cell>
          <cell r="R175">
            <v>4</v>
          </cell>
          <cell r="S175">
            <v>90</v>
          </cell>
          <cell r="T175" t="str">
            <v>90</v>
          </cell>
          <cell r="U175" t="str">
            <v>22</v>
          </cell>
          <cell r="V175" t="str">
            <v>2.2 ทุติยภูมิระดับกลาง</v>
          </cell>
        </row>
        <row r="176">
          <cell r="A176" t="str">
            <v>06</v>
          </cell>
          <cell r="B176" t="str">
            <v>21002</v>
          </cell>
          <cell r="C176" t="str">
            <v>กระทรวงสาธารณสุข สำนักงานปลัดกระทรวงสาธารณสุข</v>
          </cell>
          <cell r="D176" t="str">
            <v>001132600</v>
          </cell>
          <cell r="E176" t="str">
            <v>11326</v>
          </cell>
          <cell r="F176" t="str">
            <v>รพช.พิปูน</v>
          </cell>
          <cell r="G176" t="str">
            <v>โรงพยาบาลชุมชนพิปูน</v>
          </cell>
          <cell r="H176" t="str">
            <v>80050405</v>
          </cell>
          <cell r="I176">
            <v>80</v>
          </cell>
          <cell r="J176" t="str">
            <v>จังหวัดนครศรีธรรมราช</v>
          </cell>
          <cell r="K176">
            <v>8005</v>
          </cell>
          <cell r="L176" t="str">
            <v>พิปูน</v>
          </cell>
          <cell r="M176">
            <v>800504</v>
          </cell>
          <cell r="N176" t="str">
            <v>ยางค้อม</v>
          </cell>
          <cell r="O176" t="str">
            <v>ใต้</v>
          </cell>
          <cell r="P176" t="str">
            <v>07</v>
          </cell>
          <cell r="Q176" t="str">
            <v>โรงพยาบาลชุมชน</v>
          </cell>
          <cell r="R176">
            <v>5</v>
          </cell>
          <cell r="S176">
            <v>30</v>
          </cell>
          <cell r="T176" t="str">
            <v>30</v>
          </cell>
          <cell r="U176" t="str">
            <v>21</v>
          </cell>
          <cell r="V176" t="str">
            <v>2.1 ทุติยภูมิระดับต้น</v>
          </cell>
        </row>
        <row r="177">
          <cell r="A177" t="str">
            <v>06</v>
          </cell>
          <cell r="B177" t="str">
            <v>21002</v>
          </cell>
          <cell r="C177" t="str">
            <v>กระทรวงสาธารณสุข สำนักงานปลัดกระทรวงสาธารณสุข</v>
          </cell>
          <cell r="D177" t="str">
            <v>001132700</v>
          </cell>
          <cell r="E177" t="str">
            <v>11327</v>
          </cell>
          <cell r="F177" t="str">
            <v>รพช.เชียรใหญ่</v>
          </cell>
          <cell r="G177" t="str">
            <v>โรงพยาบาลชุมชนเชียรใหญ่</v>
          </cell>
          <cell r="H177" t="str">
            <v>80060701</v>
          </cell>
          <cell r="I177">
            <v>80</v>
          </cell>
          <cell r="J177" t="str">
            <v>จังหวัดนครศรีธรรมราช</v>
          </cell>
          <cell r="K177">
            <v>8006</v>
          </cell>
          <cell r="L177" t="str">
            <v>เชียรใหญ่</v>
          </cell>
          <cell r="M177">
            <v>800607</v>
          </cell>
          <cell r="N177" t="str">
            <v>ท้องลำเจียก</v>
          </cell>
          <cell r="O177" t="str">
            <v>ใต้</v>
          </cell>
          <cell r="P177" t="str">
            <v>07</v>
          </cell>
          <cell r="Q177" t="str">
            <v>โรงพยาบาลชุมชน</v>
          </cell>
          <cell r="R177">
            <v>5</v>
          </cell>
          <cell r="S177">
            <v>30</v>
          </cell>
          <cell r="T177" t="str">
            <v>30</v>
          </cell>
          <cell r="U177" t="str">
            <v>21</v>
          </cell>
          <cell r="V177" t="str">
            <v>2.1 ทุติยภูมิระดับต้น</v>
          </cell>
        </row>
        <row r="178">
          <cell r="A178" t="str">
            <v>06</v>
          </cell>
          <cell r="B178" t="str">
            <v>21002</v>
          </cell>
          <cell r="C178" t="str">
            <v>กระทรวงสาธารณสุข สำนักงานปลัดกระทรวงสาธารณสุข</v>
          </cell>
          <cell r="D178" t="str">
            <v>001132800</v>
          </cell>
          <cell r="E178" t="str">
            <v>11328</v>
          </cell>
          <cell r="F178" t="str">
            <v>รพช.ชะอวด</v>
          </cell>
          <cell r="G178" t="str">
            <v>โรงพยาบาลชุมชนชะอวด</v>
          </cell>
          <cell r="H178" t="str">
            <v>80070108</v>
          </cell>
          <cell r="I178">
            <v>80</v>
          </cell>
          <cell r="J178" t="str">
            <v>จังหวัดนครศรีธรรมราช</v>
          </cell>
          <cell r="K178">
            <v>8007</v>
          </cell>
          <cell r="L178" t="str">
            <v>ชะอวด</v>
          </cell>
          <cell r="M178">
            <v>800701</v>
          </cell>
          <cell r="N178" t="str">
            <v>ชะอวด</v>
          </cell>
          <cell r="O178" t="str">
            <v>ใต้</v>
          </cell>
          <cell r="P178" t="str">
            <v>07</v>
          </cell>
          <cell r="Q178" t="str">
            <v>โรงพยาบาลชุมชน</v>
          </cell>
          <cell r="R178">
            <v>4</v>
          </cell>
          <cell r="S178">
            <v>60</v>
          </cell>
          <cell r="T178" t="str">
            <v>30</v>
          </cell>
          <cell r="U178" t="str">
            <v>21</v>
          </cell>
          <cell r="V178" t="str">
            <v>2.1 ทุติยภูมิระดับต้น</v>
          </cell>
        </row>
        <row r="179">
          <cell r="A179" t="str">
            <v>06</v>
          </cell>
          <cell r="B179" t="str">
            <v>21002</v>
          </cell>
          <cell r="C179" t="str">
            <v>กระทรวงสาธารณสุข สำนักงานปลัดกระทรวงสาธารณสุข</v>
          </cell>
          <cell r="D179" t="str">
            <v>001132900</v>
          </cell>
          <cell r="E179" t="str">
            <v>11329</v>
          </cell>
          <cell r="F179" t="str">
            <v>รพช.ท่าศาลา</v>
          </cell>
          <cell r="G179" t="str">
            <v>โรงพยาบาลชุมชนท่าศาลา</v>
          </cell>
          <cell r="H179" t="str">
            <v>80080103</v>
          </cell>
          <cell r="I179">
            <v>80</v>
          </cell>
          <cell r="J179" t="str">
            <v>จังหวัดนครศรีธรรมราช</v>
          </cell>
          <cell r="K179">
            <v>8008</v>
          </cell>
          <cell r="L179" t="str">
            <v>ท่าศาลา</v>
          </cell>
          <cell r="M179">
            <v>800801</v>
          </cell>
          <cell r="N179" t="str">
            <v>ท่าศาลา</v>
          </cell>
          <cell r="O179" t="str">
            <v>ใต้</v>
          </cell>
          <cell r="P179" t="str">
            <v>07</v>
          </cell>
          <cell r="Q179" t="str">
            <v>โรงพยาบาลชุมชน</v>
          </cell>
          <cell r="R179">
            <v>4</v>
          </cell>
          <cell r="S179">
            <v>150</v>
          </cell>
          <cell r="T179" t="str">
            <v>60</v>
          </cell>
          <cell r="U179" t="str">
            <v>22</v>
          </cell>
          <cell r="V179" t="str">
            <v>2.2 ทุติยภูมิระดับกลาง</v>
          </cell>
        </row>
        <row r="180">
          <cell r="A180" t="str">
            <v>06</v>
          </cell>
          <cell r="B180" t="str">
            <v>21002</v>
          </cell>
          <cell r="C180" t="str">
            <v>กระทรวงสาธารณสุข สำนักงานปลัดกระทรวงสาธารณสุข</v>
          </cell>
          <cell r="D180" t="str">
            <v>001133000</v>
          </cell>
          <cell r="E180" t="str">
            <v>11330</v>
          </cell>
          <cell r="F180" t="str">
            <v>รพช.ทุ่งสง</v>
          </cell>
          <cell r="G180" t="str">
            <v>โรงพยาบาลชุมชนทุ่งสง</v>
          </cell>
          <cell r="H180" t="str">
            <v>80090100</v>
          </cell>
          <cell r="I180">
            <v>80</v>
          </cell>
          <cell r="J180" t="str">
            <v>จังหวัดนครศรีธรรมราช</v>
          </cell>
          <cell r="K180">
            <v>8009</v>
          </cell>
          <cell r="L180" t="str">
            <v>ทุ่งสง</v>
          </cell>
          <cell r="M180">
            <v>800901</v>
          </cell>
          <cell r="N180" t="str">
            <v>ปากแพรก</v>
          </cell>
          <cell r="O180" t="str">
            <v>ใต้</v>
          </cell>
          <cell r="P180" t="str">
            <v>07</v>
          </cell>
          <cell r="Q180" t="str">
            <v>โรงพยาบาลชุมชน</v>
          </cell>
          <cell r="R180">
            <v>4</v>
          </cell>
          <cell r="S180">
            <v>150</v>
          </cell>
          <cell r="T180" t="str">
            <v>150</v>
          </cell>
          <cell r="U180" t="str">
            <v>23</v>
          </cell>
          <cell r="V180" t="str">
            <v>2.3 ทุติยภูมิระดับสูง</v>
          </cell>
        </row>
        <row r="181">
          <cell r="A181" t="str">
            <v>06</v>
          </cell>
          <cell r="B181" t="str">
            <v>21002</v>
          </cell>
          <cell r="C181" t="str">
            <v>กระทรวงสาธารณสุข สำนักงานปลัดกระทรวงสาธารณสุข</v>
          </cell>
          <cell r="D181" t="str">
            <v>001133100</v>
          </cell>
          <cell r="E181" t="str">
            <v>11331</v>
          </cell>
          <cell r="F181" t="str">
            <v>รพช.นาบอน</v>
          </cell>
          <cell r="G181" t="str">
            <v>โรงพยาบาลชุมชนนาบอน</v>
          </cell>
          <cell r="H181" t="str">
            <v>80100102</v>
          </cell>
          <cell r="I181">
            <v>80</v>
          </cell>
          <cell r="J181" t="str">
            <v>จังหวัดนครศรีธรรมราช</v>
          </cell>
          <cell r="K181">
            <v>8010</v>
          </cell>
          <cell r="L181" t="str">
            <v>นาบอน</v>
          </cell>
          <cell r="M181">
            <v>801001</v>
          </cell>
          <cell r="N181" t="str">
            <v>นาบอน</v>
          </cell>
          <cell r="O181" t="str">
            <v>ใต้</v>
          </cell>
          <cell r="P181" t="str">
            <v>07</v>
          </cell>
          <cell r="Q181" t="str">
            <v>โรงพยาบาลชุมชน</v>
          </cell>
          <cell r="R181">
            <v>5</v>
          </cell>
          <cell r="S181">
            <v>30</v>
          </cell>
          <cell r="T181" t="str">
            <v>30</v>
          </cell>
          <cell r="U181" t="str">
            <v>21</v>
          </cell>
          <cell r="V181" t="str">
            <v>2.1 ทุติยภูมิระดับต้น</v>
          </cell>
        </row>
        <row r="182">
          <cell r="A182" t="str">
            <v>06</v>
          </cell>
          <cell r="B182" t="str">
            <v>21002</v>
          </cell>
          <cell r="C182" t="str">
            <v>กระทรวงสาธารณสุข สำนักงานปลัดกระทรวงสาธารณสุข</v>
          </cell>
          <cell r="D182" t="str">
            <v>001133200</v>
          </cell>
          <cell r="E182" t="str">
            <v>11332</v>
          </cell>
          <cell r="F182" t="str">
            <v>รพช.ทุ่งใหญ่</v>
          </cell>
          <cell r="G182" t="str">
            <v>โรงพยาบาลชุมชนทุ่งใหญ่</v>
          </cell>
          <cell r="H182" t="str">
            <v>80110102</v>
          </cell>
          <cell r="I182">
            <v>80</v>
          </cell>
          <cell r="J182" t="str">
            <v>จังหวัดนครศรีธรรมราช</v>
          </cell>
          <cell r="K182">
            <v>8011</v>
          </cell>
          <cell r="L182" t="str">
            <v>ทุ่งใหญ่</v>
          </cell>
          <cell r="M182">
            <v>801101</v>
          </cell>
          <cell r="N182" t="str">
            <v>ท่ายาง</v>
          </cell>
          <cell r="O182" t="str">
            <v>ใต้</v>
          </cell>
          <cell r="P182" t="str">
            <v>07</v>
          </cell>
          <cell r="Q182" t="str">
            <v>โรงพยาบาลชุมชน</v>
          </cell>
          <cell r="R182">
            <v>4</v>
          </cell>
          <cell r="S182">
            <v>60</v>
          </cell>
          <cell r="T182" t="str">
            <v>60</v>
          </cell>
          <cell r="U182" t="str">
            <v>21</v>
          </cell>
          <cell r="V182" t="str">
            <v>2.1 ทุติยภูมิระดับต้น</v>
          </cell>
        </row>
        <row r="183">
          <cell r="A183" t="str">
            <v>06</v>
          </cell>
          <cell r="B183" t="str">
            <v>21002</v>
          </cell>
          <cell r="C183" t="str">
            <v>กระทรวงสาธารณสุข สำนักงานปลัดกระทรวงสาธารณสุข</v>
          </cell>
          <cell r="D183" t="str">
            <v>001133300</v>
          </cell>
          <cell r="E183" t="str">
            <v>11333</v>
          </cell>
          <cell r="F183" t="str">
            <v>รพช.ปากพนัง</v>
          </cell>
          <cell r="G183" t="str">
            <v>โรงพยาบาลชุมชนปากพนัง</v>
          </cell>
          <cell r="H183" t="str">
            <v>80121400</v>
          </cell>
          <cell r="I183">
            <v>80</v>
          </cell>
          <cell r="J183" t="str">
            <v>จังหวัดนครศรีธรรมราช</v>
          </cell>
          <cell r="K183">
            <v>8012</v>
          </cell>
          <cell r="L183" t="str">
            <v>ปากพนัง</v>
          </cell>
          <cell r="M183">
            <v>801214</v>
          </cell>
          <cell r="N183" t="str">
            <v>ปากพนังฝั่งตะวันออก</v>
          </cell>
          <cell r="O183" t="str">
            <v>ใต้</v>
          </cell>
          <cell r="P183" t="str">
            <v>07</v>
          </cell>
          <cell r="Q183" t="str">
            <v>โรงพยาบาลชุมชน</v>
          </cell>
          <cell r="R183">
            <v>5</v>
          </cell>
          <cell r="S183">
            <v>59</v>
          </cell>
          <cell r="T183" t="str">
            <v>30</v>
          </cell>
          <cell r="U183" t="str">
            <v>22</v>
          </cell>
          <cell r="V183" t="str">
            <v>2.2 ทุติยภูมิระดับกลาง</v>
          </cell>
        </row>
        <row r="184">
          <cell r="A184" t="str">
            <v>06</v>
          </cell>
          <cell r="B184" t="str">
            <v>21002</v>
          </cell>
          <cell r="C184" t="str">
            <v>กระทรวงสาธารณสุข สำนักงานปลัดกระทรวงสาธารณสุข</v>
          </cell>
          <cell r="D184" t="str">
            <v>001133400</v>
          </cell>
          <cell r="E184" t="str">
            <v>11334</v>
          </cell>
          <cell r="F184" t="str">
            <v>รพช.ร่อนพิบูลย์</v>
          </cell>
          <cell r="G184" t="str">
            <v>โรงพยาบาลชุมชนร่อนพิบูลย์</v>
          </cell>
          <cell r="H184" t="str">
            <v>80130113</v>
          </cell>
          <cell r="I184">
            <v>80</v>
          </cell>
          <cell r="J184" t="str">
            <v>จังหวัดนครศรีธรรมราช</v>
          </cell>
          <cell r="K184">
            <v>8013</v>
          </cell>
          <cell r="L184" t="str">
            <v>ร่อนพิบูลย์</v>
          </cell>
          <cell r="M184">
            <v>801301</v>
          </cell>
          <cell r="N184" t="str">
            <v>ร่อนพิบูลย์</v>
          </cell>
          <cell r="O184" t="str">
            <v>ใต้</v>
          </cell>
          <cell r="P184" t="str">
            <v>07</v>
          </cell>
          <cell r="Q184" t="str">
            <v>โรงพยาบาลชุมชน</v>
          </cell>
          <cell r="R184">
            <v>5</v>
          </cell>
          <cell r="S184">
            <v>30</v>
          </cell>
          <cell r="T184" t="str">
            <v>30</v>
          </cell>
          <cell r="U184" t="str">
            <v>22</v>
          </cell>
          <cell r="V184" t="str">
            <v>2.2 ทุติยภูมิระดับกลาง</v>
          </cell>
        </row>
        <row r="185">
          <cell r="A185" t="str">
            <v>06</v>
          </cell>
          <cell r="B185" t="str">
            <v>21002</v>
          </cell>
          <cell r="C185" t="str">
            <v>กระทรวงสาธารณสุข สำนักงานปลัดกระทรวงสาธารณสุข</v>
          </cell>
          <cell r="D185" t="str">
            <v>001133500</v>
          </cell>
          <cell r="E185" t="str">
            <v>11335</v>
          </cell>
          <cell r="F185" t="str">
            <v>รพช.สิชล</v>
          </cell>
          <cell r="G185" t="str">
            <v>โรงพยาบาลชุมชนสิชล</v>
          </cell>
          <cell r="H185" t="str">
            <v>80140105</v>
          </cell>
          <cell r="I185">
            <v>80</v>
          </cell>
          <cell r="J185" t="str">
            <v>จังหวัดนครศรีธรรมราช</v>
          </cell>
          <cell r="K185">
            <v>8014</v>
          </cell>
          <cell r="L185" t="str">
            <v>สิชล</v>
          </cell>
          <cell r="M185">
            <v>801401</v>
          </cell>
          <cell r="N185" t="str">
            <v>สิชล</v>
          </cell>
          <cell r="O185" t="str">
            <v>ใต้</v>
          </cell>
          <cell r="P185" t="str">
            <v>07</v>
          </cell>
          <cell r="Q185" t="str">
            <v>โรงพยาบาลชุมชน</v>
          </cell>
          <cell r="R185">
            <v>4</v>
          </cell>
          <cell r="S185">
            <v>146</v>
          </cell>
          <cell r="T185" t="str">
            <v>120</v>
          </cell>
          <cell r="U185" t="str">
            <v>22</v>
          </cell>
          <cell r="V185" t="str">
            <v>2.2 ทุติยภูมิระดับกลาง</v>
          </cell>
        </row>
        <row r="186">
          <cell r="A186" t="str">
            <v>06</v>
          </cell>
          <cell r="B186" t="str">
            <v>21002</v>
          </cell>
          <cell r="C186" t="str">
            <v>กระทรวงสาธารณสุข สำนักงานปลัดกระทรวงสาธารณสุข</v>
          </cell>
          <cell r="D186" t="str">
            <v>001133600</v>
          </cell>
          <cell r="E186" t="str">
            <v>11336</v>
          </cell>
          <cell r="F186" t="str">
            <v>รพช.ขนอม</v>
          </cell>
          <cell r="G186" t="str">
            <v>โรงพยาบาลชุมชนขนอม</v>
          </cell>
          <cell r="H186" t="str">
            <v>80150103</v>
          </cell>
          <cell r="I186">
            <v>80</v>
          </cell>
          <cell r="J186" t="str">
            <v>จังหวัดนครศรีธรรมราช</v>
          </cell>
          <cell r="K186">
            <v>8015</v>
          </cell>
          <cell r="L186" t="str">
            <v>ขนอม</v>
          </cell>
          <cell r="M186">
            <v>801501</v>
          </cell>
          <cell r="N186" t="str">
            <v>ขนอม</v>
          </cell>
          <cell r="O186" t="str">
            <v>ใต้</v>
          </cell>
          <cell r="P186" t="str">
            <v>07</v>
          </cell>
          <cell r="Q186" t="str">
            <v>โรงพยาบาลชุมชน</v>
          </cell>
          <cell r="R186">
            <v>5</v>
          </cell>
          <cell r="S186">
            <v>30</v>
          </cell>
          <cell r="T186" t="str">
            <v>30</v>
          </cell>
          <cell r="U186" t="str">
            <v>21</v>
          </cell>
          <cell r="V186" t="str">
            <v>2.1 ทุติยภูมิระดับต้น</v>
          </cell>
        </row>
        <row r="187">
          <cell r="A187" t="str">
            <v>06</v>
          </cell>
          <cell r="B187" t="str">
            <v>21002</v>
          </cell>
          <cell r="C187" t="str">
            <v>กระทรวงสาธารณสุข สำนักงานปลัดกระทรวงสาธารณสุข</v>
          </cell>
          <cell r="D187" t="str">
            <v>001133700</v>
          </cell>
          <cell r="E187" t="str">
            <v>11337</v>
          </cell>
          <cell r="F187" t="str">
            <v>รพช.หัวไทร</v>
          </cell>
          <cell r="G187" t="str">
            <v>โรงพยาบาลชุมชนหัวไทร</v>
          </cell>
          <cell r="H187" t="str">
            <v>80160104</v>
          </cell>
          <cell r="I187">
            <v>80</v>
          </cell>
          <cell r="J187" t="str">
            <v>จังหวัดนครศรีธรรมราช</v>
          </cell>
          <cell r="K187">
            <v>8016</v>
          </cell>
          <cell r="L187" t="str">
            <v>หัวไทร</v>
          </cell>
          <cell r="M187">
            <v>801601</v>
          </cell>
          <cell r="N187" t="str">
            <v>หัวไทร</v>
          </cell>
          <cell r="O187" t="str">
            <v>ใต้</v>
          </cell>
          <cell r="P187" t="str">
            <v>07</v>
          </cell>
          <cell r="Q187" t="str">
            <v>โรงพยาบาลชุมชน</v>
          </cell>
          <cell r="R187">
            <v>4</v>
          </cell>
          <cell r="S187">
            <v>59</v>
          </cell>
          <cell r="T187" t="str">
            <v>30</v>
          </cell>
          <cell r="U187" t="str">
            <v>21</v>
          </cell>
          <cell r="V187" t="str">
            <v>2.1 ทุติยภูมิระดับต้น</v>
          </cell>
        </row>
        <row r="188">
          <cell r="A188" t="str">
            <v>06</v>
          </cell>
          <cell r="B188" t="str">
            <v>21002</v>
          </cell>
          <cell r="C188" t="str">
            <v>กระทรวงสาธารณสุข สำนักงานปลัดกระทรวงสาธารณสุข</v>
          </cell>
          <cell r="D188" t="str">
            <v>001133800</v>
          </cell>
          <cell r="E188" t="str">
            <v>11338</v>
          </cell>
          <cell r="F188" t="str">
            <v>รพช.บางขัน</v>
          </cell>
          <cell r="G188" t="str">
            <v>โรงพยาบาลชุมชนบางขัน</v>
          </cell>
          <cell r="H188" t="str">
            <v>80170201</v>
          </cell>
          <cell r="I188">
            <v>80</v>
          </cell>
          <cell r="J188" t="str">
            <v>จังหวัดนครศรีธรรมราช</v>
          </cell>
          <cell r="K188">
            <v>8017</v>
          </cell>
          <cell r="L188" t="str">
            <v>บางขัน</v>
          </cell>
          <cell r="M188">
            <v>801702</v>
          </cell>
          <cell r="N188" t="str">
            <v>บ้านลำนาว</v>
          </cell>
          <cell r="O188" t="str">
            <v>ใต้</v>
          </cell>
          <cell r="P188" t="str">
            <v>07</v>
          </cell>
          <cell r="Q188" t="str">
            <v>โรงพยาบาลชุมชน</v>
          </cell>
          <cell r="R188">
            <v>5</v>
          </cell>
          <cell r="S188">
            <v>30</v>
          </cell>
          <cell r="T188" t="str">
            <v>30</v>
          </cell>
          <cell r="U188" t="str">
            <v>21</v>
          </cell>
          <cell r="V188" t="str">
            <v>2.1 ทุติยภูมิระดับต้น</v>
          </cell>
        </row>
        <row r="189">
          <cell r="A189" t="str">
            <v>06</v>
          </cell>
          <cell r="B189" t="str">
            <v>21002</v>
          </cell>
          <cell r="C189" t="str">
            <v>กระทรวงสาธารณสุข สำนักงานปลัดกระทรวงสาธารณสุข</v>
          </cell>
          <cell r="D189" t="str">
            <v>001133900</v>
          </cell>
          <cell r="E189" t="str">
            <v>11339</v>
          </cell>
          <cell r="F189" t="str">
            <v>รพช.ถ้ำพรรณรา</v>
          </cell>
          <cell r="G189" t="str">
            <v>โรงพยาบาลชุมชนถ้ำพรรณรา</v>
          </cell>
          <cell r="H189" t="str">
            <v>80180102</v>
          </cell>
          <cell r="I189">
            <v>80</v>
          </cell>
          <cell r="J189" t="str">
            <v>จังหวัดนครศรีธรรมราช</v>
          </cell>
          <cell r="K189">
            <v>8018</v>
          </cell>
          <cell r="L189" t="str">
            <v>ถ้ำพรรณรา</v>
          </cell>
          <cell r="M189">
            <v>801801</v>
          </cell>
          <cell r="N189" t="str">
            <v>ถ้ำพรรณรา</v>
          </cell>
          <cell r="O189" t="str">
            <v>ใต้</v>
          </cell>
          <cell r="P189" t="str">
            <v>07</v>
          </cell>
          <cell r="Q189" t="str">
            <v>โรงพยาบาลชุมชน</v>
          </cell>
          <cell r="R189">
            <v>5</v>
          </cell>
          <cell r="S189">
            <v>17</v>
          </cell>
          <cell r="T189" t="str">
            <v>10</v>
          </cell>
          <cell r="U189" t="str">
            <v>21</v>
          </cell>
          <cell r="V189" t="str">
            <v>2.1 ทุติยภูมิระดับต้น</v>
          </cell>
        </row>
        <row r="190">
          <cell r="A190" t="str">
            <v>06</v>
          </cell>
          <cell r="B190" t="str">
            <v>21002</v>
          </cell>
          <cell r="C190" t="str">
            <v>กระทรวงสาธารณสุข สำนักงานปลัดกระทรวงสาธารณสุข</v>
          </cell>
          <cell r="D190" t="str">
            <v>001166000</v>
          </cell>
          <cell r="E190" t="str">
            <v>11660</v>
          </cell>
          <cell r="F190" t="str">
            <v>รพช.จุฬาภรณ์</v>
          </cell>
          <cell r="G190" t="str">
            <v>โรงพยาบาลชุมชนจุฬาภรณ์</v>
          </cell>
          <cell r="H190" t="str">
            <v>80190604</v>
          </cell>
          <cell r="I190">
            <v>80</v>
          </cell>
          <cell r="J190" t="str">
            <v>จังหวัดนครศรีธรรมราช</v>
          </cell>
          <cell r="K190">
            <v>8019</v>
          </cell>
          <cell r="L190" t="str">
            <v>จุฬาภรณ์</v>
          </cell>
          <cell r="M190">
            <v>801906</v>
          </cell>
          <cell r="N190" t="str">
            <v>สามตำบล</v>
          </cell>
          <cell r="O190" t="str">
            <v>ใต้</v>
          </cell>
          <cell r="P190" t="str">
            <v>07</v>
          </cell>
          <cell r="Q190" t="str">
            <v>โรงพยาบาลชุมชน</v>
          </cell>
          <cell r="R190">
            <v>5</v>
          </cell>
          <cell r="S190">
            <v>30</v>
          </cell>
          <cell r="T190" t="str">
            <v>30</v>
          </cell>
          <cell r="U190" t="str">
            <v>21</v>
          </cell>
          <cell r="V190" t="str">
            <v>2.1 ทุติยภูมิระดับต้น</v>
          </cell>
        </row>
        <row r="191">
          <cell r="A191" t="str">
            <v>06</v>
          </cell>
          <cell r="B191" t="str">
            <v>21002</v>
          </cell>
          <cell r="C191" t="str">
            <v>กระทรวงสาธารณสุข สำนักงานปลัดกระทรวงสาธารณสุข</v>
          </cell>
          <cell r="D191" t="str">
            <v>001068100</v>
          </cell>
          <cell r="E191" t="str">
            <v>10681</v>
          </cell>
          <cell r="F191" t="str">
            <v>รพศ.สุราษฎร์ธานี</v>
          </cell>
          <cell r="G191" t="str">
            <v>โรงพยาบาลศูนย์สุราษฎร์ธานี</v>
          </cell>
          <cell r="H191" t="str">
            <v>84010202</v>
          </cell>
          <cell r="I191">
            <v>84</v>
          </cell>
          <cell r="J191" t="str">
            <v>จังหวัดสุราษฎร์ธานี</v>
          </cell>
          <cell r="K191">
            <v>8401</v>
          </cell>
          <cell r="L191" t="str">
            <v>เมืองสุราษฎร์ธานี</v>
          </cell>
          <cell r="M191">
            <v>840102</v>
          </cell>
          <cell r="N191" t="str">
            <v>มะขามเตี้ย</v>
          </cell>
          <cell r="O191" t="str">
            <v>ใต้</v>
          </cell>
          <cell r="P191" t="str">
            <v>05</v>
          </cell>
          <cell r="Q191" t="str">
            <v>โรงพยาบาลศูนย์</v>
          </cell>
          <cell r="R191">
            <v>1</v>
          </cell>
          <cell r="S191">
            <v>760</v>
          </cell>
          <cell r="T191" t="str">
            <v>660</v>
          </cell>
          <cell r="U191" t="str">
            <v>31</v>
          </cell>
          <cell r="V191" t="str">
            <v>3.1 ตติยภูมิ</v>
          </cell>
        </row>
        <row r="192">
          <cell r="A192" t="str">
            <v>06</v>
          </cell>
          <cell r="B192" t="str">
            <v>21002</v>
          </cell>
          <cell r="C192" t="str">
            <v>กระทรวงสาธารณสุข สำนักงานปลัดกระทรวงสาธารณสุข</v>
          </cell>
          <cell r="D192" t="str">
            <v>001074200</v>
          </cell>
          <cell r="E192" t="str">
            <v>10742</v>
          </cell>
          <cell r="F192" t="str">
            <v>รพท.เกาะสมุย</v>
          </cell>
          <cell r="G192" t="str">
            <v>โรงพยาบาลทั่วไปเกาะสมุย</v>
          </cell>
          <cell r="H192" t="str">
            <v>84040101</v>
          </cell>
          <cell r="I192">
            <v>84</v>
          </cell>
          <cell r="J192" t="str">
            <v>จังหวัดสุราษฎร์ธานี</v>
          </cell>
          <cell r="K192">
            <v>8404</v>
          </cell>
          <cell r="L192" t="str">
            <v>เกาะสมุย</v>
          </cell>
          <cell r="M192">
            <v>840401</v>
          </cell>
          <cell r="N192" t="str">
            <v>อ่างทอง</v>
          </cell>
          <cell r="O192" t="str">
            <v>ใต้</v>
          </cell>
          <cell r="P192" t="str">
            <v>06</v>
          </cell>
          <cell r="Q192" t="str">
            <v>โรงพยาบาลทั่วไป</v>
          </cell>
          <cell r="R192">
            <v>3</v>
          </cell>
          <cell r="S192">
            <v>90</v>
          </cell>
          <cell r="T192" t="str">
            <v>120</v>
          </cell>
          <cell r="U192" t="str">
            <v>23</v>
          </cell>
          <cell r="V192" t="str">
            <v>2.3 ทุติยภูมิระดับสูง</v>
          </cell>
        </row>
        <row r="193">
          <cell r="A193" t="str">
            <v>06</v>
          </cell>
          <cell r="B193" t="str">
            <v>21002</v>
          </cell>
          <cell r="C193" t="str">
            <v>กระทรวงสาธารณสุข สำนักงานปลัดกระทรวงสาธารณสุข</v>
          </cell>
          <cell r="D193" t="str">
            <v>001135700</v>
          </cell>
          <cell r="E193" t="str">
            <v>11357</v>
          </cell>
          <cell r="F193" t="str">
            <v>รพช.กาญจนดิษฐ์</v>
          </cell>
          <cell r="G193" t="str">
            <v>โรงพยาบาลชุมชนกาญจนดิษฐ์</v>
          </cell>
          <cell r="H193" t="str">
            <v>84020709</v>
          </cell>
          <cell r="I193">
            <v>84</v>
          </cell>
          <cell r="J193" t="str">
            <v>จังหวัดสุราษฎร์ธานี</v>
          </cell>
          <cell r="K193">
            <v>8402</v>
          </cell>
          <cell r="L193" t="str">
            <v>กาญจนดิษฐ์</v>
          </cell>
          <cell r="M193">
            <v>840207</v>
          </cell>
          <cell r="N193" t="str">
            <v>พลายวาส</v>
          </cell>
          <cell r="O193" t="str">
            <v>ใต้</v>
          </cell>
          <cell r="P193" t="str">
            <v>07</v>
          </cell>
          <cell r="Q193" t="str">
            <v>โรงพยาบาลชุมชน</v>
          </cell>
          <cell r="R193">
            <v>4</v>
          </cell>
          <cell r="S193">
            <v>60</v>
          </cell>
          <cell r="T193" t="str">
            <v>60</v>
          </cell>
          <cell r="U193" t="str">
            <v>22</v>
          </cell>
          <cell r="V193" t="str">
            <v>2.2 ทุติยภูมิระดับกลาง</v>
          </cell>
        </row>
        <row r="194">
          <cell r="A194" t="str">
            <v>06</v>
          </cell>
          <cell r="B194" t="str">
            <v>21002</v>
          </cell>
          <cell r="C194" t="str">
            <v>กระทรวงสาธารณสุข สำนักงานปลัดกระทรวงสาธารณสุข</v>
          </cell>
          <cell r="D194" t="str">
            <v>001135800</v>
          </cell>
          <cell r="E194" t="str">
            <v>11358</v>
          </cell>
          <cell r="F194" t="str">
            <v>รพช.ดอนสัก</v>
          </cell>
          <cell r="G194" t="str">
            <v>โรงพยาบาลชุมชนดอนสัก</v>
          </cell>
          <cell r="H194" t="str">
            <v>84030105</v>
          </cell>
          <cell r="I194">
            <v>84</v>
          </cell>
          <cell r="J194" t="str">
            <v>จังหวัดสุราษฎร์ธานี</v>
          </cell>
          <cell r="K194">
            <v>8403</v>
          </cell>
          <cell r="L194" t="str">
            <v>ดอนสัก</v>
          </cell>
          <cell r="M194">
            <v>840301</v>
          </cell>
          <cell r="N194" t="str">
            <v>ดอนสัก</v>
          </cell>
          <cell r="O194" t="str">
            <v>ใต้</v>
          </cell>
          <cell r="P194" t="str">
            <v>07</v>
          </cell>
          <cell r="Q194" t="str">
            <v>โรงพยาบาลชุมชน</v>
          </cell>
          <cell r="R194">
            <v>4</v>
          </cell>
          <cell r="S194">
            <v>39</v>
          </cell>
          <cell r="T194" t="str">
            <v>30</v>
          </cell>
          <cell r="U194" t="str">
            <v>21</v>
          </cell>
          <cell r="V194" t="str">
            <v>2.1 ทุติยภูมิระดับต้น</v>
          </cell>
        </row>
        <row r="195">
          <cell r="A195" t="str">
            <v>06</v>
          </cell>
          <cell r="B195" t="str">
            <v>21002</v>
          </cell>
          <cell r="C195" t="str">
            <v>กระทรวงสาธารณสุข สำนักงานปลัดกระทรวงสาธารณสุข</v>
          </cell>
          <cell r="D195" t="str">
            <v>001135900</v>
          </cell>
          <cell r="E195" t="str">
            <v>11359</v>
          </cell>
          <cell r="F195" t="str">
            <v>รพช.เกาะพงัน</v>
          </cell>
          <cell r="G195" t="str">
            <v>โรงพยาบาลชุมชนเกาะพงัน</v>
          </cell>
          <cell r="H195" t="str">
            <v>84050104</v>
          </cell>
          <cell r="I195">
            <v>84</v>
          </cell>
          <cell r="J195" t="str">
            <v>จังหวัดสุราษฎร์ธานี</v>
          </cell>
          <cell r="K195">
            <v>8405</v>
          </cell>
          <cell r="L195" t="str">
            <v>เกาะพะงัน</v>
          </cell>
          <cell r="M195">
            <v>840501</v>
          </cell>
          <cell r="N195" t="str">
            <v>เกาะพะงัน</v>
          </cell>
          <cell r="O195" t="str">
            <v>ใต้</v>
          </cell>
          <cell r="P195" t="str">
            <v>07</v>
          </cell>
          <cell r="Q195" t="str">
            <v>โรงพยาบาลชุมชน</v>
          </cell>
          <cell r="R195">
            <v>5</v>
          </cell>
          <cell r="S195">
            <v>30</v>
          </cell>
          <cell r="T195" t="str">
            <v>30</v>
          </cell>
          <cell r="U195" t="str">
            <v>21</v>
          </cell>
          <cell r="V195" t="str">
            <v>2.1 ทุติยภูมิระดับต้น</v>
          </cell>
        </row>
        <row r="196">
          <cell r="A196" t="str">
            <v>06</v>
          </cell>
          <cell r="B196" t="str">
            <v>21002</v>
          </cell>
          <cell r="C196" t="str">
            <v>กระทรวงสาธารณสุข สำนักงานปลัดกระทรวงสาธารณสุข</v>
          </cell>
          <cell r="D196" t="str">
            <v>001136000</v>
          </cell>
          <cell r="E196" t="str">
            <v>11360</v>
          </cell>
          <cell r="F196" t="str">
            <v>รพช.ไชยา</v>
          </cell>
          <cell r="G196" t="str">
            <v>โรงพยาบาลชุมชนไชยา</v>
          </cell>
          <cell r="H196" t="str">
            <v>84060101</v>
          </cell>
          <cell r="I196">
            <v>84</v>
          </cell>
          <cell r="J196" t="str">
            <v>จังหวัดสุราษฎร์ธานี</v>
          </cell>
          <cell r="K196">
            <v>8406</v>
          </cell>
          <cell r="L196" t="str">
            <v>ไชยา</v>
          </cell>
          <cell r="M196">
            <v>840601</v>
          </cell>
          <cell r="N196" t="str">
            <v>ตลาดไชยา</v>
          </cell>
          <cell r="O196" t="str">
            <v>ใต้</v>
          </cell>
          <cell r="P196" t="str">
            <v>07</v>
          </cell>
          <cell r="Q196" t="str">
            <v>โรงพยาบาลชุมชน</v>
          </cell>
          <cell r="R196">
            <v>4</v>
          </cell>
          <cell r="S196">
            <v>60</v>
          </cell>
          <cell r="T196" t="str">
            <v>30</v>
          </cell>
          <cell r="U196" t="str">
            <v>21</v>
          </cell>
          <cell r="V196" t="str">
            <v>2.1 ทุติยภูมิระดับต้น</v>
          </cell>
        </row>
        <row r="197">
          <cell r="A197" t="str">
            <v>06</v>
          </cell>
          <cell r="B197" t="str">
            <v>21002</v>
          </cell>
          <cell r="C197" t="str">
            <v>กระทรวงสาธารณสุข สำนักงานปลัดกระทรวงสาธารณสุข</v>
          </cell>
          <cell r="D197" t="str">
            <v>001136100</v>
          </cell>
          <cell r="E197" t="str">
            <v>11361</v>
          </cell>
          <cell r="F197" t="str">
            <v>รพช.ท่าชนะ</v>
          </cell>
          <cell r="G197" t="str">
            <v>โรงพยาบาลชุมชนท่าชนะ</v>
          </cell>
          <cell r="H197" t="str">
            <v>84070110</v>
          </cell>
          <cell r="I197">
            <v>84</v>
          </cell>
          <cell r="J197" t="str">
            <v>จังหวัดสุราษฎร์ธานี</v>
          </cell>
          <cell r="K197">
            <v>8407</v>
          </cell>
          <cell r="L197" t="str">
            <v>ท่าชนะ</v>
          </cell>
          <cell r="M197">
            <v>840701</v>
          </cell>
          <cell r="N197" t="str">
            <v>ท่าชนะ</v>
          </cell>
          <cell r="O197" t="str">
            <v>ใต้</v>
          </cell>
          <cell r="P197" t="str">
            <v>07</v>
          </cell>
          <cell r="Q197" t="str">
            <v>โรงพยาบาลชุมชน</v>
          </cell>
          <cell r="R197">
            <v>5</v>
          </cell>
          <cell r="S197">
            <v>30</v>
          </cell>
          <cell r="T197" t="str">
            <v>30</v>
          </cell>
          <cell r="U197" t="str">
            <v>21</v>
          </cell>
          <cell r="V197" t="str">
            <v>2.1 ทุติยภูมิระดับต้น</v>
          </cell>
        </row>
        <row r="198">
          <cell r="A198" t="str">
            <v>06</v>
          </cell>
          <cell r="B198" t="str">
            <v>21002</v>
          </cell>
          <cell r="C198" t="str">
            <v>กระทรวงสาธารณสุข สำนักงานปลัดกระทรวงสาธารณสุข</v>
          </cell>
          <cell r="D198" t="str">
            <v>001136200</v>
          </cell>
          <cell r="E198" t="str">
            <v>11362</v>
          </cell>
          <cell r="F198" t="str">
            <v>รพช.คีรีรัฐนิคม</v>
          </cell>
          <cell r="G198" t="str">
            <v>โรงพยาบาลชุมชนคีรีรัฐนิคม</v>
          </cell>
          <cell r="H198" t="str">
            <v>84080807</v>
          </cell>
          <cell r="I198">
            <v>84</v>
          </cell>
          <cell r="J198" t="str">
            <v>จังหวัดสุราษฎร์ธานี</v>
          </cell>
          <cell r="K198">
            <v>8408</v>
          </cell>
          <cell r="L198" t="str">
            <v>คีรีรัฐนิคม</v>
          </cell>
          <cell r="M198">
            <v>840808</v>
          </cell>
          <cell r="N198" t="str">
            <v>ย่านยาว</v>
          </cell>
          <cell r="O198" t="str">
            <v>ใต้</v>
          </cell>
          <cell r="P198" t="str">
            <v>07</v>
          </cell>
          <cell r="Q198" t="str">
            <v>โรงพยาบาลชุมชน</v>
          </cell>
          <cell r="R198">
            <v>5</v>
          </cell>
          <cell r="S198">
            <v>30</v>
          </cell>
          <cell r="T198" t="str">
            <v>30</v>
          </cell>
          <cell r="U198" t="str">
            <v>21</v>
          </cell>
          <cell r="V198" t="str">
            <v>2.1 ทุติยภูมิระดับต้น</v>
          </cell>
        </row>
        <row r="199">
          <cell r="A199" t="str">
            <v>06</v>
          </cell>
          <cell r="B199" t="str">
            <v>21002</v>
          </cell>
          <cell r="C199" t="str">
            <v>กระทรวงสาธารณสุข สำนักงานปลัดกระทรวงสาธารณสุข</v>
          </cell>
          <cell r="D199" t="str">
            <v>001136300</v>
          </cell>
          <cell r="E199" t="str">
            <v>11363</v>
          </cell>
          <cell r="F199" t="str">
            <v>รพช.บ้านตาขุน</v>
          </cell>
          <cell r="G199" t="str">
            <v>โรงพยาบาลชุมชนบ้านตาขุน</v>
          </cell>
          <cell r="H199" t="str">
            <v>84090103</v>
          </cell>
          <cell r="I199">
            <v>84</v>
          </cell>
          <cell r="J199" t="str">
            <v>จังหวัดสุราษฎร์ธานี</v>
          </cell>
          <cell r="K199">
            <v>8409</v>
          </cell>
          <cell r="L199" t="str">
            <v>บ้านตาขุน</v>
          </cell>
          <cell r="M199">
            <v>840901</v>
          </cell>
          <cell r="N199" t="str">
            <v>เขาวง</v>
          </cell>
          <cell r="O199" t="str">
            <v>ใต้</v>
          </cell>
          <cell r="P199" t="str">
            <v>07</v>
          </cell>
          <cell r="Q199" t="str">
            <v>โรงพยาบาลชุมชน</v>
          </cell>
          <cell r="R199">
            <v>5</v>
          </cell>
          <cell r="S199">
            <v>10</v>
          </cell>
          <cell r="T199" t="str">
            <v>10</v>
          </cell>
          <cell r="U199" t="str">
            <v>21</v>
          </cell>
          <cell r="V199" t="str">
            <v>2.1 ทุติยภูมิระดับต้น</v>
          </cell>
        </row>
        <row r="200">
          <cell r="A200" t="str">
            <v>06</v>
          </cell>
          <cell r="B200" t="str">
            <v>21002</v>
          </cell>
          <cell r="C200" t="str">
            <v>กระทรวงสาธารณสุข สำนักงานปลัดกระทรวงสาธารณสุข</v>
          </cell>
          <cell r="D200" t="str">
            <v>001136400</v>
          </cell>
          <cell r="E200" t="str">
            <v>11364</v>
          </cell>
          <cell r="F200" t="str">
            <v>รพช.พนม</v>
          </cell>
          <cell r="G200" t="str">
            <v>โรงพยาบาลชุมชนพนม</v>
          </cell>
          <cell r="H200" t="str">
            <v>84100503</v>
          </cell>
          <cell r="I200">
            <v>84</v>
          </cell>
          <cell r="J200" t="str">
            <v>จังหวัดสุราษฎร์ธานี</v>
          </cell>
          <cell r="K200">
            <v>8410</v>
          </cell>
          <cell r="L200" t="str">
            <v>พนม</v>
          </cell>
          <cell r="M200">
            <v>841005</v>
          </cell>
          <cell r="N200" t="str">
            <v>พังกาญจน์</v>
          </cell>
          <cell r="O200" t="str">
            <v>ใต้</v>
          </cell>
          <cell r="P200" t="str">
            <v>07</v>
          </cell>
          <cell r="Q200" t="str">
            <v>โรงพยาบาลชุมชน</v>
          </cell>
          <cell r="R200">
            <v>5</v>
          </cell>
          <cell r="S200">
            <v>30</v>
          </cell>
          <cell r="T200" t="str">
            <v>30</v>
          </cell>
          <cell r="U200" t="str">
            <v>21</v>
          </cell>
          <cell r="V200" t="str">
            <v>2.1 ทุติยภูมิระดับต้น</v>
          </cell>
        </row>
        <row r="201">
          <cell r="A201" t="str">
            <v>06</v>
          </cell>
          <cell r="B201" t="str">
            <v>21002</v>
          </cell>
          <cell r="C201" t="str">
            <v>กระทรวงสาธารณสุข สำนักงานปลัดกระทรวงสาธารณสุข</v>
          </cell>
          <cell r="D201" t="str">
            <v>001136500</v>
          </cell>
          <cell r="E201" t="str">
            <v>11365</v>
          </cell>
          <cell r="F201" t="str">
            <v>รพช.ท่าฉาง</v>
          </cell>
          <cell r="G201" t="str">
            <v>โรงพยาบาลชุมชนท่าฉาง</v>
          </cell>
          <cell r="H201" t="str">
            <v>84110101</v>
          </cell>
          <cell r="I201">
            <v>84</v>
          </cell>
          <cell r="J201" t="str">
            <v>จังหวัดสุราษฎร์ธานี</v>
          </cell>
          <cell r="K201">
            <v>8411</v>
          </cell>
          <cell r="L201" t="str">
            <v>ท่าฉาง</v>
          </cell>
          <cell r="M201">
            <v>841101</v>
          </cell>
          <cell r="N201" t="str">
            <v>ท่าฉาง</v>
          </cell>
          <cell r="O201" t="str">
            <v>ใต้</v>
          </cell>
          <cell r="P201" t="str">
            <v>07</v>
          </cell>
          <cell r="Q201" t="str">
            <v>โรงพยาบาลชุมชน</v>
          </cell>
          <cell r="R201">
            <v>5</v>
          </cell>
          <cell r="S201">
            <v>30</v>
          </cell>
          <cell r="T201" t="str">
            <v>30</v>
          </cell>
          <cell r="U201" t="str">
            <v>21</v>
          </cell>
          <cell r="V201" t="str">
            <v>2.1 ทุติยภูมิระดับต้น</v>
          </cell>
        </row>
        <row r="202">
          <cell r="A202" t="str">
            <v>06</v>
          </cell>
          <cell r="B202" t="str">
            <v>21002</v>
          </cell>
          <cell r="C202" t="str">
            <v>กระทรวงสาธารณสุข สำนักงานปลัดกระทรวงสาธารณสุข</v>
          </cell>
          <cell r="D202" t="str">
            <v>001136600</v>
          </cell>
          <cell r="E202" t="str">
            <v>11366</v>
          </cell>
          <cell r="F202" t="str">
            <v>รพช.บ้านนาสาร</v>
          </cell>
          <cell r="G202" t="str">
            <v>โรงพยาบาลชุมชนบ้านนาสาร</v>
          </cell>
          <cell r="H202" t="str">
            <v>84120100</v>
          </cell>
          <cell r="I202">
            <v>84</v>
          </cell>
          <cell r="J202" t="str">
            <v>จังหวัดสุราษฎร์ธานี</v>
          </cell>
          <cell r="K202">
            <v>8412</v>
          </cell>
          <cell r="L202" t="str">
            <v>บ้านนาสาร</v>
          </cell>
          <cell r="M202">
            <v>841201</v>
          </cell>
          <cell r="N202" t="str">
            <v>นาสาร</v>
          </cell>
          <cell r="O202" t="str">
            <v>ใต้</v>
          </cell>
          <cell r="P202" t="str">
            <v>07</v>
          </cell>
          <cell r="Q202" t="str">
            <v>โรงพยาบาลชุมชน</v>
          </cell>
          <cell r="R202">
            <v>4</v>
          </cell>
          <cell r="S202">
            <v>60</v>
          </cell>
          <cell r="T202" t="str">
            <v>60</v>
          </cell>
          <cell r="U202" t="str">
            <v>22</v>
          </cell>
          <cell r="V202" t="str">
            <v>2.2 ทุติยภูมิระดับกลาง</v>
          </cell>
        </row>
        <row r="203">
          <cell r="A203" t="str">
            <v>06</v>
          </cell>
          <cell r="B203" t="str">
            <v>21002</v>
          </cell>
          <cell r="C203" t="str">
            <v>กระทรวงสาธารณสุข สำนักงานปลัดกระทรวงสาธารณสุข</v>
          </cell>
          <cell r="D203" t="str">
            <v>001136700</v>
          </cell>
          <cell r="E203" t="str">
            <v>11367</v>
          </cell>
          <cell r="F203" t="str">
            <v>รพช.บ้านนาเดิม</v>
          </cell>
          <cell r="G203" t="str">
            <v>โรงพยาบาลชุมชนบ้านนาเดิม</v>
          </cell>
          <cell r="H203" t="str">
            <v>84130102</v>
          </cell>
          <cell r="I203">
            <v>84</v>
          </cell>
          <cell r="J203" t="str">
            <v>จังหวัดสุราษฎร์ธานี</v>
          </cell>
          <cell r="K203">
            <v>8413</v>
          </cell>
          <cell r="L203" t="str">
            <v>บ้านนาเดิม</v>
          </cell>
          <cell r="M203">
            <v>841301</v>
          </cell>
          <cell r="N203" t="str">
            <v>บ้านนา</v>
          </cell>
          <cell r="O203" t="str">
            <v>ใต้</v>
          </cell>
          <cell r="P203" t="str">
            <v>07</v>
          </cell>
          <cell r="Q203" t="str">
            <v>โรงพยาบาลชุมชน</v>
          </cell>
          <cell r="R203">
            <v>5</v>
          </cell>
          <cell r="S203">
            <v>30</v>
          </cell>
          <cell r="T203" t="str">
            <v>30</v>
          </cell>
          <cell r="U203" t="str">
            <v>21</v>
          </cell>
          <cell r="V203" t="str">
            <v>2.1 ทุติยภูมิระดับต้น</v>
          </cell>
        </row>
        <row r="204">
          <cell r="A204" t="str">
            <v>06</v>
          </cell>
          <cell r="B204" t="str">
            <v>21002</v>
          </cell>
          <cell r="C204" t="str">
            <v>กระทรวงสาธารณสุข สำนักงานปลัดกระทรวงสาธารณสุข</v>
          </cell>
          <cell r="D204" t="str">
            <v>001136800</v>
          </cell>
          <cell r="E204" t="str">
            <v>11368</v>
          </cell>
          <cell r="F204" t="str">
            <v>รพช.เคียนซา</v>
          </cell>
          <cell r="G204" t="str">
            <v>โรงพยาบาลชุมชนเคียนซา</v>
          </cell>
          <cell r="H204" t="str">
            <v>84140102</v>
          </cell>
          <cell r="I204">
            <v>84</v>
          </cell>
          <cell r="J204" t="str">
            <v>จังหวัดสุราษฎร์ธานี</v>
          </cell>
          <cell r="K204">
            <v>8414</v>
          </cell>
          <cell r="L204" t="str">
            <v>เคียนซา</v>
          </cell>
          <cell r="M204">
            <v>841401</v>
          </cell>
          <cell r="N204" t="str">
            <v>เคียนซา</v>
          </cell>
          <cell r="O204" t="str">
            <v>ใต้</v>
          </cell>
          <cell r="P204" t="str">
            <v>07</v>
          </cell>
          <cell r="Q204" t="str">
            <v>โรงพยาบาลชุมชน</v>
          </cell>
          <cell r="R204">
            <v>5</v>
          </cell>
          <cell r="S204">
            <v>30</v>
          </cell>
          <cell r="T204" t="str">
            <v>30</v>
          </cell>
          <cell r="U204" t="str">
            <v>21</v>
          </cell>
          <cell r="V204" t="str">
            <v>2.1 ทุติยภูมิระดับต้น</v>
          </cell>
        </row>
        <row r="205">
          <cell r="A205" t="str">
            <v>06</v>
          </cell>
          <cell r="B205" t="str">
            <v>21002</v>
          </cell>
          <cell r="C205" t="str">
            <v>กระทรวงสาธารณสุข สำนักงานปลัดกระทรวงสาธารณสุข</v>
          </cell>
          <cell r="D205" t="str">
            <v>001136900</v>
          </cell>
          <cell r="E205" t="str">
            <v>11369</v>
          </cell>
          <cell r="F205" t="str">
            <v>รพช.พระแสง</v>
          </cell>
          <cell r="G205" t="str">
            <v>โรงพยาบาลชุมชนพระแสง</v>
          </cell>
          <cell r="H205" t="str">
            <v>84160101</v>
          </cell>
          <cell r="I205">
            <v>84</v>
          </cell>
          <cell r="J205" t="str">
            <v>จังหวัดสุราษฎร์ธานี</v>
          </cell>
          <cell r="K205">
            <v>8416</v>
          </cell>
          <cell r="L205" t="str">
            <v>พระแสง</v>
          </cell>
          <cell r="M205">
            <v>841601</v>
          </cell>
          <cell r="N205" t="str">
            <v>อิปัน</v>
          </cell>
          <cell r="O205" t="str">
            <v>ใต้</v>
          </cell>
          <cell r="P205" t="str">
            <v>07</v>
          </cell>
          <cell r="Q205" t="str">
            <v>โรงพยาบาลชุมชน</v>
          </cell>
          <cell r="R205">
            <v>5</v>
          </cell>
          <cell r="S205">
            <v>30</v>
          </cell>
          <cell r="T205" t="str">
            <v>30</v>
          </cell>
          <cell r="U205" t="str">
            <v>21</v>
          </cell>
          <cell r="V205" t="str">
            <v>2.1 ทุติยภูมิระดับต้น</v>
          </cell>
        </row>
        <row r="206">
          <cell r="A206" t="str">
            <v>06</v>
          </cell>
          <cell r="B206" t="str">
            <v>21002</v>
          </cell>
          <cell r="C206" t="str">
            <v>กระทรวงสาธารณสุข สำนักงานปลัดกระทรวงสาธารณสุข</v>
          </cell>
          <cell r="D206" t="str">
            <v>001137000</v>
          </cell>
          <cell r="E206" t="str">
            <v>11370</v>
          </cell>
          <cell r="F206" t="str">
            <v>รพช.พุนพิน</v>
          </cell>
          <cell r="G206" t="str">
            <v>โรงพยาบาลชุมชนพุนพิน</v>
          </cell>
          <cell r="H206" t="str">
            <v>84170103</v>
          </cell>
          <cell r="I206">
            <v>84</v>
          </cell>
          <cell r="J206" t="str">
            <v>จังหวัดสุราษฎร์ธานี</v>
          </cell>
          <cell r="K206">
            <v>8417</v>
          </cell>
          <cell r="L206" t="str">
            <v>พุนพิน</v>
          </cell>
          <cell r="M206">
            <v>841701</v>
          </cell>
          <cell r="N206" t="str">
            <v>ท่าข้าม</v>
          </cell>
          <cell r="O206" t="str">
            <v>ใต้</v>
          </cell>
          <cell r="P206" t="str">
            <v>07</v>
          </cell>
          <cell r="Q206" t="str">
            <v>โรงพยาบาลชุมชน</v>
          </cell>
          <cell r="R206">
            <v>4</v>
          </cell>
          <cell r="S206">
            <v>74</v>
          </cell>
          <cell r="T206" t="str">
            <v>60</v>
          </cell>
          <cell r="U206" t="str">
            <v>21</v>
          </cell>
          <cell r="V206" t="str">
            <v>2.1 ทุติยภูมิระดับต้น</v>
          </cell>
        </row>
        <row r="207">
          <cell r="A207" t="str">
            <v>06</v>
          </cell>
          <cell r="B207" t="str">
            <v>21002</v>
          </cell>
          <cell r="C207" t="str">
            <v>กระทรวงสาธารณสุข สำนักงานปลัดกระทรวงสาธารณสุข</v>
          </cell>
          <cell r="D207" t="str">
            <v>001137100</v>
          </cell>
          <cell r="E207" t="str">
            <v>11371</v>
          </cell>
          <cell r="F207" t="str">
            <v>รพช.ชัยบุรี</v>
          </cell>
          <cell r="G207" t="str">
            <v>โรงพยาบาลชุมชนชัยบุรี</v>
          </cell>
          <cell r="H207" t="str">
            <v>84180103</v>
          </cell>
          <cell r="I207">
            <v>84</v>
          </cell>
          <cell r="J207" t="str">
            <v>จังหวัดสุราษฎร์ธานี</v>
          </cell>
          <cell r="K207">
            <v>8418</v>
          </cell>
          <cell r="L207" t="str">
            <v>ชัยบุรี</v>
          </cell>
          <cell r="M207">
            <v>841801</v>
          </cell>
          <cell r="N207" t="str">
            <v>สองแพรก</v>
          </cell>
          <cell r="O207" t="str">
            <v>ใต้</v>
          </cell>
          <cell r="P207" t="str">
            <v>07</v>
          </cell>
          <cell r="Q207" t="str">
            <v>โรงพยาบาลชุมชน</v>
          </cell>
          <cell r="R207">
            <v>5</v>
          </cell>
          <cell r="S207">
            <v>30</v>
          </cell>
          <cell r="T207" t="str">
            <v>31</v>
          </cell>
          <cell r="U207" t="str">
            <v>21</v>
          </cell>
          <cell r="V207" t="str">
            <v>2.1 ทุติยภูมิระดับต้น</v>
          </cell>
        </row>
        <row r="208">
          <cell r="A208" t="str">
            <v>06</v>
          </cell>
          <cell r="B208" t="str">
            <v>21002</v>
          </cell>
          <cell r="C208" t="str">
            <v>กระทรวงสาธารณสุข สำนักงานปลัดกระทรวงสาธารณสุข</v>
          </cell>
          <cell r="D208" t="str">
            <v>001145900</v>
          </cell>
          <cell r="E208" t="str">
            <v>11459</v>
          </cell>
          <cell r="F208" t="str">
            <v>รพร.เวียงสระ</v>
          </cell>
          <cell r="G208" t="str">
            <v>โรงพยาบาลสมเด็จพระยุพราชเวียงสระ</v>
          </cell>
          <cell r="H208" t="str">
            <v>84150110</v>
          </cell>
          <cell r="I208">
            <v>84</v>
          </cell>
          <cell r="J208" t="str">
            <v>จังหวัดสุราษฎร์ธานี</v>
          </cell>
          <cell r="K208">
            <v>8415</v>
          </cell>
          <cell r="L208" t="str">
            <v>เวียงสระ</v>
          </cell>
          <cell r="M208">
            <v>841501</v>
          </cell>
          <cell r="N208" t="str">
            <v>เวียงสระ</v>
          </cell>
          <cell r="O208" t="str">
            <v>ใต้</v>
          </cell>
          <cell r="P208" t="str">
            <v>07</v>
          </cell>
          <cell r="Q208" t="str">
            <v>โรงพยาบาลชุมชน</v>
          </cell>
          <cell r="R208">
            <v>4</v>
          </cell>
          <cell r="S208">
            <v>60</v>
          </cell>
          <cell r="T208" t="str">
            <v>60</v>
          </cell>
          <cell r="U208" t="str">
            <v>22</v>
          </cell>
          <cell r="V208" t="str">
            <v>2.2 ทุติยภูมิระดับกลาง</v>
          </cell>
        </row>
        <row r="209">
          <cell r="A209" t="str">
            <v>06</v>
          </cell>
          <cell r="B209" t="str">
            <v>21002</v>
          </cell>
          <cell r="C209" t="str">
            <v>กระทรวงสาธารณสุข สำนักงานปลัดกระทรวงสาธารณสุข</v>
          </cell>
          <cell r="D209" t="str">
            <v>001165400</v>
          </cell>
          <cell r="E209" t="str">
            <v>11654</v>
          </cell>
          <cell r="F209" t="str">
            <v>รพช.วิภาวดี</v>
          </cell>
          <cell r="G209" t="str">
            <v>โรงพยาบาลชุมชนวิภาวดี</v>
          </cell>
          <cell r="H209" t="str">
            <v>84190204</v>
          </cell>
          <cell r="I209">
            <v>84</v>
          </cell>
          <cell r="J209" t="str">
            <v>จังหวัดสุราษฎร์ธานี</v>
          </cell>
          <cell r="K209">
            <v>8419</v>
          </cell>
          <cell r="L209" t="str">
            <v>วิภาวดี</v>
          </cell>
          <cell r="M209">
            <v>841902</v>
          </cell>
          <cell r="N209" t="str">
            <v>ตะกุกเหนือ</v>
          </cell>
          <cell r="O209" t="str">
            <v>ใต้</v>
          </cell>
          <cell r="P209" t="str">
            <v>07</v>
          </cell>
          <cell r="Q209" t="str">
            <v>โรงพยาบาลชุมชน</v>
          </cell>
          <cell r="R209">
            <v>5</v>
          </cell>
          <cell r="S209">
            <v>30</v>
          </cell>
          <cell r="T209" t="str">
            <v>30</v>
          </cell>
          <cell r="U209" t="str">
            <v>21</v>
          </cell>
          <cell r="V209" t="str">
            <v>2.1 ทุติยภูมิระดับต้น</v>
          </cell>
        </row>
        <row r="210">
          <cell r="A210" t="str">
            <v>06</v>
          </cell>
          <cell r="B210" t="str">
            <v>21002</v>
          </cell>
          <cell r="C210" t="str">
            <v>กระทรวงสาธารณสุข สำนักงานปลัดกระทรวงสาธารณสุข</v>
          </cell>
          <cell r="D210" t="str">
            <v>001413800</v>
          </cell>
          <cell r="E210" t="str">
            <v>14138</v>
          </cell>
          <cell r="F210" t="str">
            <v>รพช.ท่าโรงช้าง</v>
          </cell>
          <cell r="G210" t="str">
            <v>โรงพยาบาลชุมชนท่าโรงช้าง</v>
          </cell>
          <cell r="H210" t="str">
            <v>84170603</v>
          </cell>
          <cell r="I210">
            <v>84</v>
          </cell>
          <cell r="J210" t="str">
            <v>จังหวัดสุราษฎร์ธานี</v>
          </cell>
          <cell r="K210">
            <v>8417</v>
          </cell>
          <cell r="L210" t="str">
            <v>พุนพิน</v>
          </cell>
          <cell r="M210">
            <v>841706</v>
          </cell>
          <cell r="N210" t="str">
            <v>ท่าโรงช้าง</v>
          </cell>
          <cell r="O210" t="str">
            <v>ใต้</v>
          </cell>
          <cell r="P210" t="str">
            <v>07</v>
          </cell>
          <cell r="Q210" t="str">
            <v>โรงพยาบาลชุมชน</v>
          </cell>
          <cell r="R210">
            <v>4</v>
          </cell>
          <cell r="S210">
            <v>70</v>
          </cell>
          <cell r="T210" t="str">
            <v>30</v>
          </cell>
          <cell r="U210" t="str">
            <v>22</v>
          </cell>
          <cell r="V210" t="str">
            <v>2.2 ทุติยภูมิระดับกลาง</v>
          </cell>
        </row>
        <row r="211">
          <cell r="A211" t="str">
            <v>06</v>
          </cell>
          <cell r="B211" t="str">
            <v>21002</v>
          </cell>
          <cell r="C211" t="str">
            <v>กระทรวงสาธารณสุข สำนักงานปลัดกระทรวงสาธารณสุข</v>
          </cell>
          <cell r="D211" t="str">
            <v>001074400</v>
          </cell>
          <cell r="E211" t="str">
            <v>10744</v>
          </cell>
          <cell r="F211" t="str">
            <v>รพท.ชุมพรเขตรอุดมศักดิ์</v>
          </cell>
          <cell r="G211" t="str">
            <v>โรงพยาบาลทั่วไปชุมพรเขตรอุดมศักดิ์</v>
          </cell>
          <cell r="H211" t="str">
            <v>86010100</v>
          </cell>
          <cell r="I211">
            <v>86</v>
          </cell>
          <cell r="J211" t="str">
            <v>จังหวัดชุมพร</v>
          </cell>
          <cell r="K211">
            <v>8601</v>
          </cell>
          <cell r="L211" t="str">
            <v>เมืองชุมพร</v>
          </cell>
          <cell r="M211">
            <v>860101</v>
          </cell>
          <cell r="N211" t="str">
            <v>ท่าตะเภา</v>
          </cell>
          <cell r="O211" t="str">
            <v>ใต้</v>
          </cell>
          <cell r="P211" t="str">
            <v>06</v>
          </cell>
          <cell r="Q211" t="str">
            <v>โรงพยาบาลทั่วไป</v>
          </cell>
          <cell r="R211">
            <v>2</v>
          </cell>
          <cell r="S211">
            <v>509</v>
          </cell>
          <cell r="T211" t="str">
            <v>509</v>
          </cell>
          <cell r="U211" t="str">
            <v>31</v>
          </cell>
          <cell r="V211" t="str">
            <v>3.1 ตติยภูมิ</v>
          </cell>
        </row>
        <row r="212">
          <cell r="A212" t="str">
            <v>06</v>
          </cell>
          <cell r="B212" t="str">
            <v>21002</v>
          </cell>
          <cell r="C212" t="str">
            <v>กระทรวงสาธารณสุข สำนักงานปลัดกระทรวงสาธารณสุข</v>
          </cell>
          <cell r="D212" t="str">
            <v>001137500</v>
          </cell>
          <cell r="E212" t="str">
            <v>11375</v>
          </cell>
          <cell r="F212" t="str">
            <v>รพช.ปากน้ำชุมพร</v>
          </cell>
          <cell r="G212" t="str">
            <v>โรงพยาบาลชุมชนปากน้ำชุมพร</v>
          </cell>
          <cell r="H212" t="str">
            <v>86010203</v>
          </cell>
          <cell r="I212">
            <v>86</v>
          </cell>
          <cell r="J212" t="str">
            <v>จังหวัดชุมพร</v>
          </cell>
          <cell r="K212">
            <v>8601</v>
          </cell>
          <cell r="L212" t="str">
            <v>เมืองชุมพร</v>
          </cell>
          <cell r="M212">
            <v>860102</v>
          </cell>
          <cell r="N212" t="str">
            <v>ปากน้ำ</v>
          </cell>
          <cell r="O212" t="str">
            <v>ใต้</v>
          </cell>
          <cell r="P212" t="str">
            <v>07</v>
          </cell>
          <cell r="Q212" t="str">
            <v>โรงพยาบาลชุมชน</v>
          </cell>
          <cell r="R212">
            <v>5</v>
          </cell>
          <cell r="S212">
            <v>30</v>
          </cell>
          <cell r="T212" t="str">
            <v>10</v>
          </cell>
          <cell r="U212" t="str">
            <v>21</v>
          </cell>
          <cell r="V212" t="str">
            <v>2.1 ทุติยภูมิระดับต้น</v>
          </cell>
        </row>
        <row r="213">
          <cell r="A213" t="str">
            <v>06</v>
          </cell>
          <cell r="B213" t="str">
            <v>21002</v>
          </cell>
          <cell r="C213" t="str">
            <v>กระทรวงสาธารณสุข สำนักงานปลัดกระทรวงสาธารณสุข</v>
          </cell>
          <cell r="D213" t="str">
            <v>001137600</v>
          </cell>
          <cell r="E213" t="str">
            <v>11376</v>
          </cell>
          <cell r="F213" t="str">
            <v>รพช.ท่าแซะ</v>
          </cell>
          <cell r="G213" t="str">
            <v>โรงพยาบาลชุมชนท่าแซะ</v>
          </cell>
          <cell r="H213" t="str">
            <v>86020902</v>
          </cell>
          <cell r="I213">
            <v>86</v>
          </cell>
          <cell r="J213" t="str">
            <v>จังหวัดชุมพร</v>
          </cell>
          <cell r="K213">
            <v>8602</v>
          </cell>
          <cell r="L213" t="str">
            <v>ท่าแซะ</v>
          </cell>
          <cell r="M213">
            <v>860209</v>
          </cell>
          <cell r="N213" t="str">
            <v>ทรัพย์อนันต์</v>
          </cell>
          <cell r="O213" t="str">
            <v>ใต้</v>
          </cell>
          <cell r="P213" t="str">
            <v>07</v>
          </cell>
          <cell r="Q213" t="str">
            <v>โรงพยาบาลชุมชน</v>
          </cell>
          <cell r="R213">
            <v>4</v>
          </cell>
          <cell r="S213">
            <v>30</v>
          </cell>
          <cell r="T213" t="str">
            <v>60</v>
          </cell>
          <cell r="U213" t="str">
            <v>21</v>
          </cell>
          <cell r="V213" t="str">
            <v>2.1 ทุติยภูมิระดับต้น</v>
          </cell>
        </row>
        <row r="214">
          <cell r="A214" t="str">
            <v>06</v>
          </cell>
          <cell r="B214" t="str">
            <v>21002</v>
          </cell>
          <cell r="C214" t="str">
            <v>กระทรวงสาธารณสุข สำนักงานปลัดกระทรวงสาธารณสุข</v>
          </cell>
          <cell r="D214" t="str">
            <v>001137700</v>
          </cell>
          <cell r="E214" t="str">
            <v>11377</v>
          </cell>
          <cell r="F214" t="str">
            <v>รพช.ปะทิว</v>
          </cell>
          <cell r="G214" t="str">
            <v>โรงพยาบาลชุมชนปะทิว</v>
          </cell>
          <cell r="H214" t="str">
            <v>86030107</v>
          </cell>
          <cell r="I214">
            <v>86</v>
          </cell>
          <cell r="J214" t="str">
            <v>จังหวัดชุมพร</v>
          </cell>
          <cell r="K214">
            <v>8603</v>
          </cell>
          <cell r="L214" t="str">
            <v>ปะทิว</v>
          </cell>
          <cell r="M214">
            <v>860301</v>
          </cell>
          <cell r="N214" t="str">
            <v>บางสน</v>
          </cell>
          <cell r="O214" t="str">
            <v>ใต้</v>
          </cell>
          <cell r="P214" t="str">
            <v>07</v>
          </cell>
          <cell r="Q214" t="str">
            <v>โรงพยาบาลชุมชน</v>
          </cell>
          <cell r="R214">
            <v>4</v>
          </cell>
          <cell r="S214">
            <v>53</v>
          </cell>
          <cell r="T214" t="str">
            <v>60</v>
          </cell>
          <cell r="U214" t="str">
            <v>21</v>
          </cell>
          <cell r="V214" t="str">
            <v>2.1 ทุติยภูมิระดับต้น</v>
          </cell>
        </row>
        <row r="215">
          <cell r="A215" t="str">
            <v>06</v>
          </cell>
          <cell r="B215" t="str">
            <v>21002</v>
          </cell>
          <cell r="C215" t="str">
            <v>กระทรวงสาธารณสุข สำนักงานปลัดกระทรวงสาธารณสุข</v>
          </cell>
          <cell r="D215" t="str">
            <v>001137800</v>
          </cell>
          <cell r="E215" t="str">
            <v>11378</v>
          </cell>
          <cell r="F215" t="str">
            <v>รพช.มาบอำมฤต</v>
          </cell>
          <cell r="G215" t="str">
            <v>โรงพยาบาลชุมชนมาบอำมฤต</v>
          </cell>
          <cell r="H215" t="str">
            <v>86030512</v>
          </cell>
          <cell r="I215">
            <v>86</v>
          </cell>
          <cell r="J215" t="str">
            <v>จังหวัดชุมพร</v>
          </cell>
          <cell r="K215">
            <v>8603</v>
          </cell>
          <cell r="L215" t="str">
            <v>ปะทิว</v>
          </cell>
          <cell r="M215">
            <v>860305</v>
          </cell>
          <cell r="N215" t="str">
            <v>ดอนยาง</v>
          </cell>
          <cell r="O215" t="str">
            <v>ใต้</v>
          </cell>
          <cell r="P215" t="str">
            <v>07</v>
          </cell>
          <cell r="Q215" t="str">
            <v>โรงพยาบาลชุมชน</v>
          </cell>
          <cell r="R215">
            <v>5</v>
          </cell>
          <cell r="S215">
            <v>30</v>
          </cell>
          <cell r="T215" t="str">
            <v>10</v>
          </cell>
          <cell r="U215" t="str">
            <v>21</v>
          </cell>
          <cell r="V215" t="str">
            <v>2.1 ทุติยภูมิระดับต้น</v>
          </cell>
        </row>
        <row r="216">
          <cell r="A216" t="str">
            <v>06</v>
          </cell>
          <cell r="B216" t="str">
            <v>21002</v>
          </cell>
          <cell r="C216" t="str">
            <v>กระทรวงสาธารณสุข สำนักงานปลัดกระทรวงสาธารณสุข</v>
          </cell>
          <cell r="D216" t="str">
            <v>001137900</v>
          </cell>
          <cell r="E216" t="str">
            <v>11379</v>
          </cell>
          <cell r="F216" t="str">
            <v>รพช.หลังสวน</v>
          </cell>
          <cell r="G216" t="str">
            <v>โรงพยาบาลชุมชนหลังสวน</v>
          </cell>
          <cell r="H216" t="str">
            <v>86041205</v>
          </cell>
          <cell r="I216">
            <v>86</v>
          </cell>
          <cell r="J216" t="str">
            <v>จังหวัดชุมพร</v>
          </cell>
          <cell r="K216">
            <v>8604</v>
          </cell>
          <cell r="L216" t="str">
            <v>หลังสวน</v>
          </cell>
          <cell r="M216">
            <v>860412</v>
          </cell>
          <cell r="N216" t="str">
            <v>วังตะกอ</v>
          </cell>
          <cell r="O216" t="str">
            <v>ใต้</v>
          </cell>
          <cell r="P216" t="str">
            <v>07</v>
          </cell>
          <cell r="Q216" t="str">
            <v>โรงพยาบาลชุมชน</v>
          </cell>
          <cell r="R216">
            <v>4</v>
          </cell>
          <cell r="S216">
            <v>90</v>
          </cell>
          <cell r="T216" t="str">
            <v>120</v>
          </cell>
          <cell r="U216" t="str">
            <v>22</v>
          </cell>
          <cell r="V216" t="str">
            <v>2.2 ทุติยภูมิระดับกลาง</v>
          </cell>
        </row>
        <row r="217">
          <cell r="A217" t="str">
            <v>06</v>
          </cell>
          <cell r="B217" t="str">
            <v>21002</v>
          </cell>
          <cell r="C217" t="str">
            <v>กระทรวงสาธารณสุข สำนักงานปลัดกระทรวงสาธารณสุข</v>
          </cell>
          <cell r="D217" t="str">
            <v>001138000</v>
          </cell>
          <cell r="E217" t="str">
            <v>11380</v>
          </cell>
          <cell r="F217" t="str">
            <v>รพช.ปากน้ำหลังสวน</v>
          </cell>
          <cell r="G217" t="str">
            <v>โรงพยาบาลชุมชนปากน้ำหลังสวน</v>
          </cell>
          <cell r="H217" t="str">
            <v>86040904</v>
          </cell>
          <cell r="I217">
            <v>86</v>
          </cell>
          <cell r="J217" t="str">
            <v>จังหวัดชุมพร</v>
          </cell>
          <cell r="K217">
            <v>8604</v>
          </cell>
          <cell r="L217" t="str">
            <v>หลังสวน</v>
          </cell>
          <cell r="M217">
            <v>860409</v>
          </cell>
          <cell r="N217" t="str">
            <v>ปากน้ำ</v>
          </cell>
          <cell r="O217" t="str">
            <v>ใต้</v>
          </cell>
          <cell r="P217" t="str">
            <v>07</v>
          </cell>
          <cell r="Q217" t="str">
            <v>โรงพยาบาลชุมชน</v>
          </cell>
          <cell r="R217">
            <v>5</v>
          </cell>
          <cell r="S217">
            <v>10</v>
          </cell>
          <cell r="T217" t="str">
            <v>10</v>
          </cell>
          <cell r="U217" t="str">
            <v>21</v>
          </cell>
          <cell r="V217" t="str">
            <v>2.1 ทุติยภูมิระดับต้น</v>
          </cell>
        </row>
        <row r="218">
          <cell r="A218" t="str">
            <v>06</v>
          </cell>
          <cell r="B218" t="str">
            <v>21002</v>
          </cell>
          <cell r="C218" t="str">
            <v>กระทรวงสาธารณสุข สำนักงานปลัดกระทรวงสาธารณสุข</v>
          </cell>
          <cell r="D218" t="str">
            <v>001138100</v>
          </cell>
          <cell r="E218" t="str">
            <v>11381</v>
          </cell>
          <cell r="F218" t="str">
            <v>รพช.ละแม</v>
          </cell>
          <cell r="G218" t="str">
            <v>โรงพยาบาลชุมชนละแม</v>
          </cell>
          <cell r="H218" t="str">
            <v>86050107</v>
          </cell>
          <cell r="I218">
            <v>86</v>
          </cell>
          <cell r="J218" t="str">
            <v>จังหวัดชุมพร</v>
          </cell>
          <cell r="K218">
            <v>8605</v>
          </cell>
          <cell r="L218" t="str">
            <v>ละแม</v>
          </cell>
          <cell r="M218">
            <v>860501</v>
          </cell>
          <cell r="N218" t="str">
            <v>ละแม</v>
          </cell>
          <cell r="O218" t="str">
            <v>ใต้</v>
          </cell>
          <cell r="P218" t="str">
            <v>07</v>
          </cell>
          <cell r="Q218" t="str">
            <v>โรงพยาบาลชุมชน</v>
          </cell>
          <cell r="R218">
            <v>4</v>
          </cell>
          <cell r="S218">
            <v>46</v>
          </cell>
          <cell r="T218" t="str">
            <v>30</v>
          </cell>
          <cell r="U218" t="str">
            <v>21</v>
          </cell>
          <cell r="V218" t="str">
            <v>2.1 ทุติยภูมิระดับต้น</v>
          </cell>
        </row>
        <row r="219">
          <cell r="A219" t="str">
            <v>06</v>
          </cell>
          <cell r="B219" t="str">
            <v>21002</v>
          </cell>
          <cell r="C219" t="str">
            <v>กระทรวงสาธารณสุข สำนักงานปลัดกระทรวงสาธารณสุข</v>
          </cell>
          <cell r="D219" t="str">
            <v>001138200</v>
          </cell>
          <cell r="E219" t="str">
            <v>11382</v>
          </cell>
          <cell r="F219" t="str">
            <v>รพช.พะโต๊ะ</v>
          </cell>
          <cell r="G219" t="str">
            <v>โรงพยาบาลชุมชนพะโต๊ะ</v>
          </cell>
          <cell r="H219" t="str">
            <v>86060108</v>
          </cell>
          <cell r="I219">
            <v>86</v>
          </cell>
          <cell r="J219" t="str">
            <v>จังหวัดชุมพร</v>
          </cell>
          <cell r="K219">
            <v>8606</v>
          </cell>
          <cell r="L219" t="str">
            <v>พะโต๊ะ</v>
          </cell>
          <cell r="M219">
            <v>860601</v>
          </cell>
          <cell r="N219" t="str">
            <v>พะโต๊ะ</v>
          </cell>
          <cell r="O219" t="str">
            <v>ใต้</v>
          </cell>
          <cell r="P219" t="str">
            <v>07</v>
          </cell>
          <cell r="Q219" t="str">
            <v>โรงพยาบาลชุมชน</v>
          </cell>
          <cell r="R219">
            <v>5</v>
          </cell>
          <cell r="S219">
            <v>30</v>
          </cell>
          <cell r="T219" t="str">
            <v>30</v>
          </cell>
          <cell r="U219" t="str">
            <v>21</v>
          </cell>
          <cell r="V219" t="str">
            <v>2.1 ทุติยภูมิระดับต้น</v>
          </cell>
        </row>
        <row r="220">
          <cell r="A220" t="str">
            <v>06</v>
          </cell>
          <cell r="B220" t="str">
            <v>21002</v>
          </cell>
          <cell r="C220" t="str">
            <v>กระทรวงสาธารณสุข สำนักงานปลัดกระทรวงสาธารณสุข</v>
          </cell>
          <cell r="D220" t="str">
            <v>001138300</v>
          </cell>
          <cell r="E220" t="str">
            <v>11383</v>
          </cell>
          <cell r="F220" t="str">
            <v>รพช.สวี</v>
          </cell>
          <cell r="G220" t="str">
            <v>โรงพยาบาลชุมชนสวี</v>
          </cell>
          <cell r="H220" t="str">
            <v>86070107</v>
          </cell>
          <cell r="I220">
            <v>86</v>
          </cell>
          <cell r="J220" t="str">
            <v>จังหวัดชุมพร</v>
          </cell>
          <cell r="K220">
            <v>8607</v>
          </cell>
          <cell r="L220" t="str">
            <v>สวี</v>
          </cell>
          <cell r="M220">
            <v>860701</v>
          </cell>
          <cell r="N220" t="str">
            <v>นาโพธิ์</v>
          </cell>
          <cell r="O220" t="str">
            <v>ใต้</v>
          </cell>
          <cell r="P220" t="str">
            <v>07</v>
          </cell>
          <cell r="Q220" t="str">
            <v>โรงพยาบาลชุมชน</v>
          </cell>
          <cell r="R220">
            <v>4</v>
          </cell>
          <cell r="S220">
            <v>60</v>
          </cell>
          <cell r="T220" t="str">
            <v>60</v>
          </cell>
          <cell r="U220" t="str">
            <v>21</v>
          </cell>
          <cell r="V220" t="str">
            <v>2.1 ทุติยภูมิระดับต้น</v>
          </cell>
        </row>
        <row r="221">
          <cell r="A221" t="str">
            <v>06</v>
          </cell>
          <cell r="B221" t="str">
            <v>21002</v>
          </cell>
          <cell r="C221" t="str">
            <v>กระทรวงสาธารณสุข สำนักงานปลัดกระทรวงสาธารณสุข</v>
          </cell>
          <cell r="D221" t="str">
            <v>001138500</v>
          </cell>
          <cell r="E221" t="str">
            <v>11385</v>
          </cell>
          <cell r="F221" t="str">
            <v>รพช.ทุ่งตะโก</v>
          </cell>
          <cell r="G221" t="str">
            <v>โรงพยาบาลชุมชนทุ่งตะโก</v>
          </cell>
          <cell r="H221" t="str">
            <v>86080201</v>
          </cell>
          <cell r="I221">
            <v>86</v>
          </cell>
          <cell r="J221" t="str">
            <v>จังหวัดชุมพร</v>
          </cell>
          <cell r="K221">
            <v>8608</v>
          </cell>
          <cell r="L221" t="str">
            <v>ทุ่งตะโก</v>
          </cell>
          <cell r="M221">
            <v>860802</v>
          </cell>
          <cell r="N221" t="str">
            <v>ทุ่งตะไคร</v>
          </cell>
          <cell r="O221" t="str">
            <v>ใต้</v>
          </cell>
          <cell r="P221" t="str">
            <v>07</v>
          </cell>
          <cell r="Q221" t="str">
            <v>โรงพยาบาลชุมชน</v>
          </cell>
          <cell r="R221">
            <v>5</v>
          </cell>
          <cell r="S221">
            <v>10</v>
          </cell>
          <cell r="T221" t="str">
            <v>10</v>
          </cell>
          <cell r="U221" t="str">
            <v>22</v>
          </cell>
          <cell r="V221" t="str">
            <v>2.2 ทุติยภูมิระดับกลาง</v>
          </cell>
        </row>
        <row r="222">
          <cell r="A222" t="str">
            <v>06</v>
          </cell>
          <cell r="B222" t="str">
            <v>21002</v>
          </cell>
          <cell r="C222" t="str">
            <v>กระทรวงสาธารณสุข สำนักงานปลัดกระทรวงสาธารณสุข</v>
          </cell>
          <cell r="D222" t="str">
            <v>001074700</v>
          </cell>
          <cell r="E222" t="str">
            <v>10747</v>
          </cell>
          <cell r="F222" t="str">
            <v>รพท.พัทลุง</v>
          </cell>
          <cell r="G222" t="str">
            <v>โรงพยาบาลทั่วไปพัทลุง</v>
          </cell>
          <cell r="H222" t="str">
            <v>93010100</v>
          </cell>
          <cell r="I222">
            <v>93</v>
          </cell>
          <cell r="J222" t="str">
            <v>จังหวัดพัทลุง</v>
          </cell>
          <cell r="K222">
            <v>9301</v>
          </cell>
          <cell r="L222" t="str">
            <v>เมืองพัทลุง</v>
          </cell>
          <cell r="M222">
            <v>930101</v>
          </cell>
          <cell r="N222" t="str">
            <v>คูหาสวรรค์</v>
          </cell>
          <cell r="O222" t="str">
            <v>ใต้</v>
          </cell>
          <cell r="P222" t="str">
            <v>06</v>
          </cell>
          <cell r="Q222" t="str">
            <v>โรงพยาบาลทั่วไป</v>
          </cell>
          <cell r="R222">
            <v>2</v>
          </cell>
          <cell r="S222">
            <v>385</v>
          </cell>
          <cell r="T222" t="str">
            <v>347</v>
          </cell>
          <cell r="U222" t="str">
            <v>23</v>
          </cell>
          <cell r="V222" t="str">
            <v>2.3 ทุติยภูมิระดับสูง</v>
          </cell>
        </row>
        <row r="223">
          <cell r="A223" t="str">
            <v>06</v>
          </cell>
          <cell r="B223" t="str">
            <v>21002</v>
          </cell>
          <cell r="C223" t="str">
            <v>กระทรวงสาธารณสุข สำนักงานปลัดกระทรวงสาธารณสุข</v>
          </cell>
          <cell r="D223" t="str">
            <v>001141400</v>
          </cell>
          <cell r="E223" t="str">
            <v>11414</v>
          </cell>
          <cell r="F223" t="str">
            <v>รพช.กงหรา</v>
          </cell>
          <cell r="G223" t="str">
            <v>โรงพยาบาลชุมชนกงหรา</v>
          </cell>
          <cell r="H223" t="str">
            <v>93020401</v>
          </cell>
          <cell r="I223">
            <v>93</v>
          </cell>
          <cell r="J223" t="str">
            <v>จังหวัดพัทลุง</v>
          </cell>
          <cell r="K223">
            <v>9302</v>
          </cell>
          <cell r="L223" t="str">
            <v>กงหรา</v>
          </cell>
          <cell r="M223">
            <v>930204</v>
          </cell>
          <cell r="N223" t="str">
            <v>คลองทรายขาว</v>
          </cell>
          <cell r="O223" t="str">
            <v>ใต้</v>
          </cell>
          <cell r="P223" t="str">
            <v>07</v>
          </cell>
          <cell r="Q223" t="str">
            <v>โรงพยาบาลชุมชน</v>
          </cell>
          <cell r="R223">
            <v>5</v>
          </cell>
          <cell r="S223">
            <v>30</v>
          </cell>
          <cell r="T223" t="str">
            <v>30</v>
          </cell>
          <cell r="U223" t="str">
            <v>21</v>
          </cell>
          <cell r="V223" t="str">
            <v>2.1 ทุติยภูมิระดับต้น</v>
          </cell>
        </row>
        <row r="224">
          <cell r="A224" t="str">
            <v>06</v>
          </cell>
          <cell r="B224" t="str">
            <v>21002</v>
          </cell>
          <cell r="C224" t="str">
            <v>กระทรวงสาธารณสุข สำนักงานปลัดกระทรวงสาธารณสุข</v>
          </cell>
          <cell r="D224" t="str">
            <v>001141500</v>
          </cell>
          <cell r="E224" t="str">
            <v>11415</v>
          </cell>
          <cell r="F224" t="str">
            <v>รพช.เขาชัยสน</v>
          </cell>
          <cell r="G224" t="str">
            <v>โรงพยาบาลชุมชนเขาชัยสน</v>
          </cell>
          <cell r="H224" t="str">
            <v>93030103</v>
          </cell>
          <cell r="I224">
            <v>93</v>
          </cell>
          <cell r="J224" t="str">
            <v>จังหวัดพัทลุง</v>
          </cell>
          <cell r="K224">
            <v>9303</v>
          </cell>
          <cell r="L224" t="str">
            <v>เขาชัยสน</v>
          </cell>
          <cell r="M224">
            <v>930301</v>
          </cell>
          <cell r="N224" t="str">
            <v>เขาชัยสน</v>
          </cell>
          <cell r="O224" t="str">
            <v>ใต้</v>
          </cell>
          <cell r="P224" t="str">
            <v>07</v>
          </cell>
          <cell r="Q224" t="str">
            <v>โรงพยาบาลชุมชน</v>
          </cell>
          <cell r="R224">
            <v>5</v>
          </cell>
          <cell r="S224">
            <v>42</v>
          </cell>
          <cell r="T224" t="str">
            <v>30</v>
          </cell>
          <cell r="U224" t="str">
            <v>21</v>
          </cell>
          <cell r="V224" t="str">
            <v>2.1 ทุติยภูมิระดับต้น</v>
          </cell>
        </row>
        <row r="225">
          <cell r="A225" t="str">
            <v>06</v>
          </cell>
          <cell r="B225" t="str">
            <v>21002</v>
          </cell>
          <cell r="C225" t="str">
            <v>กระทรวงสาธารณสุข สำนักงานปลัดกระทรวงสาธารณสุข</v>
          </cell>
          <cell r="D225" t="str">
            <v>001141600</v>
          </cell>
          <cell r="E225" t="str">
            <v>11416</v>
          </cell>
          <cell r="F225" t="str">
            <v>รพช.ตะโหมด</v>
          </cell>
          <cell r="G225" t="str">
            <v>โรงพยาบาลชุมชนตะโหมด</v>
          </cell>
          <cell r="H225" t="str">
            <v>93040101</v>
          </cell>
          <cell r="I225">
            <v>93</v>
          </cell>
          <cell r="J225" t="str">
            <v>จังหวัดพัทลุง</v>
          </cell>
          <cell r="K225">
            <v>9304</v>
          </cell>
          <cell r="L225" t="str">
            <v>ตะโหมด</v>
          </cell>
          <cell r="M225">
            <v>930401</v>
          </cell>
          <cell r="N225" t="str">
            <v>แม่ขรี</v>
          </cell>
          <cell r="O225" t="str">
            <v>ใต้</v>
          </cell>
          <cell r="P225" t="str">
            <v>07</v>
          </cell>
          <cell r="Q225" t="str">
            <v>โรงพยาบาลชุมชน</v>
          </cell>
          <cell r="R225">
            <v>5</v>
          </cell>
          <cell r="S225">
            <v>32</v>
          </cell>
          <cell r="T225" t="str">
            <v>30</v>
          </cell>
          <cell r="U225" t="str">
            <v>21</v>
          </cell>
          <cell r="V225" t="str">
            <v>2.1 ทุติยภูมิระดับต้น</v>
          </cell>
        </row>
        <row r="226">
          <cell r="A226" t="str">
            <v>06</v>
          </cell>
          <cell r="B226" t="str">
            <v>21002</v>
          </cell>
          <cell r="C226" t="str">
            <v>กระทรวงสาธารณสุข สำนักงานปลัดกระทรวงสาธารณสุข</v>
          </cell>
          <cell r="D226" t="str">
            <v>001141700</v>
          </cell>
          <cell r="E226" t="str">
            <v>11417</v>
          </cell>
          <cell r="F226" t="str">
            <v>รพช.ควนขนุน</v>
          </cell>
          <cell r="G226" t="str">
            <v>โรงพยาบาลชุมชนควนขนุน</v>
          </cell>
          <cell r="H226" t="str">
            <v>93050109</v>
          </cell>
          <cell r="I226">
            <v>93</v>
          </cell>
          <cell r="J226" t="str">
            <v>จังหวัดพัทลุง</v>
          </cell>
          <cell r="K226">
            <v>9305</v>
          </cell>
          <cell r="L226" t="str">
            <v>ควนขนุน</v>
          </cell>
          <cell r="M226">
            <v>930501</v>
          </cell>
          <cell r="N226" t="str">
            <v>ควนขนุน</v>
          </cell>
          <cell r="O226" t="str">
            <v>ใต้</v>
          </cell>
          <cell r="P226" t="str">
            <v>07</v>
          </cell>
          <cell r="Q226" t="str">
            <v>โรงพยาบาลชุมชน</v>
          </cell>
          <cell r="R226">
            <v>4</v>
          </cell>
          <cell r="S226">
            <v>93</v>
          </cell>
          <cell r="T226" t="str">
            <v>90</v>
          </cell>
          <cell r="U226" t="str">
            <v>21</v>
          </cell>
          <cell r="V226" t="str">
            <v>2.1 ทุติยภูมิระดับต้น</v>
          </cell>
        </row>
        <row r="227">
          <cell r="A227" t="str">
            <v>06</v>
          </cell>
          <cell r="B227" t="str">
            <v>21002</v>
          </cell>
          <cell r="C227" t="str">
            <v>กระทรวงสาธารณสุข สำนักงานปลัดกระทรวงสาธารณสุข</v>
          </cell>
          <cell r="D227" t="str">
            <v>001141800</v>
          </cell>
          <cell r="E227" t="str">
            <v>11418</v>
          </cell>
          <cell r="F227" t="str">
            <v>รพช.ปากพะยูน</v>
          </cell>
          <cell r="G227" t="str">
            <v>โรงพยาบาลชุมชนปากพะยูน</v>
          </cell>
          <cell r="H227" t="str">
            <v>93060101</v>
          </cell>
          <cell r="I227">
            <v>93</v>
          </cell>
          <cell r="J227" t="str">
            <v>จังหวัดพัทลุง</v>
          </cell>
          <cell r="K227">
            <v>9306</v>
          </cell>
          <cell r="L227" t="str">
            <v>ปากพะยูน</v>
          </cell>
          <cell r="M227">
            <v>930601</v>
          </cell>
          <cell r="N227" t="str">
            <v>ปากพะยูน</v>
          </cell>
          <cell r="O227" t="str">
            <v>ใต้</v>
          </cell>
          <cell r="P227" t="str">
            <v>07</v>
          </cell>
          <cell r="Q227" t="str">
            <v>โรงพยาบาลชุมชน</v>
          </cell>
          <cell r="R227">
            <v>5</v>
          </cell>
          <cell r="S227">
            <v>40</v>
          </cell>
          <cell r="T227" t="str">
            <v>30</v>
          </cell>
          <cell r="U227" t="str">
            <v>21</v>
          </cell>
          <cell r="V227" t="str">
            <v>2.1 ทุติยภูมิระดับต้น</v>
          </cell>
        </row>
        <row r="228">
          <cell r="A228" t="str">
            <v>06</v>
          </cell>
          <cell r="B228" t="str">
            <v>21002</v>
          </cell>
          <cell r="C228" t="str">
            <v>กระทรวงสาธารณสุข สำนักงานปลัดกระทรวงสาธารณสุข</v>
          </cell>
          <cell r="D228" t="str">
            <v>001141900</v>
          </cell>
          <cell r="E228" t="str">
            <v>11419</v>
          </cell>
          <cell r="F228" t="str">
            <v>รพช.ศรีบรรพต</v>
          </cell>
          <cell r="G228" t="str">
            <v>โรงพยาบาลชุมชนศรีบรรพต</v>
          </cell>
          <cell r="H228" t="str">
            <v>93070109</v>
          </cell>
          <cell r="I228">
            <v>93</v>
          </cell>
          <cell r="J228" t="str">
            <v>จังหวัดพัทลุง</v>
          </cell>
          <cell r="K228">
            <v>9307</v>
          </cell>
          <cell r="L228" t="str">
            <v>ศรีบรรพต</v>
          </cell>
          <cell r="M228">
            <v>930701</v>
          </cell>
          <cell r="N228" t="str">
            <v>เขาย่า</v>
          </cell>
          <cell r="O228" t="str">
            <v>ใต้</v>
          </cell>
          <cell r="P228" t="str">
            <v>07</v>
          </cell>
          <cell r="Q228" t="str">
            <v>โรงพยาบาลชุมชน</v>
          </cell>
          <cell r="R228">
            <v>5</v>
          </cell>
          <cell r="S228">
            <v>30</v>
          </cell>
          <cell r="T228" t="str">
            <v>30</v>
          </cell>
          <cell r="U228" t="str">
            <v>21</v>
          </cell>
          <cell r="V228" t="str">
            <v>2.1 ทุติยภูมิระดับต้น</v>
          </cell>
        </row>
        <row r="229">
          <cell r="A229" t="str">
            <v>06</v>
          </cell>
          <cell r="B229" t="str">
            <v>21002</v>
          </cell>
          <cell r="C229" t="str">
            <v>กระทรวงสาธารณสุข สำนักงานปลัดกระทรวงสาธารณสุข</v>
          </cell>
          <cell r="D229" t="str">
            <v>001142000</v>
          </cell>
          <cell r="E229" t="str">
            <v>11420</v>
          </cell>
          <cell r="F229" t="str">
            <v>รพช.ป่าบอน</v>
          </cell>
          <cell r="G229" t="str">
            <v>โรงพยาบาลชุมชนป่าบอน</v>
          </cell>
          <cell r="H229" t="str">
            <v>93080608</v>
          </cell>
          <cell r="I229">
            <v>93</v>
          </cell>
          <cell r="J229" t="str">
            <v>จังหวัดพัทลุง</v>
          </cell>
          <cell r="K229">
            <v>9308</v>
          </cell>
          <cell r="L229" t="str">
            <v>ป่าบอน</v>
          </cell>
          <cell r="M229">
            <v>930806</v>
          </cell>
          <cell r="N229" t="str">
            <v>วังใหม่</v>
          </cell>
          <cell r="O229" t="str">
            <v>ใต้</v>
          </cell>
          <cell r="P229" t="str">
            <v>07</v>
          </cell>
          <cell r="Q229" t="str">
            <v>โรงพยาบาลชุมชน</v>
          </cell>
          <cell r="R229">
            <v>5</v>
          </cell>
          <cell r="S229">
            <v>30</v>
          </cell>
          <cell r="T229" t="str">
            <v>30</v>
          </cell>
          <cell r="U229" t="str">
            <v>21</v>
          </cell>
          <cell r="V229" t="str">
            <v>2.1 ทุติยภูมิระดับต้น</v>
          </cell>
        </row>
        <row r="230">
          <cell r="A230" t="str">
            <v>06</v>
          </cell>
          <cell r="B230" t="str">
            <v>21002</v>
          </cell>
          <cell r="C230" t="str">
            <v>กระทรวงสาธารณสุข สำนักงานปลัดกระทรวงสาธารณสุข</v>
          </cell>
          <cell r="D230" t="str">
            <v>001142100</v>
          </cell>
          <cell r="E230" t="str">
            <v>11421</v>
          </cell>
          <cell r="F230" t="str">
            <v>รพช.บางแก้ว</v>
          </cell>
          <cell r="G230" t="str">
            <v>โรงพยาบาลชุมชนบางแก้ว</v>
          </cell>
          <cell r="H230" t="str">
            <v>93090101</v>
          </cell>
          <cell r="I230">
            <v>93</v>
          </cell>
          <cell r="J230" t="str">
            <v>จังหวัดพัทลุง</v>
          </cell>
          <cell r="K230">
            <v>9309</v>
          </cell>
          <cell r="L230" t="str">
            <v>บางแก้ว</v>
          </cell>
          <cell r="M230">
            <v>930901</v>
          </cell>
          <cell r="N230" t="str">
            <v>ท่ามะเดื่อ</v>
          </cell>
          <cell r="O230" t="str">
            <v>ใต้</v>
          </cell>
          <cell r="P230" t="str">
            <v>07</v>
          </cell>
          <cell r="Q230" t="str">
            <v>โรงพยาบาลชุมชน</v>
          </cell>
          <cell r="R230">
            <v>5</v>
          </cell>
          <cell r="S230">
            <v>30</v>
          </cell>
          <cell r="T230" t="str">
            <v>30</v>
          </cell>
          <cell r="U230" t="str">
            <v>21</v>
          </cell>
          <cell r="V230" t="str">
            <v>2.1 ทุติยภูมิระดับต้น</v>
          </cell>
        </row>
        <row r="231">
          <cell r="A231" t="str">
            <v>06</v>
          </cell>
          <cell r="B231" t="str">
            <v>21002</v>
          </cell>
          <cell r="C231" t="str">
            <v>กระทรวงสาธารณสุข สำนักงานปลัดกระทรวงสาธารณสุข</v>
          </cell>
          <cell r="D231" t="str">
            <v>001142200</v>
          </cell>
          <cell r="E231" t="str">
            <v>11422</v>
          </cell>
          <cell r="F231" t="str">
            <v>รพช.ป่าพะยอม</v>
          </cell>
          <cell r="G231" t="str">
            <v>โรงพยาบาลชุมชนป่าพะยอม</v>
          </cell>
          <cell r="H231" t="str">
            <v>93100101</v>
          </cell>
          <cell r="I231">
            <v>93</v>
          </cell>
          <cell r="J231" t="str">
            <v>จังหวัดพัทลุง</v>
          </cell>
          <cell r="K231">
            <v>9310</v>
          </cell>
          <cell r="L231" t="str">
            <v>ป่าพะยอม</v>
          </cell>
          <cell r="M231">
            <v>931001</v>
          </cell>
          <cell r="N231" t="str">
            <v>ป่าพะยอม</v>
          </cell>
          <cell r="O231" t="str">
            <v>ใต้</v>
          </cell>
          <cell r="P231" t="str">
            <v>07</v>
          </cell>
          <cell r="Q231" t="str">
            <v>โรงพยาบาลชุมชน</v>
          </cell>
          <cell r="R231">
            <v>5</v>
          </cell>
          <cell r="S231">
            <v>37</v>
          </cell>
          <cell r="T231" t="str">
            <v>30</v>
          </cell>
          <cell r="U231" t="str">
            <v>21</v>
          </cell>
          <cell r="V231" t="str">
            <v>2.1 ทุติยภูมิระดับต้น</v>
          </cell>
        </row>
        <row r="232">
          <cell r="A232" t="str">
            <v>06</v>
          </cell>
          <cell r="B232" t="str">
            <v>21002</v>
          </cell>
          <cell r="C232" t="str">
            <v>กระทรวงสาธารณสุข สำนักงานปลัดกระทรวงสาธารณสุข</v>
          </cell>
          <cell r="D232" t="str">
            <v>002467300</v>
          </cell>
          <cell r="E232" t="str">
            <v>24673</v>
          </cell>
          <cell r="F232" t="str">
            <v>รพช.ศรีนครินทร์(ปัญญานันทภิขุ)</v>
          </cell>
          <cell r="G232" t="str">
            <v>โรงพยาบาลชุมชนศรีนครินทร์(ปัญญานันทภิขุ)</v>
          </cell>
          <cell r="H232" t="str">
            <v>93110203</v>
          </cell>
          <cell r="I232">
            <v>93</v>
          </cell>
          <cell r="J232" t="str">
            <v>จังหวัดพัทลุง</v>
          </cell>
          <cell r="K232">
            <v>9311</v>
          </cell>
          <cell r="L232" t="str">
            <v>ศรีนครินทร์</v>
          </cell>
          <cell r="M232">
            <v>931102</v>
          </cell>
          <cell r="N232" t="str">
            <v>บ้านนา</v>
          </cell>
          <cell r="O232" t="str">
            <v>ใต้</v>
          </cell>
          <cell r="P232" t="str">
            <v>07</v>
          </cell>
          <cell r="Q232" t="str">
            <v>โรงพยาบาลชุมชน</v>
          </cell>
          <cell r="R232">
            <v>5</v>
          </cell>
          <cell r="S232">
            <v>30</v>
          </cell>
          <cell r="T232" t="str">
            <v>30</v>
          </cell>
          <cell r="U232" t="str">
            <v>21</v>
          </cell>
          <cell r="V232" t="str">
            <v>2.1 ทุติยภูมิระดับต้น</v>
          </cell>
        </row>
        <row r="233">
          <cell r="A233" t="str">
            <v>07</v>
          </cell>
          <cell r="B233" t="str">
            <v>21002</v>
          </cell>
          <cell r="C233" t="str">
            <v>กระทรวงสาธารณสุข สำนักงานปลัดกระทรวงสาธารณสุข</v>
          </cell>
          <cell r="D233" t="str">
            <v>001073800</v>
          </cell>
          <cell r="E233" t="str">
            <v>10738</v>
          </cell>
          <cell r="F233" t="str">
            <v>รพท.กระบี่</v>
          </cell>
          <cell r="G233" t="str">
            <v>โรงพยาบาลทั่วไปกระบี่</v>
          </cell>
          <cell r="H233" t="str">
            <v>81010100</v>
          </cell>
          <cell r="I233">
            <v>81</v>
          </cell>
          <cell r="J233" t="str">
            <v>จังหวัดกระบี่</v>
          </cell>
          <cell r="K233">
            <v>8101</v>
          </cell>
          <cell r="L233" t="str">
            <v>เมืองกระบี่</v>
          </cell>
          <cell r="M233">
            <v>810101</v>
          </cell>
          <cell r="N233" t="str">
            <v>ปากน้ำ</v>
          </cell>
          <cell r="O233" t="str">
            <v>ใต้</v>
          </cell>
          <cell r="P233" t="str">
            <v>06</v>
          </cell>
          <cell r="Q233" t="str">
            <v>โรงพยาบาลทั่วไป</v>
          </cell>
          <cell r="R233">
            <v>2</v>
          </cell>
          <cell r="S233">
            <v>340</v>
          </cell>
          <cell r="T233" t="str">
            <v>340</v>
          </cell>
          <cell r="U233" t="str">
            <v>23</v>
          </cell>
          <cell r="V233" t="str">
            <v>2.3 ทุติยภูมิระดับสูง</v>
          </cell>
        </row>
        <row r="234">
          <cell r="A234" t="str">
            <v>07</v>
          </cell>
          <cell r="B234" t="str">
            <v>21002</v>
          </cell>
          <cell r="C234" t="str">
            <v>กระทรวงสาธารณสุข สำนักงานปลัดกระทรวงสาธารณสุข</v>
          </cell>
          <cell r="D234" t="str">
            <v>001134000</v>
          </cell>
          <cell r="E234" t="str">
            <v>11340</v>
          </cell>
          <cell r="F234" t="str">
            <v>รพช.เขาพนม</v>
          </cell>
          <cell r="G234" t="str">
            <v>โรงพยาบาลชุมชนเขาพนม</v>
          </cell>
          <cell r="H234" t="str">
            <v>81020109</v>
          </cell>
          <cell r="I234">
            <v>81</v>
          </cell>
          <cell r="J234" t="str">
            <v>จังหวัดกระบี่</v>
          </cell>
          <cell r="K234">
            <v>8102</v>
          </cell>
          <cell r="L234" t="str">
            <v>เขาพนม</v>
          </cell>
          <cell r="M234">
            <v>810201</v>
          </cell>
          <cell r="N234" t="str">
            <v>เขาพนม</v>
          </cell>
          <cell r="O234" t="str">
            <v>ใต้</v>
          </cell>
          <cell r="P234" t="str">
            <v>07</v>
          </cell>
          <cell r="Q234" t="str">
            <v>โรงพยาบาลชุมชน</v>
          </cell>
          <cell r="R234">
            <v>5</v>
          </cell>
          <cell r="S234">
            <v>30</v>
          </cell>
          <cell r="T234" t="str">
            <v>45</v>
          </cell>
          <cell r="U234" t="str">
            <v>21</v>
          </cell>
          <cell r="V234" t="str">
            <v>2.1 ทุติยภูมิระดับต้น</v>
          </cell>
        </row>
        <row r="235">
          <cell r="A235" t="str">
            <v>07</v>
          </cell>
          <cell r="B235" t="str">
            <v>21002</v>
          </cell>
          <cell r="C235" t="str">
            <v>กระทรวงสาธารณสุข สำนักงานปลัดกระทรวงสาธารณสุข</v>
          </cell>
          <cell r="D235" t="str">
            <v>001134100</v>
          </cell>
          <cell r="E235" t="str">
            <v>11341</v>
          </cell>
          <cell r="F235" t="str">
            <v>รพช.เกาะลันตา</v>
          </cell>
          <cell r="G235" t="str">
            <v>โรงพยาบาลชุมชนเกาะลันตา</v>
          </cell>
          <cell r="H235" t="str">
            <v>81030101</v>
          </cell>
          <cell r="I235">
            <v>81</v>
          </cell>
          <cell r="J235" t="str">
            <v>จังหวัดกระบี่</v>
          </cell>
          <cell r="K235">
            <v>8103</v>
          </cell>
          <cell r="L235" t="str">
            <v>เกาะลันตา</v>
          </cell>
          <cell r="M235">
            <v>810301</v>
          </cell>
          <cell r="N235" t="str">
            <v>เกาะลันตาใหญ่</v>
          </cell>
          <cell r="O235" t="str">
            <v>ใต้</v>
          </cell>
          <cell r="P235" t="str">
            <v>07</v>
          </cell>
          <cell r="Q235" t="str">
            <v>โรงพยาบาลชุมชน</v>
          </cell>
          <cell r="R235">
            <v>5</v>
          </cell>
          <cell r="S235">
            <v>10</v>
          </cell>
          <cell r="T235" t="str">
            <v>10</v>
          </cell>
          <cell r="U235" t="str">
            <v>21</v>
          </cell>
          <cell r="V235" t="str">
            <v>2.1 ทุติยภูมิระดับต้น</v>
          </cell>
        </row>
        <row r="236">
          <cell r="A236" t="str">
            <v>07</v>
          </cell>
          <cell r="B236" t="str">
            <v>21002</v>
          </cell>
          <cell r="C236" t="str">
            <v>กระทรวงสาธารณสุข สำนักงานปลัดกระทรวงสาธารณสุข</v>
          </cell>
          <cell r="D236" t="str">
            <v>001134200</v>
          </cell>
          <cell r="E236" t="str">
            <v>11342</v>
          </cell>
          <cell r="F236" t="str">
            <v>รพช.คลองท่อม</v>
          </cell>
          <cell r="G236" t="str">
            <v>โรงพยาบาลชุมชนคลองท่อม</v>
          </cell>
          <cell r="H236" t="str">
            <v>81040109</v>
          </cell>
          <cell r="I236">
            <v>81</v>
          </cell>
          <cell r="J236" t="str">
            <v>จังหวัดกระบี่</v>
          </cell>
          <cell r="K236">
            <v>8104</v>
          </cell>
          <cell r="L236" t="str">
            <v>คลองท่อม</v>
          </cell>
          <cell r="M236">
            <v>810401</v>
          </cell>
          <cell r="N236" t="str">
            <v>คลองท่อมใต้</v>
          </cell>
          <cell r="O236" t="str">
            <v>ใต้</v>
          </cell>
          <cell r="P236" t="str">
            <v>07</v>
          </cell>
          <cell r="Q236" t="str">
            <v>โรงพยาบาลชุมชน</v>
          </cell>
          <cell r="R236">
            <v>5</v>
          </cell>
          <cell r="S236">
            <v>30</v>
          </cell>
          <cell r="T236" t="str">
            <v>30</v>
          </cell>
          <cell r="U236" t="str">
            <v>21</v>
          </cell>
          <cell r="V236" t="str">
            <v>2.1 ทุติยภูมิระดับต้น</v>
          </cell>
        </row>
        <row r="237">
          <cell r="A237" t="str">
            <v>07</v>
          </cell>
          <cell r="B237" t="str">
            <v>21002</v>
          </cell>
          <cell r="C237" t="str">
            <v>กระทรวงสาธารณสุข สำนักงานปลัดกระทรวงสาธารณสุข</v>
          </cell>
          <cell r="D237" t="str">
            <v>001134300</v>
          </cell>
          <cell r="E237" t="str">
            <v>11343</v>
          </cell>
          <cell r="F237" t="str">
            <v>รพช.อ่าวลึก</v>
          </cell>
          <cell r="G237" t="str">
            <v>โรงพยาบาลชุมชนอ่าวลึก</v>
          </cell>
          <cell r="H237" t="str">
            <v>81050107</v>
          </cell>
          <cell r="I237">
            <v>81</v>
          </cell>
          <cell r="J237" t="str">
            <v>จังหวัดกระบี่</v>
          </cell>
          <cell r="K237">
            <v>8105</v>
          </cell>
          <cell r="L237" t="str">
            <v>อ่าวลึก</v>
          </cell>
          <cell r="M237">
            <v>810501</v>
          </cell>
          <cell r="N237" t="str">
            <v>อ่าวลึกใต้</v>
          </cell>
          <cell r="O237" t="str">
            <v>ใต้</v>
          </cell>
          <cell r="P237" t="str">
            <v>07</v>
          </cell>
          <cell r="Q237" t="str">
            <v>โรงพยาบาลชุมชน</v>
          </cell>
          <cell r="R237">
            <v>4</v>
          </cell>
          <cell r="S237">
            <v>60</v>
          </cell>
          <cell r="T237" t="str">
            <v>60</v>
          </cell>
          <cell r="U237" t="str">
            <v>21</v>
          </cell>
          <cell r="V237" t="str">
            <v>2.1 ทุติยภูมิระดับต้น</v>
          </cell>
        </row>
        <row r="238">
          <cell r="A238" t="str">
            <v>07</v>
          </cell>
          <cell r="B238" t="str">
            <v>21002</v>
          </cell>
          <cell r="C238" t="str">
            <v>กระทรวงสาธารณสุข สำนักงานปลัดกระทรวงสาธารณสุข</v>
          </cell>
          <cell r="D238" t="str">
            <v>001134400</v>
          </cell>
          <cell r="E238" t="str">
            <v>11344</v>
          </cell>
          <cell r="F238" t="str">
            <v>รพช.ปลายพระยา</v>
          </cell>
          <cell r="G238" t="str">
            <v>โรงพยาบาลชุมชนปลายพระยา</v>
          </cell>
          <cell r="H238" t="str">
            <v>81060105</v>
          </cell>
          <cell r="I238">
            <v>81</v>
          </cell>
          <cell r="J238" t="str">
            <v>จังหวัดกระบี่</v>
          </cell>
          <cell r="K238">
            <v>8106</v>
          </cell>
          <cell r="L238" t="str">
            <v>ปลายพระยา</v>
          </cell>
          <cell r="M238">
            <v>810601</v>
          </cell>
          <cell r="N238" t="str">
            <v>ปลายพระยา</v>
          </cell>
          <cell r="O238" t="str">
            <v>ใต้</v>
          </cell>
          <cell r="P238" t="str">
            <v>07</v>
          </cell>
          <cell r="Q238" t="str">
            <v>โรงพยาบาลชุมชน</v>
          </cell>
          <cell r="R238">
            <v>5</v>
          </cell>
          <cell r="S238">
            <v>30</v>
          </cell>
          <cell r="T238" t="str">
            <v>30</v>
          </cell>
          <cell r="U238" t="str">
            <v>21</v>
          </cell>
          <cell r="V238" t="str">
            <v>2.1 ทุติยภูมิระดับต้น</v>
          </cell>
        </row>
        <row r="239">
          <cell r="A239" t="str">
            <v>07</v>
          </cell>
          <cell r="B239" t="str">
            <v>21002</v>
          </cell>
          <cell r="C239" t="str">
            <v>กระทรวงสาธารณสุข สำนักงานปลัดกระทรวงสาธารณสุข</v>
          </cell>
          <cell r="D239" t="str">
            <v>001134500</v>
          </cell>
          <cell r="E239" t="str">
            <v>11345</v>
          </cell>
          <cell r="F239" t="str">
            <v>รพช.ลำทับ</v>
          </cell>
          <cell r="G239" t="str">
            <v>โรงพยาบาลชุมชนลำทับ</v>
          </cell>
          <cell r="H239" t="str">
            <v>81070105</v>
          </cell>
          <cell r="I239">
            <v>81</v>
          </cell>
          <cell r="J239" t="str">
            <v>จังหวัดกระบี่</v>
          </cell>
          <cell r="K239">
            <v>8107</v>
          </cell>
          <cell r="L239" t="str">
            <v>ลำทับ</v>
          </cell>
          <cell r="M239">
            <v>810701</v>
          </cell>
          <cell r="N239" t="str">
            <v>ลำทับ</v>
          </cell>
          <cell r="O239" t="str">
            <v>ใต้</v>
          </cell>
          <cell r="P239" t="str">
            <v>07</v>
          </cell>
          <cell r="Q239" t="str">
            <v>โรงพยาบาลชุมชน</v>
          </cell>
          <cell r="R239">
            <v>5</v>
          </cell>
          <cell r="S239">
            <v>30</v>
          </cell>
          <cell r="T239" t="str">
            <v>30</v>
          </cell>
          <cell r="U239" t="str">
            <v>21</v>
          </cell>
          <cell r="V239" t="str">
            <v>2.1 ทุติยภูมิระดับต้น</v>
          </cell>
        </row>
        <row r="240">
          <cell r="A240" t="str">
            <v>07</v>
          </cell>
          <cell r="B240" t="str">
            <v>21002</v>
          </cell>
          <cell r="C240" t="str">
            <v>กระทรวงสาธารณสุข สำนักงานปลัดกระทรวงสาธารณสุข</v>
          </cell>
          <cell r="D240" t="str">
            <v>001134600</v>
          </cell>
          <cell r="E240" t="str">
            <v>11346</v>
          </cell>
          <cell r="F240" t="str">
            <v>รพช.เหนือคลอง</v>
          </cell>
          <cell r="G240" t="str">
            <v>โรงพยาบาลชุมชนเหนือคลอง</v>
          </cell>
          <cell r="H240" t="str">
            <v>81080101</v>
          </cell>
          <cell r="I240">
            <v>81</v>
          </cell>
          <cell r="J240" t="str">
            <v>จังหวัดกระบี่</v>
          </cell>
          <cell r="K240">
            <v>8108</v>
          </cell>
          <cell r="L240" t="str">
            <v>เหนือคลอง</v>
          </cell>
          <cell r="M240">
            <v>810801</v>
          </cell>
          <cell r="N240" t="str">
            <v>เหนือคลอง</v>
          </cell>
          <cell r="O240" t="str">
            <v>ใต้</v>
          </cell>
          <cell r="P240" t="str">
            <v>07</v>
          </cell>
          <cell r="Q240" t="str">
            <v>โรงพยาบาลชุมชน</v>
          </cell>
          <cell r="R240">
            <v>5</v>
          </cell>
          <cell r="S240">
            <v>30</v>
          </cell>
          <cell r="T240" t="str">
            <v>30</v>
          </cell>
          <cell r="U240" t="str">
            <v>21</v>
          </cell>
          <cell r="V240" t="str">
            <v>2.1 ทุติยภูมิระดับต้น</v>
          </cell>
        </row>
        <row r="241">
          <cell r="A241" t="str">
            <v>07</v>
          </cell>
          <cell r="B241" t="str">
            <v>21002</v>
          </cell>
          <cell r="C241" t="str">
            <v>กระทรวงสาธารณสุข สำนักงานปลัดกระทรวงสาธารณสุข</v>
          </cell>
          <cell r="D241" t="str">
            <v>001073900</v>
          </cell>
          <cell r="E241" t="str">
            <v>10739</v>
          </cell>
          <cell r="F241" t="str">
            <v>รพท.พังงา</v>
          </cell>
          <cell r="G241" t="str">
            <v>โรงพยาบาลทั่วไปพังงา</v>
          </cell>
          <cell r="H241" t="str">
            <v>82010100</v>
          </cell>
          <cell r="I241">
            <v>82</v>
          </cell>
          <cell r="J241" t="str">
            <v>จังหวัดพังงา</v>
          </cell>
          <cell r="K241">
            <v>8201</v>
          </cell>
          <cell r="L241" t="str">
            <v>เมืองพังงา</v>
          </cell>
          <cell r="M241">
            <v>820101</v>
          </cell>
          <cell r="N241" t="str">
            <v>ท้ายช้าง</v>
          </cell>
          <cell r="O241" t="str">
            <v>ใต้</v>
          </cell>
          <cell r="P241" t="str">
            <v>06</v>
          </cell>
          <cell r="Q241" t="str">
            <v>โรงพยาบาลทั่วไป</v>
          </cell>
          <cell r="R241">
            <v>3</v>
          </cell>
          <cell r="S241">
            <v>215</v>
          </cell>
          <cell r="T241" t="str">
            <v>215</v>
          </cell>
          <cell r="U241" t="str">
            <v>23</v>
          </cell>
          <cell r="V241" t="str">
            <v>2.3 ทุติยภูมิระดับสูง</v>
          </cell>
        </row>
        <row r="242">
          <cell r="A242" t="str">
            <v>07</v>
          </cell>
          <cell r="B242" t="str">
            <v>21002</v>
          </cell>
          <cell r="C242" t="str">
            <v>กระทรวงสาธารณสุข สำนักงานปลัดกระทรวงสาธารณสุข</v>
          </cell>
          <cell r="D242" t="str">
            <v>001074000</v>
          </cell>
          <cell r="E242" t="str">
            <v>10740</v>
          </cell>
          <cell r="F242" t="str">
            <v>รพท.ตะกั่วป่า</v>
          </cell>
          <cell r="G242" t="str">
            <v>โรงพยาบาลทั่วไปตะกั่วป่า</v>
          </cell>
          <cell r="H242" t="str">
            <v>82050200</v>
          </cell>
          <cell r="I242">
            <v>82</v>
          </cell>
          <cell r="J242" t="str">
            <v>จังหวัดพังงา</v>
          </cell>
          <cell r="K242">
            <v>8205</v>
          </cell>
          <cell r="L242" t="str">
            <v>ตะกั่วป่า</v>
          </cell>
          <cell r="M242">
            <v>820502</v>
          </cell>
          <cell r="N242" t="str">
            <v>บางนายสี</v>
          </cell>
          <cell r="O242" t="str">
            <v>ใต้</v>
          </cell>
          <cell r="P242" t="str">
            <v>06</v>
          </cell>
          <cell r="Q242" t="str">
            <v>โรงพยาบาลทั่วไป</v>
          </cell>
          <cell r="R242">
            <v>3</v>
          </cell>
          <cell r="S242">
            <v>209</v>
          </cell>
          <cell r="T242" t="str">
            <v>209</v>
          </cell>
          <cell r="U242" t="str">
            <v>23</v>
          </cell>
          <cell r="V242" t="str">
            <v>2.3 ทุติยภูมิระดับสูง</v>
          </cell>
        </row>
        <row r="243">
          <cell r="A243" t="str">
            <v>07</v>
          </cell>
          <cell r="B243" t="str">
            <v>21002</v>
          </cell>
          <cell r="C243" t="str">
            <v>กระทรวงสาธารณสุข สำนักงานปลัดกระทรวงสาธารณสุข</v>
          </cell>
          <cell r="D243" t="str">
            <v>001134700</v>
          </cell>
          <cell r="E243" t="str">
            <v>11347</v>
          </cell>
          <cell r="F243" t="str">
            <v>รพช.เกาะยาวชัยพัฒน์</v>
          </cell>
          <cell r="G243" t="str">
            <v>โรงพยาบาลชุมชนเกาะยาวชัยพัฒน์</v>
          </cell>
          <cell r="H243" t="str">
            <v>82020102</v>
          </cell>
          <cell r="I243">
            <v>82</v>
          </cell>
          <cell r="J243" t="str">
            <v>จังหวัดพังงา</v>
          </cell>
          <cell r="K243">
            <v>8202</v>
          </cell>
          <cell r="L243" t="str">
            <v>เกาะยาว</v>
          </cell>
          <cell r="M243">
            <v>820201</v>
          </cell>
          <cell r="N243" t="str">
            <v>เกาะยาวน้อย</v>
          </cell>
          <cell r="O243" t="str">
            <v>ใต้</v>
          </cell>
          <cell r="P243" t="str">
            <v>07</v>
          </cell>
          <cell r="Q243" t="str">
            <v>โรงพยาบาลชุมชน</v>
          </cell>
          <cell r="R243">
            <v>5</v>
          </cell>
          <cell r="S243">
            <v>30</v>
          </cell>
          <cell r="T243" t="str">
            <v>30</v>
          </cell>
          <cell r="U243" t="str">
            <v>21</v>
          </cell>
          <cell r="V243" t="str">
            <v>2.1 ทุติยภูมิระดับต้น</v>
          </cell>
        </row>
        <row r="244">
          <cell r="A244" t="str">
            <v>07</v>
          </cell>
          <cell r="B244" t="str">
            <v>21002</v>
          </cell>
          <cell r="C244" t="str">
            <v>กระทรวงสาธารณสุข สำนักงานปลัดกระทรวงสาธารณสุข</v>
          </cell>
          <cell r="D244" t="str">
            <v>001134800</v>
          </cell>
          <cell r="E244" t="str">
            <v>11348</v>
          </cell>
          <cell r="F244" t="str">
            <v>รพช.กะปงชัยพัฒน์</v>
          </cell>
          <cell r="G244" t="str">
            <v>โรงพยาบาลชุมชนกะปงชัยพัฒน์</v>
          </cell>
          <cell r="H244" t="str">
            <v>82030201</v>
          </cell>
          <cell r="I244">
            <v>82</v>
          </cell>
          <cell r="J244" t="str">
            <v>จังหวัดพังงา</v>
          </cell>
          <cell r="K244">
            <v>8203</v>
          </cell>
          <cell r="L244" t="str">
            <v>กะปง</v>
          </cell>
          <cell r="M244">
            <v>820303</v>
          </cell>
          <cell r="N244" t="str">
            <v>เหมาะ</v>
          </cell>
          <cell r="O244" t="str">
            <v>ใต้</v>
          </cell>
          <cell r="P244" t="str">
            <v>07</v>
          </cell>
          <cell r="Q244" t="str">
            <v>โรงพยาบาลชุมชน</v>
          </cell>
          <cell r="R244">
            <v>5</v>
          </cell>
          <cell r="S244">
            <v>30</v>
          </cell>
          <cell r="T244" t="str">
            <v>30</v>
          </cell>
          <cell r="U244" t="str">
            <v>21</v>
          </cell>
          <cell r="V244" t="str">
            <v>2.1 ทุติยภูมิระดับต้น</v>
          </cell>
        </row>
        <row r="245">
          <cell r="A245" t="str">
            <v>07</v>
          </cell>
          <cell r="B245" t="str">
            <v>21002</v>
          </cell>
          <cell r="C245" t="str">
            <v>กระทรวงสาธารณสุข สำนักงานปลัดกระทรวงสาธารณสุข</v>
          </cell>
          <cell r="D245" t="str">
            <v>001134900</v>
          </cell>
          <cell r="E245" t="str">
            <v>11349</v>
          </cell>
          <cell r="F245" t="str">
            <v>รพช.ตะกั่วทุ่ง</v>
          </cell>
          <cell r="G245" t="str">
            <v>โรงพยาบาลชุมชนตะกั่วทุ่ง</v>
          </cell>
          <cell r="H245" t="str">
            <v>82040602</v>
          </cell>
          <cell r="I245">
            <v>82</v>
          </cell>
          <cell r="J245" t="str">
            <v>จังหวัดพังงา</v>
          </cell>
          <cell r="K245">
            <v>8204</v>
          </cell>
          <cell r="L245" t="str">
            <v>ตะกั่วทุ่ง</v>
          </cell>
          <cell r="M245">
            <v>820406</v>
          </cell>
          <cell r="N245" t="str">
            <v>โคกกลอย</v>
          </cell>
          <cell r="O245" t="str">
            <v>ใต้</v>
          </cell>
          <cell r="P245" t="str">
            <v>07</v>
          </cell>
          <cell r="Q245" t="str">
            <v>โรงพยาบาลชุมชน</v>
          </cell>
          <cell r="R245">
            <v>5</v>
          </cell>
          <cell r="S245">
            <v>30</v>
          </cell>
          <cell r="T245" t="str">
            <v>30</v>
          </cell>
          <cell r="U245" t="str">
            <v>21</v>
          </cell>
          <cell r="V245" t="str">
            <v>2.1 ทุติยภูมิระดับต้น</v>
          </cell>
        </row>
        <row r="246">
          <cell r="A246" t="str">
            <v>07</v>
          </cell>
          <cell r="B246" t="str">
            <v>21002</v>
          </cell>
          <cell r="C246" t="str">
            <v>กระทรวงสาธารณสุข สำนักงานปลัดกระทรวงสาธารณสุข</v>
          </cell>
          <cell r="D246" t="str">
            <v>001135000</v>
          </cell>
          <cell r="E246" t="str">
            <v>11350</v>
          </cell>
          <cell r="F246" t="str">
            <v>รพช.บางไทร</v>
          </cell>
          <cell r="G246" t="str">
            <v>โรงพยาบาลชุมชนบางไทร</v>
          </cell>
          <cell r="H246" t="str">
            <v>82050304</v>
          </cell>
          <cell r="I246">
            <v>82</v>
          </cell>
          <cell r="J246" t="str">
            <v>จังหวัดพังงา</v>
          </cell>
          <cell r="K246">
            <v>8205</v>
          </cell>
          <cell r="L246" t="str">
            <v>ตะกั่วป่า</v>
          </cell>
          <cell r="M246">
            <v>820503</v>
          </cell>
          <cell r="N246" t="str">
            <v>บางไทร</v>
          </cell>
          <cell r="O246" t="str">
            <v>ใต้</v>
          </cell>
          <cell r="P246" t="str">
            <v>07</v>
          </cell>
          <cell r="Q246" t="str">
            <v>โรงพยาบาลชุมชน</v>
          </cell>
          <cell r="R246">
            <v>5</v>
          </cell>
          <cell r="S246">
            <v>10</v>
          </cell>
          <cell r="T246" t="str">
            <v>10</v>
          </cell>
          <cell r="U246" t="str">
            <v>21</v>
          </cell>
          <cell r="V246" t="str">
            <v>2.1 ทุติยภูมิระดับต้น</v>
          </cell>
        </row>
        <row r="247">
          <cell r="A247" t="str">
            <v>07</v>
          </cell>
          <cell r="B247" t="str">
            <v>21002</v>
          </cell>
          <cell r="C247" t="str">
            <v>กระทรวงสาธารณสุข สำนักงานปลัดกระทรวงสาธารณสุข</v>
          </cell>
          <cell r="D247" t="str">
            <v>001135200</v>
          </cell>
          <cell r="E247" t="str">
            <v>11352</v>
          </cell>
          <cell r="F247" t="str">
            <v>รพช.คุระบุรีชัยพัฒน์</v>
          </cell>
          <cell r="G247" t="str">
            <v>โรงพยาบาลชุมชนคุระบุรีชัยพัฒน์</v>
          </cell>
          <cell r="H247" t="str">
            <v>82060101</v>
          </cell>
          <cell r="I247">
            <v>82</v>
          </cell>
          <cell r="J247" t="str">
            <v>จังหวัดพังงา</v>
          </cell>
          <cell r="K247">
            <v>8206</v>
          </cell>
          <cell r="L247" t="str">
            <v>คุระบุรี</v>
          </cell>
          <cell r="M247">
            <v>820601</v>
          </cell>
          <cell r="N247" t="str">
            <v>คุระ</v>
          </cell>
          <cell r="O247" t="str">
            <v>ใต้</v>
          </cell>
          <cell r="P247" t="str">
            <v>07</v>
          </cell>
          <cell r="Q247" t="str">
            <v>โรงพยาบาลชุมชน</v>
          </cell>
          <cell r="R247">
            <v>5</v>
          </cell>
          <cell r="S247">
            <v>30</v>
          </cell>
          <cell r="T247" t="str">
            <v>30</v>
          </cell>
          <cell r="U247" t="str">
            <v>21</v>
          </cell>
          <cell r="V247" t="str">
            <v>2.1 ทุติยภูมิระดับต้น</v>
          </cell>
        </row>
        <row r="248">
          <cell r="A248" t="str">
            <v>07</v>
          </cell>
          <cell r="B248" t="str">
            <v>21002</v>
          </cell>
          <cell r="C248" t="str">
            <v>กระทรวงสาธารณสุข สำนักงานปลัดกระทรวงสาธารณสุข</v>
          </cell>
          <cell r="D248" t="str">
            <v>001135300</v>
          </cell>
          <cell r="E248" t="str">
            <v>11353</v>
          </cell>
          <cell r="F248" t="str">
            <v>รพช.ทับปุด</v>
          </cell>
          <cell r="G248" t="str">
            <v>โรงพยาบาลชุมชนทับปุด</v>
          </cell>
          <cell r="H248" t="str">
            <v>82070101</v>
          </cell>
          <cell r="I248">
            <v>82</v>
          </cell>
          <cell r="J248" t="str">
            <v>จังหวัดพังงา</v>
          </cell>
          <cell r="K248">
            <v>8207</v>
          </cell>
          <cell r="L248" t="str">
            <v>ทับปุด</v>
          </cell>
          <cell r="M248">
            <v>820701</v>
          </cell>
          <cell r="N248" t="str">
            <v>ทับปุด</v>
          </cell>
          <cell r="O248" t="str">
            <v>ใต้</v>
          </cell>
          <cell r="P248" t="str">
            <v>07</v>
          </cell>
          <cell r="Q248" t="str">
            <v>โรงพยาบาลชุมชน</v>
          </cell>
          <cell r="R248">
            <v>5</v>
          </cell>
          <cell r="S248">
            <v>30</v>
          </cell>
          <cell r="T248" t="str">
            <v>30</v>
          </cell>
          <cell r="U248" t="str">
            <v>21</v>
          </cell>
          <cell r="V248" t="str">
            <v>2.1 ทุติยภูมิระดับต้น</v>
          </cell>
        </row>
        <row r="249">
          <cell r="A249" t="str">
            <v>07</v>
          </cell>
          <cell r="B249" t="str">
            <v>21002</v>
          </cell>
          <cell r="C249" t="str">
            <v>กระทรวงสาธารณสุข สำนักงานปลัดกระทรวงสาธารณสุข</v>
          </cell>
          <cell r="D249" t="str">
            <v>001135400</v>
          </cell>
          <cell r="E249" t="str">
            <v>11354</v>
          </cell>
          <cell r="F249" t="str">
            <v>รพช.ท้ายเหมือง</v>
          </cell>
          <cell r="G249" t="str">
            <v>โรงพยาบาลชุมชนท้ายเหมือง</v>
          </cell>
          <cell r="H249" t="str">
            <v>82080109</v>
          </cell>
          <cell r="I249">
            <v>82</v>
          </cell>
          <cell r="J249" t="str">
            <v>จังหวัดพังงา</v>
          </cell>
          <cell r="K249">
            <v>8208</v>
          </cell>
          <cell r="L249" t="str">
            <v>ท้ายเหมือง</v>
          </cell>
          <cell r="M249">
            <v>820801</v>
          </cell>
          <cell r="N249" t="str">
            <v>ท้ายเหมือง</v>
          </cell>
          <cell r="O249" t="str">
            <v>ใต้</v>
          </cell>
          <cell r="P249" t="str">
            <v>07</v>
          </cell>
          <cell r="Q249" t="str">
            <v>โรงพยาบาลชุมชน</v>
          </cell>
          <cell r="R249">
            <v>5</v>
          </cell>
          <cell r="S249">
            <v>30</v>
          </cell>
          <cell r="T249" t="str">
            <v>30</v>
          </cell>
          <cell r="U249" t="str">
            <v>21</v>
          </cell>
          <cell r="V249" t="str">
            <v>2.1 ทุติยภูมิระดับต้น</v>
          </cell>
        </row>
        <row r="250">
          <cell r="A250" t="str">
            <v>07</v>
          </cell>
          <cell r="B250" t="str">
            <v>21002</v>
          </cell>
          <cell r="C250" t="str">
            <v>กระทรวงสาธารณสุข สำนักงานปลัดกระทรวงสาธารณสุข</v>
          </cell>
          <cell r="D250" t="str">
            <v>001074100</v>
          </cell>
          <cell r="E250" t="str">
            <v>10741</v>
          </cell>
          <cell r="F250" t="str">
            <v>รพท.วชิระภูเก็ต</v>
          </cell>
          <cell r="G250" t="str">
            <v>โรงพยาบาลทั่วไปวชิระภูเก็ต</v>
          </cell>
          <cell r="H250" t="str">
            <v>83010100</v>
          </cell>
          <cell r="I250">
            <v>83</v>
          </cell>
          <cell r="J250" t="str">
            <v>จังหวัดภูเก็ต</v>
          </cell>
          <cell r="K250">
            <v>8301</v>
          </cell>
          <cell r="L250" t="str">
            <v>เมืองภูเก็ต</v>
          </cell>
          <cell r="M250">
            <v>830101</v>
          </cell>
          <cell r="N250" t="str">
            <v>ตลาดใหญ่</v>
          </cell>
          <cell r="O250" t="str">
            <v>ใต้</v>
          </cell>
          <cell r="P250" t="str">
            <v>06</v>
          </cell>
          <cell r="Q250" t="str">
            <v>โรงพยาบาลทั่วไป</v>
          </cell>
          <cell r="R250">
            <v>2</v>
          </cell>
          <cell r="S250">
            <v>503</v>
          </cell>
          <cell r="T250" t="str">
            <v>503</v>
          </cell>
          <cell r="U250" t="str">
            <v>31</v>
          </cell>
          <cell r="V250" t="str">
            <v>3.1 ตติยภูมิ</v>
          </cell>
        </row>
        <row r="251">
          <cell r="A251" t="str">
            <v>07</v>
          </cell>
          <cell r="B251" t="str">
            <v>21002</v>
          </cell>
          <cell r="C251" t="str">
            <v>กระทรวงสาธารณสุข สำนักงานปลัดกระทรวงสาธารณสุข</v>
          </cell>
          <cell r="D251" t="str">
            <v>001135500</v>
          </cell>
          <cell r="E251" t="str">
            <v>11355</v>
          </cell>
          <cell r="F251" t="str">
            <v>รพช.ป่าตอง</v>
          </cell>
          <cell r="G251" t="str">
            <v>โรงพยาบาลชุมชนป่าตอง</v>
          </cell>
          <cell r="H251" t="str">
            <v>83020203</v>
          </cell>
          <cell r="I251">
            <v>83</v>
          </cell>
          <cell r="J251" t="str">
            <v>จังหวัดภูเก็ต</v>
          </cell>
          <cell r="K251">
            <v>8302</v>
          </cell>
          <cell r="L251" t="str">
            <v>กะทู้</v>
          </cell>
          <cell r="M251">
            <v>830202</v>
          </cell>
          <cell r="N251" t="str">
            <v>ป่าตอง</v>
          </cell>
          <cell r="O251" t="str">
            <v>ใต้</v>
          </cell>
          <cell r="P251" t="str">
            <v>07</v>
          </cell>
          <cell r="Q251" t="str">
            <v>โรงพยาบาลชุมชน</v>
          </cell>
          <cell r="R251">
            <v>4</v>
          </cell>
          <cell r="S251">
            <v>60</v>
          </cell>
          <cell r="T251" t="str">
            <v>60</v>
          </cell>
          <cell r="U251" t="str">
            <v>22</v>
          </cell>
          <cell r="V251" t="str">
            <v>2.2 ทุติยภูมิระดับกลาง</v>
          </cell>
        </row>
        <row r="252">
          <cell r="A252" t="str">
            <v>07</v>
          </cell>
          <cell r="B252" t="str">
            <v>21002</v>
          </cell>
          <cell r="C252" t="str">
            <v>กระทรวงสาธารณสุข สำนักงานปลัดกระทรวงสาธารณสุข</v>
          </cell>
          <cell r="D252" t="str">
            <v>001135600</v>
          </cell>
          <cell r="E252" t="str">
            <v>11356</v>
          </cell>
          <cell r="F252" t="str">
            <v>รพช.ถลาง</v>
          </cell>
          <cell r="G252" t="str">
            <v>โรงพยาบาลชุมชนถลาง</v>
          </cell>
          <cell r="H252" t="str">
            <v>83030101</v>
          </cell>
          <cell r="I252">
            <v>83</v>
          </cell>
          <cell r="J252" t="str">
            <v>จังหวัดภูเก็ต</v>
          </cell>
          <cell r="K252">
            <v>8303</v>
          </cell>
          <cell r="L252" t="str">
            <v>ถลาง</v>
          </cell>
          <cell r="M252">
            <v>830301</v>
          </cell>
          <cell r="N252" t="str">
            <v>เทพกระษัตรี</v>
          </cell>
          <cell r="O252" t="str">
            <v>ใต้</v>
          </cell>
          <cell r="P252" t="str">
            <v>07</v>
          </cell>
          <cell r="Q252" t="str">
            <v>โรงพยาบาลชุมชน</v>
          </cell>
          <cell r="R252">
            <v>4</v>
          </cell>
          <cell r="S252">
            <v>60</v>
          </cell>
          <cell r="T252" t="str">
            <v>66</v>
          </cell>
          <cell r="U252" t="str">
            <v>22</v>
          </cell>
          <cell r="V252" t="str">
            <v>2.2 ทุติยภูมิระดับกลาง</v>
          </cell>
        </row>
        <row r="253">
          <cell r="A253" t="str">
            <v>07</v>
          </cell>
          <cell r="B253" t="str">
            <v>21002</v>
          </cell>
          <cell r="C253" t="str">
            <v>กระทรวงสาธารณสุข สำนักงานปลัดกระทรวงสาธารณสุข</v>
          </cell>
          <cell r="D253" t="str">
            <v>001074300</v>
          </cell>
          <cell r="E253" t="str">
            <v>10743</v>
          </cell>
          <cell r="F253" t="str">
            <v>รพท.ระนอง</v>
          </cell>
          <cell r="G253" t="str">
            <v>โรงพยาบาลทั่วไประนอง</v>
          </cell>
          <cell r="H253" t="str">
            <v>85010100</v>
          </cell>
          <cell r="I253">
            <v>85</v>
          </cell>
          <cell r="J253" t="str">
            <v>จังหวัดระนอง</v>
          </cell>
          <cell r="K253">
            <v>8501</v>
          </cell>
          <cell r="L253" t="str">
            <v>เมืองระนอง</v>
          </cell>
          <cell r="M253">
            <v>850101</v>
          </cell>
          <cell r="N253" t="str">
            <v>เขานิเวศน์</v>
          </cell>
          <cell r="O253" t="str">
            <v>ใต้</v>
          </cell>
          <cell r="P253" t="str">
            <v>06</v>
          </cell>
          <cell r="Q253" t="str">
            <v>โรงพยาบาลทั่วไป</v>
          </cell>
          <cell r="R253">
            <v>2</v>
          </cell>
          <cell r="S253">
            <v>555</v>
          </cell>
          <cell r="T253" t="str">
            <v>324</v>
          </cell>
          <cell r="U253" t="str">
            <v>23</v>
          </cell>
          <cell r="V253" t="str">
            <v>2.3 ทุติยภูมิระดับสูง</v>
          </cell>
        </row>
        <row r="254">
          <cell r="A254" t="str">
            <v>07</v>
          </cell>
          <cell r="B254" t="str">
            <v>21002</v>
          </cell>
          <cell r="C254" t="str">
            <v>กระทรวงสาธารณสุข สำนักงานปลัดกระทรวงสาธารณสุข</v>
          </cell>
          <cell r="D254" t="str">
            <v>001132300</v>
          </cell>
          <cell r="E254" t="str">
            <v>11323</v>
          </cell>
          <cell r="F254" t="str">
            <v>รพช.ละอุ่น</v>
          </cell>
          <cell r="G254" t="str">
            <v>โรงพยาบาลชุมชนละอุ่น</v>
          </cell>
          <cell r="H254" t="str">
            <v>85020303</v>
          </cell>
          <cell r="I254">
            <v>85</v>
          </cell>
          <cell r="J254" t="str">
            <v>จังหวัดระนอง</v>
          </cell>
          <cell r="K254">
            <v>8502</v>
          </cell>
          <cell r="L254" t="str">
            <v>ละอุ่น</v>
          </cell>
          <cell r="M254">
            <v>850203</v>
          </cell>
          <cell r="N254" t="str">
            <v>บางพระใต้</v>
          </cell>
          <cell r="O254" t="str">
            <v>ใต้</v>
          </cell>
          <cell r="P254" t="str">
            <v>07</v>
          </cell>
          <cell r="Q254" t="str">
            <v>โรงพยาบาลชุมชน</v>
          </cell>
          <cell r="R254">
            <v>5</v>
          </cell>
          <cell r="S254">
            <v>30</v>
          </cell>
          <cell r="T254" t="str">
            <v>10</v>
          </cell>
          <cell r="U254" t="str">
            <v>21</v>
          </cell>
          <cell r="V254" t="str">
            <v>2.1 ทุติยภูมิระดับต้น</v>
          </cell>
        </row>
        <row r="255">
          <cell r="A255" t="str">
            <v>07</v>
          </cell>
          <cell r="B255" t="str">
            <v>21002</v>
          </cell>
          <cell r="C255" t="str">
            <v>กระทรวงสาธารณสุข สำนักงานปลัดกระทรวงสาธารณสุข</v>
          </cell>
          <cell r="D255" t="str">
            <v>001137200</v>
          </cell>
          <cell r="E255" t="str">
            <v>11372</v>
          </cell>
          <cell r="F255" t="str">
            <v>รพช.กะเปอร์</v>
          </cell>
          <cell r="G255" t="str">
            <v>โรงพยาบาลชุมชนกะเปอร์</v>
          </cell>
          <cell r="H255" t="str">
            <v>85030201</v>
          </cell>
          <cell r="I255">
            <v>85</v>
          </cell>
          <cell r="J255" t="str">
            <v>จังหวัดระนอง</v>
          </cell>
          <cell r="K255">
            <v>8503</v>
          </cell>
          <cell r="L255" t="str">
            <v>กะเปอร์</v>
          </cell>
          <cell r="M255">
            <v>850302</v>
          </cell>
          <cell r="N255" t="str">
            <v>กะเปอร์</v>
          </cell>
          <cell r="O255" t="str">
            <v>ใต้</v>
          </cell>
          <cell r="P255" t="str">
            <v>07</v>
          </cell>
          <cell r="Q255" t="str">
            <v>โรงพยาบาลชุมชน</v>
          </cell>
          <cell r="R255">
            <v>5</v>
          </cell>
          <cell r="S255">
            <v>120</v>
          </cell>
          <cell r="T255" t="str">
            <v>30</v>
          </cell>
          <cell r="U255" t="str">
            <v>21</v>
          </cell>
          <cell r="V255" t="str">
            <v>2.1 ทุติยภูมิระดับต้น</v>
          </cell>
        </row>
        <row r="256">
          <cell r="A256" t="str">
            <v>07</v>
          </cell>
          <cell r="B256" t="str">
            <v>21002</v>
          </cell>
          <cell r="C256" t="str">
            <v>กระทรวงสาธารณสุข สำนักงานปลัดกระทรวงสาธารณสุข</v>
          </cell>
          <cell r="D256" t="str">
            <v>001137300</v>
          </cell>
          <cell r="E256" t="str">
            <v>11373</v>
          </cell>
          <cell r="F256" t="str">
            <v>รพช.กระบุรี</v>
          </cell>
          <cell r="G256" t="str">
            <v>โรงพยาบาลชุมชนกระบุรี</v>
          </cell>
          <cell r="H256" t="str">
            <v>85040103</v>
          </cell>
          <cell r="I256">
            <v>85</v>
          </cell>
          <cell r="J256" t="str">
            <v>จังหวัดระนอง</v>
          </cell>
          <cell r="K256">
            <v>8504</v>
          </cell>
          <cell r="L256" t="str">
            <v>กระบุรี</v>
          </cell>
          <cell r="M256">
            <v>850401</v>
          </cell>
          <cell r="N256" t="str">
            <v>น้ำจืด</v>
          </cell>
          <cell r="O256" t="str">
            <v>ใต้</v>
          </cell>
          <cell r="P256" t="str">
            <v>07</v>
          </cell>
          <cell r="Q256" t="str">
            <v>โรงพยาบาลชุมชน</v>
          </cell>
          <cell r="R256">
            <v>5</v>
          </cell>
          <cell r="S256">
            <v>167</v>
          </cell>
          <cell r="T256" t="str">
            <v>30</v>
          </cell>
          <cell r="U256" t="str">
            <v>21</v>
          </cell>
          <cell r="V256" t="str">
            <v>2.1 ทุติยภูมิระดับต้น</v>
          </cell>
        </row>
        <row r="257">
          <cell r="A257" t="str">
            <v>07</v>
          </cell>
          <cell r="B257" t="str">
            <v>21002</v>
          </cell>
          <cell r="C257" t="str">
            <v>กระทรวงสาธารณสุข สำนักงานปลัดกระทรวงสาธารณสุข</v>
          </cell>
          <cell r="D257" t="str">
            <v>001137400</v>
          </cell>
          <cell r="E257" t="str">
            <v>11374</v>
          </cell>
          <cell r="F257" t="str">
            <v>รพช.สุขสำราญ</v>
          </cell>
          <cell r="G257" t="str">
            <v>โรงพยาบาลชุมชนสุขสำราญ</v>
          </cell>
          <cell r="H257" t="str">
            <v>85050205</v>
          </cell>
          <cell r="I257">
            <v>85</v>
          </cell>
          <cell r="J257" t="str">
            <v>จังหวัดระนอง</v>
          </cell>
          <cell r="K257">
            <v>8505</v>
          </cell>
          <cell r="L257" t="str">
            <v>สุขสำราญ</v>
          </cell>
          <cell r="M257">
            <v>850502</v>
          </cell>
          <cell r="N257" t="str">
            <v>กำพวน</v>
          </cell>
          <cell r="O257" t="str">
            <v>ใต้</v>
          </cell>
          <cell r="P257" t="str">
            <v>07</v>
          </cell>
          <cell r="Q257" t="str">
            <v>โรงพยาบาลชุมชน</v>
          </cell>
          <cell r="R257">
            <v>5</v>
          </cell>
          <cell r="S257">
            <v>30</v>
          </cell>
          <cell r="T257" t="str">
            <v>10</v>
          </cell>
          <cell r="U257" t="str">
            <v>22</v>
          </cell>
          <cell r="V257" t="str">
            <v>2.2 ทุติยภูมิระดับกลาง</v>
          </cell>
        </row>
        <row r="258">
          <cell r="A258" t="str">
            <v>07</v>
          </cell>
          <cell r="B258" t="str">
            <v>21002</v>
          </cell>
          <cell r="C258" t="str">
            <v>กระทรวงสาธารณสุข สำนักงานปลัดกระทรวงสาธารณสุข</v>
          </cell>
          <cell r="D258" t="str">
            <v>001068300</v>
          </cell>
          <cell r="E258" t="str">
            <v>10683</v>
          </cell>
          <cell r="F258" t="str">
            <v>รพศ.ตรัง</v>
          </cell>
          <cell r="G258" t="str">
            <v>โรงพยาบาลศูนย์ตรัง</v>
          </cell>
          <cell r="H258" t="str">
            <v>92010100</v>
          </cell>
          <cell r="I258">
            <v>92</v>
          </cell>
          <cell r="J258" t="str">
            <v>จังหวัดตรัง</v>
          </cell>
          <cell r="K258">
            <v>9201</v>
          </cell>
          <cell r="L258" t="str">
            <v>เมืองตรัง</v>
          </cell>
          <cell r="M258">
            <v>920101</v>
          </cell>
          <cell r="N258" t="str">
            <v>ทับเที่ยง</v>
          </cell>
          <cell r="O258" t="str">
            <v>ใต้</v>
          </cell>
          <cell r="P258" t="str">
            <v>05</v>
          </cell>
          <cell r="Q258" t="str">
            <v>โรงพยาบาลศูนย์</v>
          </cell>
          <cell r="R258">
            <v>1</v>
          </cell>
          <cell r="S258">
            <v>474</v>
          </cell>
          <cell r="T258" t="str">
            <v>370</v>
          </cell>
          <cell r="U258" t="str">
            <v>31</v>
          </cell>
          <cell r="V258" t="str">
            <v>3.1 ตติยภูมิ</v>
          </cell>
        </row>
        <row r="259">
          <cell r="A259" t="str">
            <v>07</v>
          </cell>
          <cell r="B259" t="str">
            <v>21002</v>
          </cell>
          <cell r="C259" t="str">
            <v>กระทรวงสาธารณสุข สำนักงานปลัดกระทรวงสาธารณสุข</v>
          </cell>
          <cell r="D259" t="str">
            <v>001140700</v>
          </cell>
          <cell r="E259" t="str">
            <v>11407</v>
          </cell>
          <cell r="F259" t="str">
            <v>รพช.กันตัง</v>
          </cell>
          <cell r="G259" t="str">
            <v>โรงพยาบาลชุมชนกันตัง</v>
          </cell>
          <cell r="H259" t="str">
            <v>92020402</v>
          </cell>
          <cell r="I259">
            <v>92</v>
          </cell>
          <cell r="J259" t="str">
            <v>จังหวัดตรัง</v>
          </cell>
          <cell r="K259">
            <v>9202</v>
          </cell>
          <cell r="L259" t="str">
            <v>กันตัง</v>
          </cell>
          <cell r="M259">
            <v>920204</v>
          </cell>
          <cell r="N259" t="str">
            <v>บางเป้า</v>
          </cell>
          <cell r="O259" t="str">
            <v>ใต้</v>
          </cell>
          <cell r="P259" t="str">
            <v>07</v>
          </cell>
          <cell r="Q259" t="str">
            <v>โรงพยาบาลชุมชน</v>
          </cell>
          <cell r="R259">
            <v>4</v>
          </cell>
          <cell r="S259">
            <v>60</v>
          </cell>
          <cell r="T259" t="str">
            <v>60</v>
          </cell>
          <cell r="U259" t="str">
            <v>21</v>
          </cell>
          <cell r="V259" t="str">
            <v>2.1 ทุติยภูมิระดับต้น</v>
          </cell>
        </row>
        <row r="260">
          <cell r="A260" t="str">
            <v>07</v>
          </cell>
          <cell r="B260" t="str">
            <v>21002</v>
          </cell>
          <cell r="C260" t="str">
            <v>กระทรวงสาธารณสุข สำนักงานปลัดกระทรวงสาธารณสุข</v>
          </cell>
          <cell r="D260" t="str">
            <v>001140800</v>
          </cell>
          <cell r="E260" t="str">
            <v>11408</v>
          </cell>
          <cell r="F260" t="str">
            <v>รพช.ย่านตาขาว</v>
          </cell>
          <cell r="G260" t="str">
            <v>โรงพยาบาลชุมชนย่านตาขาว</v>
          </cell>
          <cell r="H260" t="str">
            <v>92030106</v>
          </cell>
          <cell r="I260">
            <v>92</v>
          </cell>
          <cell r="J260" t="str">
            <v>จังหวัดตรัง</v>
          </cell>
          <cell r="K260">
            <v>9203</v>
          </cell>
          <cell r="L260" t="str">
            <v>ย่านตาขาว</v>
          </cell>
          <cell r="M260">
            <v>920301</v>
          </cell>
          <cell r="N260" t="str">
            <v>ย่านตาขาว</v>
          </cell>
          <cell r="O260" t="str">
            <v>ใต้</v>
          </cell>
          <cell r="P260" t="str">
            <v>07</v>
          </cell>
          <cell r="Q260" t="str">
            <v>โรงพยาบาลชุมชน</v>
          </cell>
          <cell r="R260">
            <v>4</v>
          </cell>
          <cell r="S260">
            <v>60</v>
          </cell>
          <cell r="T260" t="str">
            <v>60</v>
          </cell>
          <cell r="U260" t="str">
            <v>21</v>
          </cell>
          <cell r="V260" t="str">
            <v>2.1 ทุติยภูมิระดับต้น</v>
          </cell>
        </row>
        <row r="261">
          <cell r="A261" t="str">
            <v>07</v>
          </cell>
          <cell r="B261" t="str">
            <v>21002</v>
          </cell>
          <cell r="C261" t="str">
            <v>กระทรวงสาธารณสุข สำนักงานปลัดกระทรวงสาธารณสุข</v>
          </cell>
          <cell r="D261" t="str">
            <v>001140900</v>
          </cell>
          <cell r="E261" t="str">
            <v>11409</v>
          </cell>
          <cell r="F261" t="str">
            <v>รพช.ปะเหลียน</v>
          </cell>
          <cell r="G261" t="str">
            <v>โรงพยาบาลชุมชนปะเหลียน</v>
          </cell>
          <cell r="H261" t="str">
            <v>92040101</v>
          </cell>
          <cell r="I261">
            <v>92</v>
          </cell>
          <cell r="J261" t="str">
            <v>จังหวัดตรัง</v>
          </cell>
          <cell r="K261">
            <v>9204</v>
          </cell>
          <cell r="L261" t="str">
            <v>ปะเหลียน</v>
          </cell>
          <cell r="M261">
            <v>920401</v>
          </cell>
          <cell r="N261" t="str">
            <v>ท่าข้าม</v>
          </cell>
          <cell r="O261" t="str">
            <v>ใต้</v>
          </cell>
          <cell r="P261" t="str">
            <v>07</v>
          </cell>
          <cell r="Q261" t="str">
            <v>โรงพยาบาลชุมชน</v>
          </cell>
          <cell r="R261">
            <v>5</v>
          </cell>
          <cell r="S261">
            <v>30</v>
          </cell>
          <cell r="T261" t="str">
            <v>30</v>
          </cell>
          <cell r="U261" t="str">
            <v>21</v>
          </cell>
          <cell r="V261" t="str">
            <v>2.1 ทุติยภูมิระดับต้น</v>
          </cell>
        </row>
        <row r="262">
          <cell r="A262" t="str">
            <v>07</v>
          </cell>
          <cell r="B262" t="str">
            <v>21002</v>
          </cell>
          <cell r="C262" t="str">
            <v>กระทรวงสาธารณสุข สำนักงานปลัดกระทรวงสาธารณสุข</v>
          </cell>
          <cell r="D262" t="str">
            <v>001141000</v>
          </cell>
          <cell r="E262" t="str">
            <v>11410</v>
          </cell>
          <cell r="F262" t="str">
            <v>รพช.สิเกา</v>
          </cell>
          <cell r="G262" t="str">
            <v>โรงพยาบาลชุมชนสิเกา</v>
          </cell>
          <cell r="H262" t="str">
            <v>92050106</v>
          </cell>
          <cell r="I262">
            <v>92</v>
          </cell>
          <cell r="J262" t="str">
            <v>จังหวัดตรัง</v>
          </cell>
          <cell r="K262">
            <v>9205</v>
          </cell>
          <cell r="L262" t="str">
            <v>สิเกา</v>
          </cell>
          <cell r="M262">
            <v>920501</v>
          </cell>
          <cell r="N262" t="str">
            <v>บ่อหิน</v>
          </cell>
          <cell r="O262" t="str">
            <v>ใต้</v>
          </cell>
          <cell r="P262" t="str">
            <v>07</v>
          </cell>
          <cell r="Q262" t="str">
            <v>โรงพยาบาลชุมชน</v>
          </cell>
          <cell r="R262">
            <v>5</v>
          </cell>
          <cell r="S262">
            <v>30</v>
          </cell>
          <cell r="T262" t="str">
            <v>60</v>
          </cell>
          <cell r="U262" t="str">
            <v>21</v>
          </cell>
          <cell r="V262" t="str">
            <v>2.1 ทุติยภูมิระดับต้น</v>
          </cell>
        </row>
        <row r="263">
          <cell r="A263" t="str">
            <v>07</v>
          </cell>
          <cell r="B263" t="str">
            <v>21002</v>
          </cell>
          <cell r="C263" t="str">
            <v>กระทรวงสาธารณสุข สำนักงานปลัดกระทรวงสาธารณสุข</v>
          </cell>
          <cell r="D263" t="str">
            <v>001141100</v>
          </cell>
          <cell r="E263" t="str">
            <v>11411</v>
          </cell>
          <cell r="F263" t="str">
            <v>รพช.ห้วยยอด</v>
          </cell>
          <cell r="G263" t="str">
            <v>โรงพยาบาลชุมชนห้วยยอด</v>
          </cell>
          <cell r="H263" t="str">
            <v>92060102</v>
          </cell>
          <cell r="I263">
            <v>92</v>
          </cell>
          <cell r="J263" t="str">
            <v>จังหวัดตรัง</v>
          </cell>
          <cell r="K263">
            <v>9206</v>
          </cell>
          <cell r="L263" t="str">
            <v>ห้วยยอด</v>
          </cell>
          <cell r="M263">
            <v>920608</v>
          </cell>
          <cell r="N263" t="str">
            <v>เขาขาว</v>
          </cell>
          <cell r="O263" t="str">
            <v>ใต้</v>
          </cell>
          <cell r="P263" t="str">
            <v>07</v>
          </cell>
          <cell r="Q263" t="str">
            <v>โรงพยาบาลชุมชน</v>
          </cell>
          <cell r="R263">
            <v>4</v>
          </cell>
          <cell r="S263">
            <v>90</v>
          </cell>
          <cell r="T263" t="str">
            <v>90</v>
          </cell>
          <cell r="U263" t="str">
            <v>22</v>
          </cell>
          <cell r="V263" t="str">
            <v>2.2 ทุติยภูมิระดับกลาง</v>
          </cell>
        </row>
        <row r="264">
          <cell r="A264" t="str">
            <v>07</v>
          </cell>
          <cell r="B264" t="str">
            <v>21002</v>
          </cell>
          <cell r="C264" t="str">
            <v>กระทรวงสาธารณสุข สำนักงานปลัดกระทรวงสาธารณสุข</v>
          </cell>
          <cell r="D264" t="str">
            <v>001141200</v>
          </cell>
          <cell r="E264" t="str">
            <v>11412</v>
          </cell>
          <cell r="F264" t="str">
            <v>รพช.วังวิเศษ</v>
          </cell>
          <cell r="G264" t="str">
            <v>โรงพยาบาลชุมชนวังวิเศษ</v>
          </cell>
          <cell r="H264" t="str">
            <v>92070507</v>
          </cell>
          <cell r="I264">
            <v>92</v>
          </cell>
          <cell r="J264" t="str">
            <v>จังหวัดตรัง</v>
          </cell>
          <cell r="K264">
            <v>9207</v>
          </cell>
          <cell r="L264" t="str">
            <v>วังวิเศษ</v>
          </cell>
          <cell r="M264">
            <v>920705</v>
          </cell>
          <cell r="N264" t="str">
            <v>วังมะปรางเหนือ</v>
          </cell>
          <cell r="O264" t="str">
            <v>ใต้</v>
          </cell>
          <cell r="P264" t="str">
            <v>07</v>
          </cell>
          <cell r="Q264" t="str">
            <v>โรงพยาบาลชุมชน</v>
          </cell>
          <cell r="R264">
            <v>5</v>
          </cell>
          <cell r="S264">
            <v>30</v>
          </cell>
          <cell r="T264" t="str">
            <v>30</v>
          </cell>
          <cell r="U264" t="str">
            <v>21</v>
          </cell>
          <cell r="V264" t="str">
            <v>2.1 ทุติยภูมิระดับต้น</v>
          </cell>
        </row>
        <row r="265">
          <cell r="A265" t="str">
            <v>07</v>
          </cell>
          <cell r="B265" t="str">
            <v>21002</v>
          </cell>
          <cell r="C265" t="str">
            <v>กระทรวงสาธารณสุข สำนักงานปลัดกระทรวงสาธารณสุข</v>
          </cell>
          <cell r="D265" t="str">
            <v>001141300</v>
          </cell>
          <cell r="E265" t="str">
            <v>11413</v>
          </cell>
          <cell r="F265" t="str">
            <v>รพช.นาโยง</v>
          </cell>
          <cell r="G265" t="str">
            <v>โรงพยาบาลชุมชนนาโยง</v>
          </cell>
          <cell r="H265" t="str">
            <v>92080102</v>
          </cell>
          <cell r="I265">
            <v>92</v>
          </cell>
          <cell r="J265" t="str">
            <v>จังหวัดตรัง</v>
          </cell>
          <cell r="K265">
            <v>9208</v>
          </cell>
          <cell r="L265" t="str">
            <v>นาโยง</v>
          </cell>
          <cell r="M265">
            <v>920801</v>
          </cell>
          <cell r="N265" t="str">
            <v>นาโยงเหนือ</v>
          </cell>
          <cell r="O265" t="str">
            <v>ใต้</v>
          </cell>
          <cell r="P265" t="str">
            <v>07</v>
          </cell>
          <cell r="Q265" t="str">
            <v>โรงพยาบาลชุมชน</v>
          </cell>
          <cell r="R265">
            <v>4</v>
          </cell>
          <cell r="S265">
            <v>60</v>
          </cell>
          <cell r="T265" t="str">
            <v>30</v>
          </cell>
          <cell r="U265" t="str">
            <v>21</v>
          </cell>
          <cell r="V265" t="str">
            <v>2.1 ทุติยภูมิระดับต้น</v>
          </cell>
        </row>
        <row r="266">
          <cell r="A266" t="str">
            <v>07</v>
          </cell>
          <cell r="B266" t="str">
            <v>21002</v>
          </cell>
          <cell r="C266" t="str">
            <v>กระทรวงสาธารณสุข สำนักงานปลัดกระทรวงสาธารณสุข</v>
          </cell>
          <cell r="D266" t="str">
            <v>001413900</v>
          </cell>
          <cell r="E266" t="str">
            <v>14139</v>
          </cell>
          <cell r="F266" t="str">
            <v>รพช.รัษฎา</v>
          </cell>
          <cell r="G266" t="str">
            <v>โรงพยาบาลชุมชนรัษฎา</v>
          </cell>
          <cell r="H266" t="str">
            <v>92090100</v>
          </cell>
          <cell r="I266">
            <v>92</v>
          </cell>
          <cell r="J266" t="str">
            <v>จังหวัดตรัง</v>
          </cell>
          <cell r="K266">
            <v>9209</v>
          </cell>
          <cell r="L266" t="str">
            <v>รัษฎา</v>
          </cell>
          <cell r="M266">
            <v>920901</v>
          </cell>
          <cell r="N266" t="str">
            <v>ควนเมา</v>
          </cell>
          <cell r="O266" t="str">
            <v>ใต้</v>
          </cell>
          <cell r="P266" t="str">
            <v>07</v>
          </cell>
          <cell r="Q266" t="str">
            <v>โรงพยาบาลชุมชน</v>
          </cell>
          <cell r="R266">
            <v>5</v>
          </cell>
          <cell r="S266">
            <v>30</v>
          </cell>
          <cell r="T266" t="str">
            <v>30</v>
          </cell>
          <cell r="U266" t="str">
            <v>21</v>
          </cell>
          <cell r="V266" t="str">
            <v>2.1 ทุติยภูมิระดับต้น</v>
          </cell>
        </row>
        <row r="267">
          <cell r="A267" t="str">
            <v>08</v>
          </cell>
          <cell r="B267" t="str">
            <v>21002</v>
          </cell>
          <cell r="C267" t="str">
            <v>กระทรวงสาธารณสุข สำนักงานปลัดกระทรวงสาธารณสุข</v>
          </cell>
          <cell r="D267" t="str">
            <v>001068200</v>
          </cell>
          <cell r="E267" t="str">
            <v>10682</v>
          </cell>
          <cell r="F267" t="str">
            <v>รพศ.หาดใหญ่</v>
          </cell>
          <cell r="G267" t="str">
            <v>โรงพยาบาลศูนย์หาดใหญ่</v>
          </cell>
          <cell r="H267" t="str">
            <v>90110100</v>
          </cell>
          <cell r="I267">
            <v>90</v>
          </cell>
          <cell r="J267" t="str">
            <v>จังหวัดสงขลา</v>
          </cell>
          <cell r="K267">
            <v>9011</v>
          </cell>
          <cell r="L267" t="str">
            <v>หาดใหญ่</v>
          </cell>
          <cell r="M267">
            <v>901101</v>
          </cell>
          <cell r="N267" t="str">
            <v>หาดใหญ่</v>
          </cell>
          <cell r="O267" t="str">
            <v>ใต้</v>
          </cell>
          <cell r="P267" t="str">
            <v>05</v>
          </cell>
          <cell r="Q267" t="str">
            <v>โรงพยาบาลศูนย์</v>
          </cell>
          <cell r="R267">
            <v>1</v>
          </cell>
          <cell r="S267">
            <v>596</v>
          </cell>
          <cell r="T267" t="str">
            <v>591</v>
          </cell>
          <cell r="U267" t="str">
            <v>31</v>
          </cell>
          <cell r="V267" t="str">
            <v>3.1 ตติยภูมิ</v>
          </cell>
        </row>
        <row r="268">
          <cell r="A268" t="str">
            <v>08</v>
          </cell>
          <cell r="B268" t="str">
            <v>21002</v>
          </cell>
          <cell r="C268" t="str">
            <v>กระทรวงสาธารณสุข สำนักงานปลัดกระทรวงสาธารณสุข</v>
          </cell>
          <cell r="D268" t="str">
            <v>001074500</v>
          </cell>
          <cell r="E268" t="str">
            <v>10745</v>
          </cell>
          <cell r="F268" t="str">
            <v>รพท.สงขลา</v>
          </cell>
          <cell r="G268" t="str">
            <v>โรงพยาบาลทั่วไปสงขลา</v>
          </cell>
          <cell r="H268" t="str">
            <v>90010400</v>
          </cell>
          <cell r="I268">
            <v>90</v>
          </cell>
          <cell r="J268" t="str">
            <v>จังหวัดสงขลา</v>
          </cell>
          <cell r="K268">
            <v>9001</v>
          </cell>
          <cell r="L268" t="str">
            <v>เมืองสงขลา</v>
          </cell>
          <cell r="M268">
            <v>900104</v>
          </cell>
          <cell r="N268" t="str">
            <v>พะวง</v>
          </cell>
          <cell r="O268" t="str">
            <v>ใต้</v>
          </cell>
          <cell r="P268" t="str">
            <v>06</v>
          </cell>
          <cell r="Q268" t="str">
            <v>โรงพยาบาลทั่วไป</v>
          </cell>
          <cell r="R268">
            <v>2</v>
          </cell>
          <cell r="S268">
            <v>480</v>
          </cell>
          <cell r="T268" t="str">
            <v>480</v>
          </cell>
          <cell r="U268" t="str">
            <v>23</v>
          </cell>
          <cell r="V268" t="str">
            <v>2.3 ทุติยภูมิระดับสูง</v>
          </cell>
        </row>
        <row r="269">
          <cell r="A269" t="str">
            <v>08</v>
          </cell>
          <cell r="B269" t="str">
            <v>21002</v>
          </cell>
          <cell r="C269" t="str">
            <v>กระทรวงสาธารณสุข สำนักงานปลัดกระทรวงสาธารณสุข</v>
          </cell>
          <cell r="D269" t="str">
            <v>001138600</v>
          </cell>
          <cell r="E269" t="str">
            <v>11386</v>
          </cell>
          <cell r="F269" t="str">
            <v>รพช.สทิงพระ</v>
          </cell>
          <cell r="G269" t="str">
            <v>โรงพยาบาลชุมชนสทิงพระ</v>
          </cell>
          <cell r="H269" t="str">
            <v>90020101</v>
          </cell>
          <cell r="I269">
            <v>90</v>
          </cell>
          <cell r="J269" t="str">
            <v>จังหวัดสงขลา</v>
          </cell>
          <cell r="K269">
            <v>9002</v>
          </cell>
          <cell r="L269" t="str">
            <v>สทิงพระ</v>
          </cell>
          <cell r="M269">
            <v>900201</v>
          </cell>
          <cell r="N269" t="str">
            <v>จะทิ้งพระ</v>
          </cell>
          <cell r="O269" t="str">
            <v>ใต้</v>
          </cell>
          <cell r="P269" t="str">
            <v>07</v>
          </cell>
          <cell r="Q269" t="str">
            <v>โรงพยาบาลชุมชน</v>
          </cell>
          <cell r="R269">
            <v>5</v>
          </cell>
          <cell r="S269">
            <v>30</v>
          </cell>
          <cell r="T269" t="str">
            <v>30</v>
          </cell>
          <cell r="U269" t="str">
            <v>21</v>
          </cell>
          <cell r="V269" t="str">
            <v>2.1 ทุติยภูมิระดับต้น</v>
          </cell>
        </row>
        <row r="270">
          <cell r="A270" t="str">
            <v>08</v>
          </cell>
          <cell r="B270" t="str">
            <v>21002</v>
          </cell>
          <cell r="C270" t="str">
            <v>กระทรวงสาธารณสุข สำนักงานปลัดกระทรวงสาธารณสุข</v>
          </cell>
          <cell r="D270" t="str">
            <v>001138700</v>
          </cell>
          <cell r="E270" t="str">
            <v>11387</v>
          </cell>
          <cell r="F270" t="str">
            <v>รพช.จะนะ</v>
          </cell>
          <cell r="G270" t="str">
            <v>โรงพยาบาลชุมชนจะนะ</v>
          </cell>
          <cell r="H270" t="str">
            <v>90030102</v>
          </cell>
          <cell r="I270">
            <v>90</v>
          </cell>
          <cell r="J270" t="str">
            <v>จังหวัดสงขลา</v>
          </cell>
          <cell r="K270">
            <v>9003</v>
          </cell>
          <cell r="L270" t="str">
            <v>จะนะ</v>
          </cell>
          <cell r="M270">
            <v>900301</v>
          </cell>
          <cell r="N270" t="str">
            <v>บ้านนา</v>
          </cell>
          <cell r="O270" t="str">
            <v>ใต้</v>
          </cell>
          <cell r="P270" t="str">
            <v>07</v>
          </cell>
          <cell r="Q270" t="str">
            <v>โรงพยาบาลชุมชน</v>
          </cell>
          <cell r="R270">
            <v>4</v>
          </cell>
          <cell r="S270">
            <v>60</v>
          </cell>
          <cell r="T270" t="str">
            <v>30</v>
          </cell>
          <cell r="U270" t="str">
            <v>21</v>
          </cell>
          <cell r="V270" t="str">
            <v>2.1 ทุติยภูมิระดับต้น</v>
          </cell>
        </row>
        <row r="271">
          <cell r="A271" t="str">
            <v>08</v>
          </cell>
          <cell r="B271" t="str">
            <v>21002</v>
          </cell>
          <cell r="C271" t="str">
            <v>กระทรวงสาธารณสุข สำนักงานปลัดกระทรวงสาธารณสุข</v>
          </cell>
          <cell r="D271" t="str">
            <v>001138800</v>
          </cell>
          <cell r="E271" t="str">
            <v>11388</v>
          </cell>
          <cell r="F271" t="str">
            <v>รพช.สมเด็จพระบรมราชินีนาถ</v>
          </cell>
          <cell r="G271" t="str">
            <v>โรงพยาบาลชุมชนสมเด็จพระบรมราชินีนาถ</v>
          </cell>
          <cell r="H271" t="str">
            <v>90040100</v>
          </cell>
          <cell r="I271">
            <v>90</v>
          </cell>
          <cell r="J271" t="str">
            <v>จังหวัดสงขลา</v>
          </cell>
          <cell r="K271">
            <v>9004</v>
          </cell>
          <cell r="L271" t="str">
            <v>นาทวี</v>
          </cell>
          <cell r="M271">
            <v>900401</v>
          </cell>
          <cell r="N271" t="str">
            <v>นาทวี</v>
          </cell>
          <cell r="O271" t="str">
            <v>ใต้</v>
          </cell>
          <cell r="P271" t="str">
            <v>07</v>
          </cell>
          <cell r="Q271" t="str">
            <v>โรงพยาบาลชุมชน</v>
          </cell>
          <cell r="R271">
            <v>4</v>
          </cell>
          <cell r="S271">
            <v>60</v>
          </cell>
          <cell r="T271" t="str">
            <v>60</v>
          </cell>
          <cell r="U271" t="str">
            <v>22</v>
          </cell>
          <cell r="V271" t="str">
            <v>2.2 ทุติยภูมิระดับกลาง</v>
          </cell>
        </row>
        <row r="272">
          <cell r="A272" t="str">
            <v>08</v>
          </cell>
          <cell r="B272" t="str">
            <v>21002</v>
          </cell>
          <cell r="C272" t="str">
            <v>กระทรวงสาธารณสุข สำนักงานปลัดกระทรวงสาธารณสุข</v>
          </cell>
          <cell r="D272" t="str">
            <v>001139000</v>
          </cell>
          <cell r="E272" t="str">
            <v>11390</v>
          </cell>
          <cell r="F272" t="str">
            <v>รพช.เทพา</v>
          </cell>
          <cell r="G272" t="str">
            <v>โรงพยาบาลชุมชนเทพา</v>
          </cell>
          <cell r="H272" t="str">
            <v>90050105</v>
          </cell>
          <cell r="I272">
            <v>90</v>
          </cell>
          <cell r="J272" t="str">
            <v>จังหวัดสงขลา</v>
          </cell>
          <cell r="K272">
            <v>9005</v>
          </cell>
          <cell r="L272" t="str">
            <v>เทพา</v>
          </cell>
          <cell r="M272">
            <v>900501</v>
          </cell>
          <cell r="N272" t="str">
            <v>เทพา</v>
          </cell>
          <cell r="O272" t="str">
            <v>ใต้</v>
          </cell>
          <cell r="P272" t="str">
            <v>07</v>
          </cell>
          <cell r="Q272" t="str">
            <v>โรงพยาบาลชุมชน</v>
          </cell>
          <cell r="R272">
            <v>5</v>
          </cell>
          <cell r="S272">
            <v>30</v>
          </cell>
          <cell r="T272" t="str">
            <v>30</v>
          </cell>
          <cell r="U272" t="str">
            <v>21</v>
          </cell>
          <cell r="V272" t="str">
            <v>2.1 ทุติยภูมิระดับต้น</v>
          </cell>
        </row>
        <row r="273">
          <cell r="A273" t="str">
            <v>08</v>
          </cell>
          <cell r="B273" t="str">
            <v>21002</v>
          </cell>
          <cell r="C273" t="str">
            <v>กระทรวงสาธารณสุข สำนักงานปลัดกระทรวงสาธารณสุข</v>
          </cell>
          <cell r="D273" t="str">
            <v>001139100</v>
          </cell>
          <cell r="E273" t="str">
            <v>11391</v>
          </cell>
          <cell r="F273" t="str">
            <v>รพช.สะบ้าย้อย</v>
          </cell>
          <cell r="G273" t="str">
            <v>โรงพยาบาลชุมชนสะบ้าย้อย</v>
          </cell>
          <cell r="H273" t="str">
            <v>90060101</v>
          </cell>
          <cell r="I273">
            <v>90</v>
          </cell>
          <cell r="J273" t="str">
            <v>จังหวัดสงขลา</v>
          </cell>
          <cell r="K273">
            <v>9006</v>
          </cell>
          <cell r="L273" t="str">
            <v>สะบ้าย้อย</v>
          </cell>
          <cell r="M273">
            <v>900601</v>
          </cell>
          <cell r="N273" t="str">
            <v>สะบ้าย้อย</v>
          </cell>
          <cell r="O273" t="str">
            <v>ใต้</v>
          </cell>
          <cell r="P273" t="str">
            <v>07</v>
          </cell>
          <cell r="Q273" t="str">
            <v>โรงพยาบาลชุมชน</v>
          </cell>
          <cell r="R273">
            <v>5</v>
          </cell>
          <cell r="S273">
            <v>30</v>
          </cell>
          <cell r="T273" t="str">
            <v>30</v>
          </cell>
          <cell r="U273" t="str">
            <v>21</v>
          </cell>
          <cell r="V273" t="str">
            <v>2.1 ทุติยภูมิระดับต้น</v>
          </cell>
        </row>
        <row r="274">
          <cell r="A274" t="str">
            <v>08</v>
          </cell>
          <cell r="B274" t="str">
            <v>21002</v>
          </cell>
          <cell r="C274" t="str">
            <v>กระทรวงสาธารณสุข สำนักงานปลัดกระทรวงสาธารณสุข</v>
          </cell>
          <cell r="D274" t="str">
            <v>001139200</v>
          </cell>
          <cell r="E274" t="str">
            <v>11392</v>
          </cell>
          <cell r="F274" t="str">
            <v>รพช.ระโนด</v>
          </cell>
          <cell r="G274" t="str">
            <v>โรงพยาบาลชุมชนระโนด</v>
          </cell>
          <cell r="H274" t="str">
            <v>90070105</v>
          </cell>
          <cell r="I274">
            <v>90</v>
          </cell>
          <cell r="J274" t="str">
            <v>จังหวัดสงขลา</v>
          </cell>
          <cell r="K274">
            <v>9007</v>
          </cell>
          <cell r="L274" t="str">
            <v>ระโนด</v>
          </cell>
          <cell r="M274">
            <v>900701</v>
          </cell>
          <cell r="N274" t="str">
            <v>ระโนด</v>
          </cell>
          <cell r="O274" t="str">
            <v>ใต้</v>
          </cell>
          <cell r="P274" t="str">
            <v>07</v>
          </cell>
          <cell r="Q274" t="str">
            <v>โรงพยาบาลชุมชน</v>
          </cell>
          <cell r="R274">
            <v>4</v>
          </cell>
          <cell r="S274">
            <v>60</v>
          </cell>
          <cell r="T274" t="str">
            <v>60</v>
          </cell>
          <cell r="U274" t="str">
            <v>22</v>
          </cell>
          <cell r="V274" t="str">
            <v>2.2 ทุติยภูมิระดับกลาง</v>
          </cell>
        </row>
        <row r="275">
          <cell r="A275" t="str">
            <v>08</v>
          </cell>
          <cell r="B275" t="str">
            <v>21002</v>
          </cell>
          <cell r="C275" t="str">
            <v>กระทรวงสาธารณสุข สำนักงานปลัดกระทรวงสาธารณสุข</v>
          </cell>
          <cell r="D275" t="str">
            <v>001139300</v>
          </cell>
          <cell r="E275" t="str">
            <v>11393</v>
          </cell>
          <cell r="F275" t="str">
            <v>รพช.กระแสสินธุ์</v>
          </cell>
          <cell r="G275" t="str">
            <v>โรงพยาบาลชุมชนกระแสสินธุ์</v>
          </cell>
          <cell r="H275" t="str">
            <v>90080303</v>
          </cell>
          <cell r="I275">
            <v>90</v>
          </cell>
          <cell r="J275" t="str">
            <v>จังหวัดสงขลา</v>
          </cell>
          <cell r="K275">
            <v>9008</v>
          </cell>
          <cell r="L275" t="str">
            <v>กระแสสินธุ์</v>
          </cell>
          <cell r="M275">
            <v>900803</v>
          </cell>
          <cell r="N275" t="str">
            <v>เชิงแส</v>
          </cell>
          <cell r="O275" t="str">
            <v>ใต้</v>
          </cell>
          <cell r="P275" t="str">
            <v>07</v>
          </cell>
          <cell r="Q275" t="str">
            <v>โรงพยาบาลชุมชน</v>
          </cell>
          <cell r="R275">
            <v>5</v>
          </cell>
          <cell r="S275">
            <v>30</v>
          </cell>
          <cell r="T275" t="str">
            <v>30</v>
          </cell>
          <cell r="U275" t="str">
            <v>21</v>
          </cell>
          <cell r="V275" t="str">
            <v>2.1 ทุติยภูมิระดับต้น</v>
          </cell>
        </row>
        <row r="276">
          <cell r="A276" t="str">
            <v>08</v>
          </cell>
          <cell r="B276" t="str">
            <v>21002</v>
          </cell>
          <cell r="C276" t="str">
            <v>กระทรวงสาธารณสุข สำนักงานปลัดกระทรวงสาธารณสุข</v>
          </cell>
          <cell r="D276" t="str">
            <v>001139400</v>
          </cell>
          <cell r="E276" t="str">
            <v>11394</v>
          </cell>
          <cell r="F276" t="str">
            <v>รพช.รัตภูมิ</v>
          </cell>
          <cell r="G276" t="str">
            <v>โรงพยาบาลชุมชนรัตภูมิ</v>
          </cell>
          <cell r="H276" t="str">
            <v>90090101</v>
          </cell>
          <cell r="I276">
            <v>90</v>
          </cell>
          <cell r="J276" t="str">
            <v>จังหวัดสงขลา</v>
          </cell>
          <cell r="K276">
            <v>9009</v>
          </cell>
          <cell r="L276" t="str">
            <v>รัตภูมิ</v>
          </cell>
          <cell r="M276">
            <v>900901</v>
          </cell>
          <cell r="N276" t="str">
            <v>กำแพงเพชร</v>
          </cell>
          <cell r="O276" t="str">
            <v>ใต้</v>
          </cell>
          <cell r="P276" t="str">
            <v>07</v>
          </cell>
          <cell r="Q276" t="str">
            <v>โรงพยาบาลชุมชน</v>
          </cell>
          <cell r="R276">
            <v>5</v>
          </cell>
          <cell r="S276">
            <v>30</v>
          </cell>
          <cell r="T276" t="str">
            <v>30</v>
          </cell>
          <cell r="U276" t="str">
            <v>21</v>
          </cell>
          <cell r="V276" t="str">
            <v>2.1 ทุติยภูมิระดับต้น</v>
          </cell>
        </row>
        <row r="277">
          <cell r="A277" t="str">
            <v>08</v>
          </cell>
          <cell r="B277" t="str">
            <v>21002</v>
          </cell>
          <cell r="C277" t="str">
            <v>กระทรวงสาธารณสุข สำนักงานปลัดกระทรวงสาธารณสุข</v>
          </cell>
          <cell r="D277" t="str">
            <v>001139500</v>
          </cell>
          <cell r="E277" t="str">
            <v>11395</v>
          </cell>
          <cell r="F277" t="str">
            <v>รพช.สะเดา</v>
          </cell>
          <cell r="G277" t="str">
            <v>โรงพยาบาลชุมชนสะเดา</v>
          </cell>
          <cell r="H277" t="str">
            <v>90100100</v>
          </cell>
          <cell r="I277">
            <v>90</v>
          </cell>
          <cell r="J277" t="str">
            <v>จังหวัดสงขลา</v>
          </cell>
          <cell r="K277">
            <v>9010</v>
          </cell>
          <cell r="L277" t="str">
            <v>สะเดา</v>
          </cell>
          <cell r="M277">
            <v>901001</v>
          </cell>
          <cell r="N277" t="str">
            <v>สะเดา</v>
          </cell>
          <cell r="O277" t="str">
            <v>ใต้</v>
          </cell>
          <cell r="P277" t="str">
            <v>07</v>
          </cell>
          <cell r="Q277" t="str">
            <v>โรงพยาบาลชุมชน</v>
          </cell>
          <cell r="R277">
            <v>5</v>
          </cell>
          <cell r="S277">
            <v>30</v>
          </cell>
          <cell r="T277" t="str">
            <v>30</v>
          </cell>
          <cell r="U277" t="str">
            <v>21</v>
          </cell>
          <cell r="V277" t="str">
            <v>2.1 ทุติยภูมิระดับต้น</v>
          </cell>
        </row>
        <row r="278">
          <cell r="A278" t="str">
            <v>08</v>
          </cell>
          <cell r="B278" t="str">
            <v>21002</v>
          </cell>
          <cell r="C278" t="str">
            <v>กระทรวงสาธารณสุข สำนักงานปลัดกระทรวงสาธารณสุข</v>
          </cell>
          <cell r="D278" t="str">
            <v>001139600</v>
          </cell>
          <cell r="E278" t="str">
            <v>11396</v>
          </cell>
          <cell r="F278" t="str">
            <v>รพช.นาหม่อม</v>
          </cell>
          <cell r="G278" t="str">
            <v>โรงพยาบาลชุมชนนาหม่อม</v>
          </cell>
          <cell r="H278" t="str">
            <v>90120203</v>
          </cell>
          <cell r="I278">
            <v>90</v>
          </cell>
          <cell r="J278" t="str">
            <v>จังหวัดสงขลา</v>
          </cell>
          <cell r="K278">
            <v>9012</v>
          </cell>
          <cell r="L278" t="str">
            <v>นาหม่อม</v>
          </cell>
          <cell r="M278">
            <v>901202</v>
          </cell>
          <cell r="N278" t="str">
            <v>พิจิตร</v>
          </cell>
          <cell r="O278" t="str">
            <v>ใต้</v>
          </cell>
          <cell r="P278" t="str">
            <v>07</v>
          </cell>
          <cell r="Q278" t="str">
            <v>โรงพยาบาลชุมชน</v>
          </cell>
          <cell r="R278">
            <v>5</v>
          </cell>
          <cell r="S278">
            <v>30</v>
          </cell>
          <cell r="T278" t="str">
            <v>30</v>
          </cell>
          <cell r="U278" t="str">
            <v>21</v>
          </cell>
          <cell r="V278" t="str">
            <v>2.1 ทุติยภูมิระดับต้น</v>
          </cell>
        </row>
        <row r="279">
          <cell r="A279" t="str">
            <v>08</v>
          </cell>
          <cell r="B279" t="str">
            <v>21002</v>
          </cell>
          <cell r="C279" t="str">
            <v>กระทรวงสาธารณสุข สำนักงานปลัดกระทรวงสาธารณสุข</v>
          </cell>
          <cell r="D279" t="str">
            <v>001139700</v>
          </cell>
          <cell r="E279" t="str">
            <v>11397</v>
          </cell>
          <cell r="F279" t="str">
            <v>รพช.ควนเนียง</v>
          </cell>
          <cell r="G279" t="str">
            <v>โรงพยาบาลชุมชนควนเนียง</v>
          </cell>
          <cell r="H279" t="str">
            <v>90130110</v>
          </cell>
          <cell r="I279">
            <v>90</v>
          </cell>
          <cell r="J279" t="str">
            <v>จังหวัดสงขลา</v>
          </cell>
          <cell r="K279">
            <v>9013</v>
          </cell>
          <cell r="L279" t="str">
            <v>ควนเนียง</v>
          </cell>
          <cell r="M279">
            <v>901301</v>
          </cell>
          <cell r="N279" t="str">
            <v>รัตภูมิ</v>
          </cell>
          <cell r="O279" t="str">
            <v>ใต้</v>
          </cell>
          <cell r="P279" t="str">
            <v>07</v>
          </cell>
          <cell r="Q279" t="str">
            <v>โรงพยาบาลชุมชน</v>
          </cell>
          <cell r="R279">
            <v>5</v>
          </cell>
          <cell r="S279">
            <v>30</v>
          </cell>
          <cell r="T279" t="str">
            <v>30</v>
          </cell>
          <cell r="U279" t="str">
            <v>21</v>
          </cell>
          <cell r="V279" t="str">
            <v>2.1 ทุติยภูมิระดับต้น</v>
          </cell>
        </row>
        <row r="280">
          <cell r="A280" t="str">
            <v>08</v>
          </cell>
          <cell r="B280" t="str">
            <v>21002</v>
          </cell>
          <cell r="C280" t="str">
            <v>กระทรวงสาธารณสุข สำนักงานปลัดกระทรวงสาธารณสุข</v>
          </cell>
          <cell r="D280" t="str">
            <v>001139800</v>
          </cell>
          <cell r="E280" t="str">
            <v>11398</v>
          </cell>
          <cell r="F280" t="str">
            <v>รพช.ปาดังเบซาร์</v>
          </cell>
          <cell r="G280" t="str">
            <v>โรงพยาบาลชุมชนปาดังเบซาร์</v>
          </cell>
          <cell r="H280" t="str">
            <v>90100709</v>
          </cell>
          <cell r="I280">
            <v>90</v>
          </cell>
          <cell r="J280" t="str">
            <v>จังหวัดสงขลา</v>
          </cell>
          <cell r="K280">
            <v>9010</v>
          </cell>
          <cell r="L280" t="str">
            <v>สะเดา</v>
          </cell>
          <cell r="M280">
            <v>901007</v>
          </cell>
          <cell r="N280" t="str">
            <v>ปาดังเบซาร์</v>
          </cell>
          <cell r="O280" t="str">
            <v>ใต้</v>
          </cell>
          <cell r="P280" t="str">
            <v>07</v>
          </cell>
          <cell r="Q280" t="str">
            <v>โรงพยาบาลชุมชน</v>
          </cell>
          <cell r="R280">
            <v>5</v>
          </cell>
          <cell r="S280">
            <v>30</v>
          </cell>
          <cell r="T280" t="str">
            <v>30</v>
          </cell>
          <cell r="U280" t="str">
            <v>21</v>
          </cell>
          <cell r="V280" t="str">
            <v>2.1 ทุติยภูมิระดับต้น</v>
          </cell>
        </row>
        <row r="281">
          <cell r="A281" t="str">
            <v>08</v>
          </cell>
          <cell r="B281" t="str">
            <v>21002</v>
          </cell>
          <cell r="C281" t="str">
            <v>กระทรวงสาธารณสุข สำนักงานปลัดกระทรวงสาธารณสุข</v>
          </cell>
          <cell r="D281" t="str">
            <v>001139900</v>
          </cell>
          <cell r="E281" t="str">
            <v>11399</v>
          </cell>
          <cell r="F281" t="str">
            <v>รพช.บางกล่ำ</v>
          </cell>
          <cell r="G281" t="str">
            <v>โรงพยาบาลชุมชนบางกล่ำ</v>
          </cell>
          <cell r="H281" t="str">
            <v>90140101</v>
          </cell>
          <cell r="I281">
            <v>90</v>
          </cell>
          <cell r="J281" t="str">
            <v>จังหวัดสงขลา</v>
          </cell>
          <cell r="K281">
            <v>9014</v>
          </cell>
          <cell r="L281" t="str">
            <v>บางกล่ำ</v>
          </cell>
          <cell r="M281">
            <v>901401</v>
          </cell>
          <cell r="N281" t="str">
            <v>บางกล่ำ</v>
          </cell>
          <cell r="O281" t="str">
            <v>ใต้</v>
          </cell>
          <cell r="P281" t="str">
            <v>07</v>
          </cell>
          <cell r="Q281" t="str">
            <v>โรงพยาบาลชุมชน</v>
          </cell>
          <cell r="R281">
            <v>5</v>
          </cell>
          <cell r="S281">
            <v>30</v>
          </cell>
          <cell r="T281" t="str">
            <v>30</v>
          </cell>
          <cell r="U281" t="str">
            <v>21</v>
          </cell>
          <cell r="V281" t="str">
            <v>2.1 ทุติยภูมิระดับต้น</v>
          </cell>
        </row>
        <row r="282">
          <cell r="A282" t="str">
            <v>08</v>
          </cell>
          <cell r="B282" t="str">
            <v>21002</v>
          </cell>
          <cell r="C282" t="str">
            <v>กระทรวงสาธารณสุข สำนักงานปลัดกระทรวงสาธารณสุข</v>
          </cell>
          <cell r="D282" t="str">
            <v>001140000</v>
          </cell>
          <cell r="E282" t="str">
            <v>11400</v>
          </cell>
          <cell r="F282" t="str">
            <v>รพช.สิงหนคร</v>
          </cell>
          <cell r="G282" t="str">
            <v>โรงพยาบาลชุมชนสิงหนคร</v>
          </cell>
          <cell r="H282" t="str">
            <v>90150205</v>
          </cell>
          <cell r="I282">
            <v>90</v>
          </cell>
          <cell r="J282" t="str">
            <v>จังหวัดสงขลา</v>
          </cell>
          <cell r="K282">
            <v>9015</v>
          </cell>
          <cell r="L282" t="str">
            <v>สิงหนคร</v>
          </cell>
          <cell r="M282">
            <v>901502</v>
          </cell>
          <cell r="N282" t="str">
            <v>สทิงหม้อ</v>
          </cell>
          <cell r="O282" t="str">
            <v>ใต้</v>
          </cell>
          <cell r="P282" t="str">
            <v>07</v>
          </cell>
          <cell r="Q282" t="str">
            <v>โรงพยาบาลชุมชน</v>
          </cell>
          <cell r="R282">
            <v>5</v>
          </cell>
          <cell r="S282">
            <v>30</v>
          </cell>
          <cell r="T282" t="str">
            <v>30</v>
          </cell>
          <cell r="U282" t="str">
            <v>21</v>
          </cell>
          <cell r="V282" t="str">
            <v>2.1 ทุติยภูมิระดับต้น</v>
          </cell>
        </row>
        <row r="283">
          <cell r="A283" t="str">
            <v>08</v>
          </cell>
          <cell r="B283" t="str">
            <v>21002</v>
          </cell>
          <cell r="C283" t="str">
            <v>กระทรวงสาธารณสุข สำนักงานปลัดกระทรวงสาธารณสุข</v>
          </cell>
          <cell r="D283" t="str">
            <v>001140100</v>
          </cell>
          <cell r="E283" t="str">
            <v>11401</v>
          </cell>
          <cell r="F283" t="str">
            <v>รพช.คลองหอยโข่ง</v>
          </cell>
          <cell r="G283" t="str">
            <v>โรงพยาบาลชุมชนคลองหอยโข่ง</v>
          </cell>
          <cell r="H283" t="str">
            <v>90160101</v>
          </cell>
          <cell r="I283">
            <v>90</v>
          </cell>
          <cell r="J283" t="str">
            <v>จังหวัดสงขลา</v>
          </cell>
          <cell r="K283">
            <v>9016</v>
          </cell>
          <cell r="L283" t="str">
            <v>คลองหอยโข่ง</v>
          </cell>
          <cell r="M283">
            <v>901601</v>
          </cell>
          <cell r="N283" t="str">
            <v>คลองหอยโข่ง</v>
          </cell>
          <cell r="O283" t="str">
            <v>ใต้</v>
          </cell>
          <cell r="P283" t="str">
            <v>07</v>
          </cell>
          <cell r="Q283" t="str">
            <v>โรงพยาบาลชุมชน</v>
          </cell>
          <cell r="R283">
            <v>5</v>
          </cell>
          <cell r="S283">
            <v>30</v>
          </cell>
          <cell r="T283" t="str">
            <v>30</v>
          </cell>
          <cell r="U283" t="str">
            <v>21</v>
          </cell>
          <cell r="V283" t="str">
            <v>2.1 ทุติยภูมิระดับต้น</v>
          </cell>
        </row>
        <row r="284">
          <cell r="A284" t="str">
            <v>08</v>
          </cell>
          <cell r="B284" t="str">
            <v>21002</v>
          </cell>
          <cell r="C284" t="str">
            <v>กระทรวงสาธารณสุข สำนักงานปลัดกระทรวงสาธารณสุข</v>
          </cell>
          <cell r="D284" t="str">
            <v>001074600</v>
          </cell>
          <cell r="E284" t="str">
            <v>10746</v>
          </cell>
          <cell r="F284" t="str">
            <v>รพท.สตูล</v>
          </cell>
          <cell r="G284" t="str">
            <v>โรงพยาบาลทั่วไปสตูล</v>
          </cell>
          <cell r="H284" t="str">
            <v>91010100</v>
          </cell>
          <cell r="I284">
            <v>91</v>
          </cell>
          <cell r="J284" t="str">
            <v>จังหวัดสตูล</v>
          </cell>
          <cell r="K284">
            <v>9101</v>
          </cell>
          <cell r="L284" t="str">
            <v>เมืองสตูล</v>
          </cell>
          <cell r="M284">
            <v>910101</v>
          </cell>
          <cell r="N284" t="str">
            <v>พิมาน</v>
          </cell>
          <cell r="O284" t="str">
            <v>ใต้</v>
          </cell>
          <cell r="P284" t="str">
            <v>06</v>
          </cell>
          <cell r="Q284" t="str">
            <v>โรงพยาบาลทั่วไป</v>
          </cell>
          <cell r="R284">
            <v>3</v>
          </cell>
          <cell r="S284">
            <v>186</v>
          </cell>
          <cell r="T284" t="str">
            <v>164</v>
          </cell>
          <cell r="U284" t="str">
            <v>23</v>
          </cell>
          <cell r="V284" t="str">
            <v>2.3 ทุติยภูมิระดับสูง</v>
          </cell>
        </row>
        <row r="285">
          <cell r="A285" t="str">
            <v>08</v>
          </cell>
          <cell r="B285" t="str">
            <v>21002</v>
          </cell>
          <cell r="C285" t="str">
            <v>กระทรวงสาธารณสุข สำนักงานปลัดกระทรวงสาธารณสุข</v>
          </cell>
          <cell r="D285" t="str">
            <v>001140200</v>
          </cell>
          <cell r="E285" t="str">
            <v>11402</v>
          </cell>
          <cell r="F285" t="str">
            <v>รพช.ควนโดน</v>
          </cell>
          <cell r="G285" t="str">
            <v>โรงพยาบาลชุมชนควนโดน</v>
          </cell>
          <cell r="H285" t="str">
            <v>91020206</v>
          </cell>
          <cell r="I285">
            <v>91</v>
          </cell>
          <cell r="J285" t="str">
            <v>จังหวัดสตูล</v>
          </cell>
          <cell r="K285">
            <v>9102</v>
          </cell>
          <cell r="L285" t="str">
            <v>ควนโดน</v>
          </cell>
          <cell r="M285">
            <v>910202</v>
          </cell>
          <cell r="N285" t="str">
            <v>ควนสตอ</v>
          </cell>
          <cell r="O285" t="str">
            <v>ใต้</v>
          </cell>
          <cell r="P285" t="str">
            <v>07</v>
          </cell>
          <cell r="Q285" t="str">
            <v>โรงพยาบาลชุมชน</v>
          </cell>
          <cell r="R285">
            <v>5</v>
          </cell>
          <cell r="S285">
            <v>30</v>
          </cell>
          <cell r="T285" t="str">
            <v>10</v>
          </cell>
          <cell r="U285" t="str">
            <v>21</v>
          </cell>
          <cell r="V285" t="str">
            <v>2.1 ทุติยภูมิระดับต้น</v>
          </cell>
        </row>
        <row r="286">
          <cell r="A286" t="str">
            <v>08</v>
          </cell>
          <cell r="B286" t="str">
            <v>21002</v>
          </cell>
          <cell r="C286" t="str">
            <v>กระทรวงสาธารณสุข สำนักงานปลัดกระทรวงสาธารณสุข</v>
          </cell>
          <cell r="D286" t="str">
            <v>001140300</v>
          </cell>
          <cell r="E286" t="str">
            <v>11403</v>
          </cell>
          <cell r="F286" t="str">
            <v>รพช.ควนกาหลง</v>
          </cell>
          <cell r="G286" t="str">
            <v>โรงพยาบาลชุมชนควนกาหลง</v>
          </cell>
          <cell r="H286" t="str">
            <v>91030207</v>
          </cell>
          <cell r="I286">
            <v>91</v>
          </cell>
          <cell r="J286" t="str">
            <v>จังหวัดสตูล</v>
          </cell>
          <cell r="K286">
            <v>9103</v>
          </cell>
          <cell r="L286" t="str">
            <v>ควนกาหลง</v>
          </cell>
          <cell r="M286">
            <v>910302</v>
          </cell>
          <cell r="N286" t="str">
            <v>ควนกาหลง</v>
          </cell>
          <cell r="O286" t="str">
            <v>ใต้</v>
          </cell>
          <cell r="P286" t="str">
            <v>07</v>
          </cell>
          <cell r="Q286" t="str">
            <v>โรงพยาบาลชุมชน</v>
          </cell>
          <cell r="R286">
            <v>5</v>
          </cell>
          <cell r="S286">
            <v>30</v>
          </cell>
          <cell r="T286" t="str">
            <v>30</v>
          </cell>
          <cell r="U286" t="str">
            <v>21</v>
          </cell>
          <cell r="V286" t="str">
            <v>2.1 ทุติยภูมิระดับต้น</v>
          </cell>
        </row>
        <row r="287">
          <cell r="A287" t="str">
            <v>08</v>
          </cell>
          <cell r="B287" t="str">
            <v>21002</v>
          </cell>
          <cell r="C287" t="str">
            <v>กระทรวงสาธารณสุข สำนักงานปลัดกระทรวงสาธารณสุข</v>
          </cell>
          <cell r="D287" t="str">
            <v>001140400</v>
          </cell>
          <cell r="E287" t="str">
            <v>11404</v>
          </cell>
          <cell r="F287" t="str">
            <v>รพช.ท่าแพ</v>
          </cell>
          <cell r="G287" t="str">
            <v>โรงพยาบาลชุมชนท่าแพ</v>
          </cell>
          <cell r="H287" t="str">
            <v>91040102</v>
          </cell>
          <cell r="I287">
            <v>91</v>
          </cell>
          <cell r="J287" t="str">
            <v>จังหวัดสตูล</v>
          </cell>
          <cell r="K287">
            <v>9104</v>
          </cell>
          <cell r="L287" t="str">
            <v>ท่าแพ</v>
          </cell>
          <cell r="M287">
            <v>910401</v>
          </cell>
          <cell r="N287" t="str">
            <v>ท่าแพ</v>
          </cell>
          <cell r="O287" t="str">
            <v>ใต้</v>
          </cell>
          <cell r="P287" t="str">
            <v>07</v>
          </cell>
          <cell r="Q287" t="str">
            <v>โรงพยาบาลชุมชน</v>
          </cell>
          <cell r="R287">
            <v>5</v>
          </cell>
          <cell r="S287">
            <v>30</v>
          </cell>
          <cell r="T287" t="str">
            <v>10</v>
          </cell>
          <cell r="U287" t="str">
            <v>21</v>
          </cell>
          <cell r="V287" t="str">
            <v>2.1 ทุติยภูมิระดับต้น</v>
          </cell>
        </row>
        <row r="288">
          <cell r="A288" t="str">
            <v>08</v>
          </cell>
          <cell r="B288" t="str">
            <v>21002</v>
          </cell>
          <cell r="C288" t="str">
            <v>กระทรวงสาธารณสุข สำนักงานปลัดกระทรวงสาธารณสุข</v>
          </cell>
          <cell r="D288" t="str">
            <v>001140500</v>
          </cell>
          <cell r="E288" t="str">
            <v>11405</v>
          </cell>
          <cell r="F288" t="str">
            <v>รพช.ละงู</v>
          </cell>
          <cell r="G288" t="str">
            <v>โรงพยาบาลชุมชนละงู</v>
          </cell>
          <cell r="H288" t="str">
            <v>91050106</v>
          </cell>
          <cell r="I288">
            <v>91</v>
          </cell>
          <cell r="J288" t="str">
            <v>จังหวัดสตูล</v>
          </cell>
          <cell r="K288">
            <v>9105</v>
          </cell>
          <cell r="L288" t="str">
            <v>ละงู</v>
          </cell>
          <cell r="M288">
            <v>910501</v>
          </cell>
          <cell r="N288" t="str">
            <v>กำแพง</v>
          </cell>
          <cell r="O288" t="str">
            <v>ใต้</v>
          </cell>
          <cell r="P288" t="str">
            <v>07</v>
          </cell>
          <cell r="Q288" t="str">
            <v>โรงพยาบาลชุมชน</v>
          </cell>
          <cell r="R288">
            <v>4</v>
          </cell>
          <cell r="S288">
            <v>60</v>
          </cell>
          <cell r="T288" t="str">
            <v>30</v>
          </cell>
          <cell r="U288" t="str">
            <v>22</v>
          </cell>
          <cell r="V288" t="str">
            <v>2.2 ทุติยภูมิระดับกลาง</v>
          </cell>
        </row>
        <row r="289">
          <cell r="A289" t="str">
            <v>08</v>
          </cell>
          <cell r="B289" t="str">
            <v>21002</v>
          </cell>
          <cell r="C289" t="str">
            <v>กระทรวงสาธารณสุข สำนักงานปลัดกระทรวงสาธารณสุข</v>
          </cell>
          <cell r="D289" t="str">
            <v>001140600</v>
          </cell>
          <cell r="E289" t="str">
            <v>11406</v>
          </cell>
          <cell r="F289" t="str">
            <v>รพช.ทุ่งหว้า</v>
          </cell>
          <cell r="G289" t="str">
            <v>โรงพยาบาลชุมชนทุ่งหว้า</v>
          </cell>
          <cell r="H289" t="str">
            <v>91060108</v>
          </cell>
          <cell r="I289">
            <v>91</v>
          </cell>
          <cell r="J289" t="str">
            <v>จังหวัดสตูล</v>
          </cell>
          <cell r="K289">
            <v>9106</v>
          </cell>
          <cell r="L289" t="str">
            <v>ทุ่งหว้า</v>
          </cell>
          <cell r="M289">
            <v>910601</v>
          </cell>
          <cell r="N289" t="str">
            <v>ทุ่งหว้า</v>
          </cell>
          <cell r="O289" t="str">
            <v>ใต้</v>
          </cell>
          <cell r="P289" t="str">
            <v>07</v>
          </cell>
          <cell r="Q289" t="str">
            <v>โรงพยาบาลชุมชน</v>
          </cell>
          <cell r="R289">
            <v>5</v>
          </cell>
          <cell r="S289">
            <v>30</v>
          </cell>
          <cell r="T289" t="str">
            <v>10</v>
          </cell>
          <cell r="U289" t="str">
            <v>21</v>
          </cell>
          <cell r="V289" t="str">
            <v>2.1 ทุติยภูมิระดับต้น</v>
          </cell>
        </row>
        <row r="290">
          <cell r="A290" t="str">
            <v>08</v>
          </cell>
          <cell r="B290" t="str">
            <v>21002</v>
          </cell>
          <cell r="C290" t="str">
            <v>กระทรวงสาธารณสุข สำนักงานปลัดกระทรวงสาธารณสุข</v>
          </cell>
          <cell r="D290" t="str">
            <v>001074800</v>
          </cell>
          <cell r="E290" t="str">
            <v>10748</v>
          </cell>
          <cell r="F290" t="str">
            <v>รพท.ปัตตานี</v>
          </cell>
          <cell r="G290" t="str">
            <v>โรงพยาบาลทั่วไปปัตตานี</v>
          </cell>
          <cell r="H290" t="str">
            <v>94010100</v>
          </cell>
          <cell r="I290">
            <v>94</v>
          </cell>
          <cell r="J290" t="str">
            <v>จังหวัดปัตตานี</v>
          </cell>
          <cell r="K290">
            <v>9401</v>
          </cell>
          <cell r="L290" t="str">
            <v>เมืองปัตตานี</v>
          </cell>
          <cell r="M290">
            <v>940101</v>
          </cell>
          <cell r="N290" t="str">
            <v>สะบารัง</v>
          </cell>
          <cell r="O290" t="str">
            <v>ใต้</v>
          </cell>
          <cell r="P290" t="str">
            <v>06</v>
          </cell>
          <cell r="Q290" t="str">
            <v>โรงพยาบาลทั่วไป</v>
          </cell>
          <cell r="R290">
            <v>2</v>
          </cell>
          <cell r="S290">
            <v>335</v>
          </cell>
          <cell r="T290" t="str">
            <v>335</v>
          </cell>
          <cell r="U290" t="str">
            <v>23</v>
          </cell>
          <cell r="V290" t="str">
            <v>2.3 ทุติยภูมิระดับสูง</v>
          </cell>
        </row>
        <row r="291">
          <cell r="A291" t="str">
            <v>08</v>
          </cell>
          <cell r="B291" t="str">
            <v>21002</v>
          </cell>
          <cell r="C291" t="str">
            <v>กระทรวงสาธารณสุข สำนักงานปลัดกระทรวงสาธารณสุข</v>
          </cell>
          <cell r="D291" t="str">
            <v>001142300</v>
          </cell>
          <cell r="E291" t="str">
            <v>11423</v>
          </cell>
          <cell r="F291" t="str">
            <v>รพช.โคกโพธิ์</v>
          </cell>
          <cell r="G291" t="str">
            <v>โรงพยาบาลชุมชนโคกโพธิ์</v>
          </cell>
          <cell r="H291" t="str">
            <v>94020203</v>
          </cell>
          <cell r="I291">
            <v>94</v>
          </cell>
          <cell r="J291" t="str">
            <v>จังหวัดปัตตานี</v>
          </cell>
          <cell r="K291">
            <v>9402</v>
          </cell>
          <cell r="L291" t="str">
            <v>โคกโพธิ์</v>
          </cell>
          <cell r="M291">
            <v>940202</v>
          </cell>
          <cell r="N291" t="str">
            <v>มะกรูด</v>
          </cell>
          <cell r="O291" t="str">
            <v>ใต้</v>
          </cell>
          <cell r="P291" t="str">
            <v>07</v>
          </cell>
          <cell r="Q291" t="str">
            <v>โรงพยาบาลชุมชน</v>
          </cell>
          <cell r="R291">
            <v>4</v>
          </cell>
          <cell r="S291">
            <v>104</v>
          </cell>
          <cell r="T291" t="str">
            <v>60</v>
          </cell>
          <cell r="U291" t="str">
            <v>22</v>
          </cell>
          <cell r="V291" t="str">
            <v>2.2 ทุติยภูมิระดับกลาง</v>
          </cell>
        </row>
        <row r="292">
          <cell r="A292" t="str">
            <v>08</v>
          </cell>
          <cell r="B292" t="str">
            <v>21002</v>
          </cell>
          <cell r="C292" t="str">
            <v>กระทรวงสาธารณสุข สำนักงานปลัดกระทรวงสาธารณสุข</v>
          </cell>
          <cell r="D292" t="str">
            <v>001142400</v>
          </cell>
          <cell r="E292" t="str">
            <v>11424</v>
          </cell>
          <cell r="F292" t="str">
            <v>รพช.หนองจิก</v>
          </cell>
          <cell r="G292" t="str">
            <v>โรงพยาบาลชุมชนหนองจิก</v>
          </cell>
          <cell r="H292" t="str">
            <v>94030502</v>
          </cell>
          <cell r="I292">
            <v>94</v>
          </cell>
          <cell r="J292" t="str">
            <v>จังหวัดปัตตานี</v>
          </cell>
          <cell r="K292">
            <v>9403</v>
          </cell>
          <cell r="L292" t="str">
            <v>หนองจิก</v>
          </cell>
          <cell r="M292">
            <v>940305</v>
          </cell>
          <cell r="N292" t="str">
            <v>ตุยง</v>
          </cell>
          <cell r="O292" t="str">
            <v>ใต้</v>
          </cell>
          <cell r="P292" t="str">
            <v>07</v>
          </cell>
          <cell r="Q292" t="str">
            <v>โรงพยาบาลชุมชน</v>
          </cell>
          <cell r="R292">
            <v>5</v>
          </cell>
          <cell r="S292">
            <v>10</v>
          </cell>
          <cell r="T292" t="str">
            <v>48</v>
          </cell>
          <cell r="U292" t="str">
            <v>21</v>
          </cell>
          <cell r="V292" t="str">
            <v>2.1 ทุติยภูมิระดับต้น</v>
          </cell>
        </row>
        <row r="293">
          <cell r="A293" t="str">
            <v>08</v>
          </cell>
          <cell r="B293" t="str">
            <v>21002</v>
          </cell>
          <cell r="C293" t="str">
            <v>กระทรวงสาธารณสุข สำนักงานปลัดกระทรวงสาธารณสุข</v>
          </cell>
          <cell r="D293" t="str">
            <v>001142500</v>
          </cell>
          <cell r="E293" t="str">
            <v>11425</v>
          </cell>
          <cell r="F293" t="str">
            <v>รพช.ปะนาเระ</v>
          </cell>
          <cell r="G293" t="str">
            <v>โรงพยาบาลชุมชนปะนาเระ</v>
          </cell>
          <cell r="H293" t="str">
            <v>94040201</v>
          </cell>
          <cell r="I293">
            <v>94</v>
          </cell>
          <cell r="J293" t="str">
            <v>จังหวัดปัตตานี</v>
          </cell>
          <cell r="K293">
            <v>9404</v>
          </cell>
          <cell r="L293" t="str">
            <v>ปะนาเระ</v>
          </cell>
          <cell r="M293">
            <v>940402</v>
          </cell>
          <cell r="N293" t="str">
            <v>ท่าข้าม</v>
          </cell>
          <cell r="O293" t="str">
            <v>ใต้</v>
          </cell>
          <cell r="P293" t="str">
            <v>07</v>
          </cell>
          <cell r="Q293" t="str">
            <v>โรงพยาบาลชุมชน</v>
          </cell>
          <cell r="R293">
            <v>5</v>
          </cell>
          <cell r="S293">
            <v>30</v>
          </cell>
          <cell r="T293" t="str">
            <v>30</v>
          </cell>
          <cell r="U293" t="str">
            <v>21</v>
          </cell>
          <cell r="V293" t="str">
            <v>2.1 ทุติยภูมิระดับต้น</v>
          </cell>
        </row>
        <row r="294">
          <cell r="A294" t="str">
            <v>08</v>
          </cell>
          <cell r="B294" t="str">
            <v>21002</v>
          </cell>
          <cell r="C294" t="str">
            <v>กระทรวงสาธารณสุข สำนักงานปลัดกระทรวงสาธารณสุข</v>
          </cell>
          <cell r="D294" t="str">
            <v>001142600</v>
          </cell>
          <cell r="E294" t="str">
            <v>11426</v>
          </cell>
          <cell r="F294" t="str">
            <v>รพช.มายอ</v>
          </cell>
          <cell r="G294" t="str">
            <v>โรงพยาบาลชุมชนมายอ</v>
          </cell>
          <cell r="H294" t="str">
            <v>94050101</v>
          </cell>
          <cell r="I294">
            <v>94</v>
          </cell>
          <cell r="J294" t="str">
            <v>จังหวัดปัตตานี</v>
          </cell>
          <cell r="K294">
            <v>9405</v>
          </cell>
          <cell r="L294" t="str">
            <v>มายอ</v>
          </cell>
          <cell r="M294">
            <v>940501</v>
          </cell>
          <cell r="N294" t="str">
            <v>มายอ</v>
          </cell>
          <cell r="O294" t="str">
            <v>ใต้</v>
          </cell>
          <cell r="P294" t="str">
            <v>07</v>
          </cell>
          <cell r="Q294" t="str">
            <v>โรงพยาบาลชุมชน</v>
          </cell>
          <cell r="R294">
            <v>4</v>
          </cell>
          <cell r="S294">
            <v>34</v>
          </cell>
          <cell r="T294" t="str">
            <v>30</v>
          </cell>
          <cell r="U294" t="str">
            <v>21</v>
          </cell>
          <cell r="V294" t="str">
            <v>2.1 ทุติยภูมิระดับต้น</v>
          </cell>
        </row>
        <row r="295">
          <cell r="A295" t="str">
            <v>08</v>
          </cell>
          <cell r="B295" t="str">
            <v>21002</v>
          </cell>
          <cell r="C295" t="str">
            <v>กระทรวงสาธารณสุข สำนักงานปลัดกระทรวงสาธารณสุข</v>
          </cell>
          <cell r="D295" t="str">
            <v>001142700</v>
          </cell>
          <cell r="E295" t="str">
            <v>11427</v>
          </cell>
          <cell r="F295" t="str">
            <v>รพช.ทุ่งยางแดง</v>
          </cell>
          <cell r="G295" t="str">
            <v>โรงพยาบาลชุมชนทุ่งยางแดง</v>
          </cell>
          <cell r="H295" t="str">
            <v>94060101</v>
          </cell>
          <cell r="I295">
            <v>94</v>
          </cell>
          <cell r="J295" t="str">
            <v>จังหวัดปัตตานี</v>
          </cell>
          <cell r="K295">
            <v>9406</v>
          </cell>
          <cell r="L295" t="str">
            <v>ทุ่งยางแดง</v>
          </cell>
          <cell r="M295">
            <v>940601</v>
          </cell>
          <cell r="N295" t="str">
            <v>ตะโละแมะนา</v>
          </cell>
          <cell r="O295" t="str">
            <v>ใต้</v>
          </cell>
          <cell r="P295" t="str">
            <v>07</v>
          </cell>
          <cell r="Q295" t="str">
            <v>โรงพยาบาลชุมชน</v>
          </cell>
          <cell r="R295">
            <v>5</v>
          </cell>
          <cell r="S295">
            <v>30</v>
          </cell>
          <cell r="T295" t="str">
            <v>30</v>
          </cell>
          <cell r="U295" t="str">
            <v>21</v>
          </cell>
          <cell r="V295" t="str">
            <v>2.1 ทุติยภูมิระดับต้น</v>
          </cell>
        </row>
        <row r="296">
          <cell r="A296" t="str">
            <v>08</v>
          </cell>
          <cell r="B296" t="str">
            <v>21002</v>
          </cell>
          <cell r="C296" t="str">
            <v>กระทรวงสาธารณสุข สำนักงานปลัดกระทรวงสาธารณสุข</v>
          </cell>
          <cell r="D296" t="str">
            <v>001142800</v>
          </cell>
          <cell r="E296" t="str">
            <v>11428</v>
          </cell>
          <cell r="F296" t="str">
            <v>รพช.ไม้แก่น</v>
          </cell>
          <cell r="G296" t="str">
            <v>โรงพยาบาลชุมชนไม้แก่น</v>
          </cell>
          <cell r="H296" t="str">
            <v>94080104</v>
          </cell>
          <cell r="I296">
            <v>94</v>
          </cell>
          <cell r="J296" t="str">
            <v>จังหวัดปัตตานี</v>
          </cell>
          <cell r="K296">
            <v>9408</v>
          </cell>
          <cell r="L296" t="str">
            <v>ไม้แก่น</v>
          </cell>
          <cell r="M296">
            <v>940801</v>
          </cell>
          <cell r="N296" t="str">
            <v>ไทรทอง</v>
          </cell>
          <cell r="O296" t="str">
            <v>ใต้</v>
          </cell>
          <cell r="P296" t="str">
            <v>07</v>
          </cell>
          <cell r="Q296" t="str">
            <v>โรงพยาบาลชุมชน</v>
          </cell>
          <cell r="R296">
            <v>5</v>
          </cell>
          <cell r="S296">
            <v>30</v>
          </cell>
          <cell r="T296" t="str">
            <v>30</v>
          </cell>
          <cell r="U296" t="str">
            <v>21</v>
          </cell>
          <cell r="V296" t="str">
            <v>2.1 ทุติยภูมิระดับต้น</v>
          </cell>
        </row>
        <row r="297">
          <cell r="A297" t="str">
            <v>08</v>
          </cell>
          <cell r="B297" t="str">
            <v>21002</v>
          </cell>
          <cell r="C297" t="str">
            <v>กระทรวงสาธารณสุข สำนักงานปลัดกระทรวงสาธารณสุข</v>
          </cell>
          <cell r="D297" t="str">
            <v>001142900</v>
          </cell>
          <cell r="E297" t="str">
            <v>11429</v>
          </cell>
          <cell r="F297" t="str">
            <v>รพช.ยะหริ่ง</v>
          </cell>
          <cell r="G297" t="str">
            <v>โรงพยาบาลชุมชนยะหริ่ง</v>
          </cell>
          <cell r="H297" t="str">
            <v>94090802</v>
          </cell>
          <cell r="I297">
            <v>94</v>
          </cell>
          <cell r="J297" t="str">
            <v>จังหวัดปัตตานี</v>
          </cell>
          <cell r="K297">
            <v>9409</v>
          </cell>
          <cell r="L297" t="str">
            <v>ยะหริ่ง</v>
          </cell>
          <cell r="M297">
            <v>940908</v>
          </cell>
          <cell r="N297" t="str">
            <v>ยามู</v>
          </cell>
          <cell r="O297" t="str">
            <v>ใต้</v>
          </cell>
          <cell r="P297" t="str">
            <v>07</v>
          </cell>
          <cell r="Q297" t="str">
            <v>โรงพยาบาลชุมชน</v>
          </cell>
          <cell r="R297">
            <v>5</v>
          </cell>
          <cell r="S297">
            <v>30</v>
          </cell>
          <cell r="T297" t="str">
            <v>30</v>
          </cell>
          <cell r="U297" t="str">
            <v>21</v>
          </cell>
          <cell r="V297" t="str">
            <v>2.1 ทุติยภูมิระดับต้น</v>
          </cell>
        </row>
        <row r="298">
          <cell r="A298" t="str">
            <v>08</v>
          </cell>
          <cell r="B298" t="str">
            <v>21002</v>
          </cell>
          <cell r="C298" t="str">
            <v>กระทรวงสาธารณสุข สำนักงานปลัดกระทรวงสาธารณสุข</v>
          </cell>
          <cell r="D298" t="str">
            <v>001143000</v>
          </cell>
          <cell r="E298" t="str">
            <v>11430</v>
          </cell>
          <cell r="F298" t="str">
            <v>รพช.ยะรัง</v>
          </cell>
          <cell r="G298" t="str">
            <v>โรงพยาบาลชุมชนยะรัง</v>
          </cell>
          <cell r="H298" t="str">
            <v>94100601</v>
          </cell>
          <cell r="I298">
            <v>94</v>
          </cell>
          <cell r="J298" t="str">
            <v>จังหวัดปัตตานี</v>
          </cell>
          <cell r="K298">
            <v>9410</v>
          </cell>
          <cell r="L298" t="str">
            <v>ยะรัง</v>
          </cell>
          <cell r="M298">
            <v>941006</v>
          </cell>
          <cell r="N298" t="str">
            <v>ปิตูมุดี</v>
          </cell>
          <cell r="O298" t="str">
            <v>ใต้</v>
          </cell>
          <cell r="P298" t="str">
            <v>07</v>
          </cell>
          <cell r="Q298" t="str">
            <v>โรงพยาบาลชุมชน</v>
          </cell>
          <cell r="R298">
            <v>5</v>
          </cell>
          <cell r="S298">
            <v>30</v>
          </cell>
          <cell r="T298" t="str">
            <v>30</v>
          </cell>
          <cell r="U298" t="str">
            <v>21</v>
          </cell>
          <cell r="V298" t="str">
            <v>2.1 ทุติยภูมิระดับต้น</v>
          </cell>
        </row>
        <row r="299">
          <cell r="A299" t="str">
            <v>08</v>
          </cell>
          <cell r="B299" t="str">
            <v>21002</v>
          </cell>
          <cell r="C299" t="str">
            <v>กระทรวงสาธารณสุข สำนักงานปลัดกระทรวงสาธารณสุข</v>
          </cell>
          <cell r="D299" t="str">
            <v>001143100</v>
          </cell>
          <cell r="E299" t="str">
            <v>11431</v>
          </cell>
          <cell r="F299" t="str">
            <v>รพช.แม่ลาน</v>
          </cell>
          <cell r="G299" t="str">
            <v>โรงพยาบาลชุมชนแม่ลาน</v>
          </cell>
          <cell r="H299" t="str">
            <v>94120106</v>
          </cell>
          <cell r="I299">
            <v>94</v>
          </cell>
          <cell r="J299" t="str">
            <v>จังหวัดปัตตานี</v>
          </cell>
          <cell r="K299">
            <v>9412</v>
          </cell>
          <cell r="L299" t="str">
            <v>แม่ลาน</v>
          </cell>
          <cell r="M299">
            <v>941201</v>
          </cell>
          <cell r="N299" t="str">
            <v>แม่ลาน</v>
          </cell>
          <cell r="O299" t="str">
            <v>ใต้</v>
          </cell>
          <cell r="P299" t="str">
            <v>07</v>
          </cell>
          <cell r="Q299" t="str">
            <v>โรงพยาบาลชุมชน</v>
          </cell>
          <cell r="R299">
            <v>5</v>
          </cell>
          <cell r="S299">
            <v>10</v>
          </cell>
          <cell r="T299" t="str">
            <v>10</v>
          </cell>
          <cell r="U299" t="str">
            <v>21</v>
          </cell>
          <cell r="V299" t="str">
            <v>2.1 ทุติยภูมิระดับต้น</v>
          </cell>
        </row>
        <row r="300">
          <cell r="A300" t="str">
            <v>08</v>
          </cell>
          <cell r="B300" t="str">
            <v>21002</v>
          </cell>
          <cell r="C300" t="str">
            <v>กระทรวงสาธารณสุข สำนักงานปลัดกระทรวงสาธารณสุข</v>
          </cell>
          <cell r="D300" t="str">
            <v>001146000</v>
          </cell>
          <cell r="E300" t="str">
            <v>11460</v>
          </cell>
          <cell r="F300" t="str">
            <v>รพร.สายบุรี</v>
          </cell>
          <cell r="G300" t="str">
            <v>โรงพยาบาลสมเด็จพระยุพราชสายบุรี</v>
          </cell>
          <cell r="H300" t="str">
            <v>94070100</v>
          </cell>
          <cell r="I300">
            <v>94</v>
          </cell>
          <cell r="J300" t="str">
            <v>จังหวัดปัตตานี</v>
          </cell>
          <cell r="K300">
            <v>9407</v>
          </cell>
          <cell r="L300" t="str">
            <v>สายบุรี</v>
          </cell>
          <cell r="M300">
            <v>940701</v>
          </cell>
          <cell r="N300" t="str">
            <v>ตะลุบัน</v>
          </cell>
          <cell r="O300" t="str">
            <v>ใต้</v>
          </cell>
          <cell r="P300" t="str">
            <v>07</v>
          </cell>
          <cell r="Q300" t="str">
            <v>โรงพยาบาลชุมชน</v>
          </cell>
          <cell r="R300">
            <v>4</v>
          </cell>
          <cell r="S300">
            <v>60</v>
          </cell>
          <cell r="T300" t="str">
            <v>60</v>
          </cell>
          <cell r="U300" t="str">
            <v>22</v>
          </cell>
          <cell r="V300" t="str">
            <v>2.2 ทุติยภูมิระดับกลาง</v>
          </cell>
        </row>
        <row r="301">
          <cell r="A301" t="str">
            <v>08</v>
          </cell>
          <cell r="B301" t="str">
            <v>21002</v>
          </cell>
          <cell r="C301" t="str">
            <v>กระทรวงสาธารณสุข สำนักงานปลัดกระทรวงสาธารณสุข</v>
          </cell>
          <cell r="D301" t="str">
            <v>001146400</v>
          </cell>
          <cell r="E301" t="str">
            <v>11464</v>
          </cell>
          <cell r="F301" t="str">
            <v>รพช.กะพ้อ</v>
          </cell>
          <cell r="G301" t="str">
            <v>โรงพยาบาลชุมชนกะพ้อ</v>
          </cell>
          <cell r="H301" t="str">
            <v>94110101</v>
          </cell>
          <cell r="I301">
            <v>94</v>
          </cell>
          <cell r="J301" t="str">
            <v>จังหวัดปัตตานี</v>
          </cell>
          <cell r="K301">
            <v>9411</v>
          </cell>
          <cell r="L301" t="str">
            <v>กะพ้อ</v>
          </cell>
          <cell r="M301">
            <v>941101</v>
          </cell>
          <cell r="N301" t="str">
            <v>กะรุบี</v>
          </cell>
          <cell r="O301" t="str">
            <v>ใต้</v>
          </cell>
          <cell r="P301" t="str">
            <v>07</v>
          </cell>
          <cell r="Q301" t="str">
            <v>โรงพยาบาลชุมชน</v>
          </cell>
          <cell r="R301">
            <v>5</v>
          </cell>
          <cell r="S301">
            <v>10</v>
          </cell>
          <cell r="T301" t="str">
            <v>10</v>
          </cell>
          <cell r="U301" t="str">
            <v>21</v>
          </cell>
          <cell r="V301" t="str">
            <v>2.1 ทุติยภูมิระดับต้น</v>
          </cell>
        </row>
        <row r="302">
          <cell r="A302" t="str">
            <v>08</v>
          </cell>
          <cell r="B302" t="str">
            <v>21002</v>
          </cell>
          <cell r="C302" t="str">
            <v>กระทรวงสาธารณสุข สำนักงานปลัดกระทรวงสาธารณสุข</v>
          </cell>
          <cell r="D302" t="str">
            <v>001068400</v>
          </cell>
          <cell r="E302" t="str">
            <v>10684</v>
          </cell>
          <cell r="F302" t="str">
            <v>รพศ.ยะลา</v>
          </cell>
          <cell r="G302" t="str">
            <v>โรงพยาบาลศูนย์ยะลา</v>
          </cell>
          <cell r="H302" t="str">
            <v>95010100</v>
          </cell>
          <cell r="I302">
            <v>95</v>
          </cell>
          <cell r="J302" t="str">
            <v>จังหวัดยะลา</v>
          </cell>
          <cell r="K302">
            <v>9501</v>
          </cell>
          <cell r="L302" t="str">
            <v>เมืองยะลา</v>
          </cell>
          <cell r="M302">
            <v>950101</v>
          </cell>
          <cell r="N302" t="str">
            <v>สะเตง</v>
          </cell>
          <cell r="O302" t="str">
            <v>ใต้</v>
          </cell>
          <cell r="P302" t="str">
            <v>05</v>
          </cell>
          <cell r="Q302" t="str">
            <v>โรงพยาบาลศูนย์</v>
          </cell>
          <cell r="R302">
            <v>1</v>
          </cell>
          <cell r="S302">
            <v>602</v>
          </cell>
          <cell r="T302" t="str">
            <v>527</v>
          </cell>
          <cell r="U302" t="str">
            <v>31</v>
          </cell>
          <cell r="V302" t="str">
            <v>3.1 ตติยภูมิ</v>
          </cell>
        </row>
        <row r="303">
          <cell r="A303" t="str">
            <v>08</v>
          </cell>
          <cell r="B303" t="str">
            <v>21002</v>
          </cell>
          <cell r="C303" t="str">
            <v>กระทรวงสาธารณสุข สำนักงานปลัดกระทรวงสาธารณสุข</v>
          </cell>
          <cell r="D303" t="str">
            <v>001074900</v>
          </cell>
          <cell r="E303" t="str">
            <v>10749</v>
          </cell>
          <cell r="F303" t="str">
            <v>รพท.เบตง</v>
          </cell>
          <cell r="G303" t="str">
            <v>โรงพยาบาลทั่วไปเบตง</v>
          </cell>
          <cell r="H303" t="str">
            <v>95020100</v>
          </cell>
          <cell r="I303">
            <v>95</v>
          </cell>
          <cell r="J303" t="str">
            <v>จังหวัดยะลา</v>
          </cell>
          <cell r="K303">
            <v>9502</v>
          </cell>
          <cell r="L303" t="str">
            <v>เบตง</v>
          </cell>
          <cell r="M303">
            <v>950201</v>
          </cell>
          <cell r="N303" t="str">
            <v>เบตง</v>
          </cell>
          <cell r="O303" t="str">
            <v>ใต้</v>
          </cell>
          <cell r="P303" t="str">
            <v>06</v>
          </cell>
          <cell r="Q303" t="str">
            <v>โรงพยาบาลทั่วไป</v>
          </cell>
          <cell r="R303">
            <v>3</v>
          </cell>
          <cell r="S303">
            <v>170</v>
          </cell>
          <cell r="T303" t="str">
            <v>160</v>
          </cell>
          <cell r="U303" t="str">
            <v>23</v>
          </cell>
          <cell r="V303" t="str">
            <v>2.3 ทุติยภูมิระดับสูง</v>
          </cell>
        </row>
        <row r="304">
          <cell r="A304" t="str">
            <v>08</v>
          </cell>
          <cell r="B304" t="str">
            <v>21002</v>
          </cell>
          <cell r="C304" t="str">
            <v>กระทรวงสาธารณสุข สำนักงานปลัดกระทรวงสาธารณสุข</v>
          </cell>
          <cell r="D304" t="str">
            <v>001143200</v>
          </cell>
          <cell r="E304" t="str">
            <v>11432</v>
          </cell>
          <cell r="F304" t="str">
            <v>รพช.บันนังสตา</v>
          </cell>
          <cell r="G304" t="str">
            <v>โรงพยาบาลชุมชนบันนังสตา</v>
          </cell>
          <cell r="H304" t="str">
            <v>95030107</v>
          </cell>
          <cell r="I304">
            <v>95</v>
          </cell>
          <cell r="J304" t="str">
            <v>จังหวัดยะลา</v>
          </cell>
          <cell r="K304">
            <v>9503</v>
          </cell>
          <cell r="L304" t="str">
            <v>บันนังสตา</v>
          </cell>
          <cell r="M304">
            <v>950301</v>
          </cell>
          <cell r="N304" t="str">
            <v>บันนังสตา</v>
          </cell>
          <cell r="O304" t="str">
            <v>ใต้</v>
          </cell>
          <cell r="P304" t="str">
            <v>07</v>
          </cell>
          <cell r="Q304" t="str">
            <v>โรงพยาบาลชุมชน</v>
          </cell>
          <cell r="R304">
            <v>5</v>
          </cell>
          <cell r="S304">
            <v>34</v>
          </cell>
          <cell r="T304" t="str">
            <v>34</v>
          </cell>
          <cell r="U304" t="str">
            <v>22</v>
          </cell>
          <cell r="V304" t="str">
            <v>2.2 ทุติยภูมิระดับกลาง</v>
          </cell>
        </row>
        <row r="305">
          <cell r="A305" t="str">
            <v>08</v>
          </cell>
          <cell r="B305" t="str">
            <v>21002</v>
          </cell>
          <cell r="C305" t="str">
            <v>กระทรวงสาธารณสุข สำนักงานปลัดกระทรวงสาธารณสุข</v>
          </cell>
          <cell r="D305" t="str">
            <v>001143300</v>
          </cell>
          <cell r="E305" t="str">
            <v>11433</v>
          </cell>
          <cell r="F305" t="str">
            <v>รพช.ธารโต</v>
          </cell>
          <cell r="G305" t="str">
            <v>โรงพยาบาลชุมชนธารโต</v>
          </cell>
          <cell r="H305" t="str">
            <v>95040101</v>
          </cell>
          <cell r="I305">
            <v>95</v>
          </cell>
          <cell r="J305" t="str">
            <v>จังหวัดยะลา</v>
          </cell>
          <cell r="K305">
            <v>9504</v>
          </cell>
          <cell r="L305" t="str">
            <v>ธารโต</v>
          </cell>
          <cell r="M305">
            <v>950401</v>
          </cell>
          <cell r="N305" t="str">
            <v>ธารโต</v>
          </cell>
          <cell r="O305" t="str">
            <v>ใต้</v>
          </cell>
          <cell r="P305" t="str">
            <v>07</v>
          </cell>
          <cell r="Q305" t="str">
            <v>โรงพยาบาลชุมชน</v>
          </cell>
          <cell r="R305">
            <v>5</v>
          </cell>
          <cell r="S305">
            <v>30</v>
          </cell>
          <cell r="T305" t="str">
            <v>30</v>
          </cell>
          <cell r="U305" t="str">
            <v>21</v>
          </cell>
          <cell r="V305" t="str">
            <v>2.1 ทุติยภูมิระดับต้น</v>
          </cell>
        </row>
        <row r="306">
          <cell r="A306" t="str">
            <v>08</v>
          </cell>
          <cell r="B306" t="str">
            <v>21002</v>
          </cell>
          <cell r="C306" t="str">
            <v>กระทรวงสาธารณสุข สำนักงานปลัดกระทรวงสาธารณสุข</v>
          </cell>
          <cell r="D306" t="str">
            <v>001143400</v>
          </cell>
          <cell r="E306" t="str">
            <v>11434</v>
          </cell>
          <cell r="F306" t="str">
            <v>รพช.รามัน</v>
          </cell>
          <cell r="G306" t="str">
            <v>โรงพยาบาลชุมชนรามัน</v>
          </cell>
          <cell r="H306" t="str">
            <v>95060101</v>
          </cell>
          <cell r="I306">
            <v>95</v>
          </cell>
          <cell r="J306" t="str">
            <v>จังหวัดยะลา</v>
          </cell>
          <cell r="K306">
            <v>9506</v>
          </cell>
          <cell r="L306" t="str">
            <v>รามัน</v>
          </cell>
          <cell r="M306">
            <v>950601</v>
          </cell>
          <cell r="N306" t="str">
            <v>กายูบอเกาะ</v>
          </cell>
          <cell r="O306" t="str">
            <v>ใต้</v>
          </cell>
          <cell r="P306" t="str">
            <v>07</v>
          </cell>
          <cell r="Q306" t="str">
            <v>โรงพยาบาลชุมชน</v>
          </cell>
          <cell r="R306">
            <v>4</v>
          </cell>
          <cell r="S306">
            <v>81</v>
          </cell>
          <cell r="T306" t="str">
            <v>60</v>
          </cell>
          <cell r="U306" t="str">
            <v>22</v>
          </cell>
          <cell r="V306" t="str">
            <v>2.2 ทุติยภูมิระดับกลาง</v>
          </cell>
        </row>
        <row r="307">
          <cell r="A307" t="str">
            <v>08</v>
          </cell>
          <cell r="B307" t="str">
            <v>21002</v>
          </cell>
          <cell r="C307" t="str">
            <v>กระทรวงสาธารณสุข สำนักงานปลัดกระทรวงสาธารณสุข</v>
          </cell>
          <cell r="D307" t="str">
            <v>001146100</v>
          </cell>
          <cell r="E307" t="str">
            <v>11461</v>
          </cell>
          <cell r="F307" t="str">
            <v>รพร.ยะหา</v>
          </cell>
          <cell r="G307" t="str">
            <v>โรงพยาบาลสมเด็จพระยุพราชยะหา</v>
          </cell>
          <cell r="H307" t="str">
            <v>95050106</v>
          </cell>
          <cell r="I307">
            <v>95</v>
          </cell>
          <cell r="J307" t="str">
            <v>จังหวัดยะลา</v>
          </cell>
          <cell r="K307">
            <v>9505</v>
          </cell>
          <cell r="L307" t="str">
            <v>ยะหา</v>
          </cell>
          <cell r="M307">
            <v>950501</v>
          </cell>
          <cell r="N307" t="str">
            <v>ยะหา</v>
          </cell>
          <cell r="O307" t="str">
            <v>ใต้</v>
          </cell>
          <cell r="P307" t="str">
            <v>07</v>
          </cell>
          <cell r="Q307" t="str">
            <v>โรงพยาบาลชุมชน</v>
          </cell>
          <cell r="R307">
            <v>5</v>
          </cell>
          <cell r="S307">
            <v>72</v>
          </cell>
          <cell r="T307" t="str">
            <v>77</v>
          </cell>
          <cell r="U307" t="str">
            <v>22</v>
          </cell>
          <cell r="V307" t="str">
            <v>2.2 ทุติยภูมิระดับกลาง</v>
          </cell>
        </row>
        <row r="308">
          <cell r="A308" t="str">
            <v>08</v>
          </cell>
          <cell r="B308" t="str">
            <v>21002</v>
          </cell>
          <cell r="C308" t="str">
            <v>กระทรวงสาธารณสุข สำนักงานปลัดกระทรวงสาธารณสุข</v>
          </cell>
          <cell r="D308" t="str">
            <v>001380600</v>
          </cell>
          <cell r="E308" t="str">
            <v>13806</v>
          </cell>
          <cell r="F308" t="str">
            <v>รพช.กาบัง</v>
          </cell>
          <cell r="G308" t="str">
            <v>โรงพยาบาลชุมชนกาบัง</v>
          </cell>
          <cell r="H308" t="str">
            <v>95070105</v>
          </cell>
          <cell r="I308">
            <v>95</v>
          </cell>
          <cell r="J308" t="str">
            <v>จังหวัดยะลา</v>
          </cell>
          <cell r="K308">
            <v>9507</v>
          </cell>
          <cell r="L308" t="str">
            <v>กาบัง</v>
          </cell>
          <cell r="M308">
            <v>950701</v>
          </cell>
          <cell r="N308" t="str">
            <v>กาบัง</v>
          </cell>
          <cell r="O308" t="str">
            <v>ใต้</v>
          </cell>
          <cell r="P308" t="str">
            <v>07</v>
          </cell>
          <cell r="Q308" t="str">
            <v>โรงพยาบาลชุมชน</v>
          </cell>
          <cell r="R308">
            <v>5</v>
          </cell>
          <cell r="S308">
            <v>30</v>
          </cell>
          <cell r="T308" t="str">
            <v>30</v>
          </cell>
          <cell r="U308" t="str">
            <v>21</v>
          </cell>
          <cell r="V308" t="str">
            <v>2.1 ทุติยภูมิระดับต้น</v>
          </cell>
        </row>
        <row r="309">
          <cell r="A309" t="str">
            <v>08</v>
          </cell>
          <cell r="B309" t="str">
            <v>21002</v>
          </cell>
          <cell r="C309" t="str">
            <v>กระทรวงสาธารณสุข สำนักงานปลัดกระทรวงสาธารณสุข</v>
          </cell>
          <cell r="D309" t="str">
            <v>002468900</v>
          </cell>
          <cell r="E309" t="str">
            <v>24689</v>
          </cell>
          <cell r="F309" t="str">
            <v>รพช.กรงปีนัง</v>
          </cell>
          <cell r="G309" t="str">
            <v>โรงพยาบาลชุมชนกรงปีนัง</v>
          </cell>
          <cell r="H309" t="str">
            <v>95080203</v>
          </cell>
          <cell r="I309">
            <v>95</v>
          </cell>
          <cell r="J309" t="str">
            <v>จังหวัดยะลา</v>
          </cell>
          <cell r="K309">
            <v>9508</v>
          </cell>
          <cell r="L309" t="str">
            <v>กรงปินัง</v>
          </cell>
          <cell r="M309">
            <v>950802</v>
          </cell>
          <cell r="N309" t="str">
            <v>สะเอะ</v>
          </cell>
          <cell r="O309" t="str">
            <v>ใต้</v>
          </cell>
          <cell r="P309" t="str">
            <v>07</v>
          </cell>
          <cell r="Q309" t="str">
            <v>โรงพยาบาลชุมชน</v>
          </cell>
          <cell r="R309">
            <v>5</v>
          </cell>
          <cell r="S309">
            <v>30</v>
          </cell>
          <cell r="T309" t="str">
            <v>30</v>
          </cell>
        </row>
        <row r="310">
          <cell r="A310" t="str">
            <v>08</v>
          </cell>
          <cell r="B310" t="str">
            <v>21002</v>
          </cell>
          <cell r="C310" t="str">
            <v>กระทรวงสาธารณสุข สำนักงานปลัดกระทรวงสาธารณสุข</v>
          </cell>
          <cell r="D310" t="str">
            <v>001075000</v>
          </cell>
          <cell r="E310" t="str">
            <v>10750</v>
          </cell>
          <cell r="F310" t="str">
            <v>รพท.นราธิวาสราชนครินทร์</v>
          </cell>
          <cell r="G310" t="str">
            <v>โรงพยาบาลทั่วไปนราธิวาสราชนครินทร์</v>
          </cell>
          <cell r="H310" t="str">
            <v>96010100</v>
          </cell>
          <cell r="I310">
            <v>96</v>
          </cell>
          <cell r="J310" t="str">
            <v>จังหวัดนราธิวาส</v>
          </cell>
          <cell r="K310">
            <v>9601</v>
          </cell>
          <cell r="L310" t="str">
            <v>เมืองนราธิวาส</v>
          </cell>
          <cell r="M310">
            <v>960101</v>
          </cell>
          <cell r="N310" t="str">
            <v>บางนาค</v>
          </cell>
          <cell r="O310" t="str">
            <v>ใต้</v>
          </cell>
          <cell r="P310" t="str">
            <v>06</v>
          </cell>
          <cell r="Q310" t="str">
            <v>โรงพยาบาลทั่วไป</v>
          </cell>
          <cell r="R310">
            <v>2</v>
          </cell>
          <cell r="S310">
            <v>360</v>
          </cell>
          <cell r="T310" t="str">
            <v>360</v>
          </cell>
          <cell r="U310" t="str">
            <v>31</v>
          </cell>
          <cell r="V310" t="str">
            <v>3.1 ตติยภูมิ</v>
          </cell>
        </row>
        <row r="311">
          <cell r="A311" t="str">
            <v>08</v>
          </cell>
          <cell r="B311" t="str">
            <v>21002</v>
          </cell>
          <cell r="C311" t="str">
            <v>กระทรวงสาธารณสุข สำนักงานปลัดกระทรวงสาธารณสุข</v>
          </cell>
          <cell r="D311" t="str">
            <v>001075100</v>
          </cell>
          <cell r="E311" t="str">
            <v>10751</v>
          </cell>
          <cell r="F311" t="str">
            <v>รพท.สุไหงโก-ลก</v>
          </cell>
          <cell r="G311" t="str">
            <v>โรงพยาบาลทั่วไปสุไหงโก-ลก</v>
          </cell>
          <cell r="H311" t="str">
            <v>96100100</v>
          </cell>
          <cell r="I311">
            <v>96</v>
          </cell>
          <cell r="J311" t="str">
            <v>จังหวัดนราธิวาส</v>
          </cell>
          <cell r="K311">
            <v>9610</v>
          </cell>
          <cell r="L311" t="str">
            <v>สุไหงโก-ลก</v>
          </cell>
          <cell r="M311">
            <v>961001</v>
          </cell>
          <cell r="N311" t="str">
            <v>สุไหงโก-ลก</v>
          </cell>
          <cell r="O311" t="str">
            <v>ใต้</v>
          </cell>
          <cell r="P311" t="str">
            <v>06</v>
          </cell>
          <cell r="Q311" t="str">
            <v>โรงพยาบาลทั่วไป</v>
          </cell>
          <cell r="R311">
            <v>3</v>
          </cell>
          <cell r="S311">
            <v>212</v>
          </cell>
          <cell r="T311" t="str">
            <v>160</v>
          </cell>
          <cell r="U311" t="str">
            <v>23</v>
          </cell>
          <cell r="V311" t="str">
            <v>2.3 ทุติยภูมิระดับสูง</v>
          </cell>
        </row>
        <row r="312">
          <cell r="A312" t="str">
            <v>08</v>
          </cell>
          <cell r="B312" t="str">
            <v>21002</v>
          </cell>
          <cell r="C312" t="str">
            <v>กระทรวงสาธารณสุข สำนักงานปลัดกระทรวงสาธารณสุข</v>
          </cell>
          <cell r="D312" t="str">
            <v>001143500</v>
          </cell>
          <cell r="E312" t="str">
            <v>11435</v>
          </cell>
          <cell r="F312" t="str">
            <v>รพช.ตากใบ</v>
          </cell>
          <cell r="G312" t="str">
            <v>โรงพยาบาลชุมชนตากใบ</v>
          </cell>
          <cell r="H312" t="str">
            <v>96020104</v>
          </cell>
          <cell r="I312">
            <v>96</v>
          </cell>
          <cell r="J312" t="str">
            <v>จังหวัดนราธิวาส</v>
          </cell>
          <cell r="K312">
            <v>9602</v>
          </cell>
          <cell r="L312" t="str">
            <v>ตากใบ</v>
          </cell>
          <cell r="M312">
            <v>960201</v>
          </cell>
          <cell r="N312" t="str">
            <v>เจ๊ะเห</v>
          </cell>
          <cell r="O312" t="str">
            <v>ใต้</v>
          </cell>
          <cell r="P312" t="str">
            <v>07</v>
          </cell>
          <cell r="Q312" t="str">
            <v>โรงพยาบาลชุมชน</v>
          </cell>
          <cell r="R312">
            <v>4</v>
          </cell>
          <cell r="S312">
            <v>60</v>
          </cell>
          <cell r="T312" t="str">
            <v>30</v>
          </cell>
          <cell r="U312" t="str">
            <v>21</v>
          </cell>
          <cell r="V312" t="str">
            <v>2.1 ทุติยภูมิระดับต้น</v>
          </cell>
        </row>
        <row r="313">
          <cell r="A313" t="str">
            <v>08</v>
          </cell>
          <cell r="B313" t="str">
            <v>21002</v>
          </cell>
          <cell r="C313" t="str">
            <v>กระทรวงสาธารณสุข สำนักงานปลัดกระทรวงสาธารณสุข</v>
          </cell>
          <cell r="D313" t="str">
            <v>001143600</v>
          </cell>
          <cell r="E313" t="str">
            <v>11436</v>
          </cell>
          <cell r="F313" t="str">
            <v>รพช.บาเจาะ</v>
          </cell>
          <cell r="G313" t="str">
            <v>โรงพยาบาลชุมชนบาเจาะ</v>
          </cell>
          <cell r="H313" t="str">
            <v>96030101</v>
          </cell>
          <cell r="I313">
            <v>96</v>
          </cell>
          <cell r="J313" t="str">
            <v>จังหวัดนราธิวาส</v>
          </cell>
          <cell r="K313">
            <v>9603</v>
          </cell>
          <cell r="L313" t="str">
            <v>บาเจาะ</v>
          </cell>
          <cell r="M313">
            <v>960301</v>
          </cell>
          <cell r="N313" t="str">
            <v>บาเจาะ</v>
          </cell>
          <cell r="O313" t="str">
            <v>ใต้</v>
          </cell>
          <cell r="P313" t="str">
            <v>07</v>
          </cell>
          <cell r="Q313" t="str">
            <v>โรงพยาบาลชุมชน</v>
          </cell>
          <cell r="R313">
            <v>5</v>
          </cell>
          <cell r="S313">
            <v>39</v>
          </cell>
          <cell r="T313" t="str">
            <v>10</v>
          </cell>
          <cell r="U313" t="str">
            <v>21</v>
          </cell>
          <cell r="V313" t="str">
            <v>2.1 ทุติยภูมิระดับต้น</v>
          </cell>
        </row>
        <row r="314">
          <cell r="A314" t="str">
            <v>08</v>
          </cell>
          <cell r="B314" t="str">
            <v>21002</v>
          </cell>
          <cell r="C314" t="str">
            <v>กระทรวงสาธารณสุข สำนักงานปลัดกระทรวงสาธารณสุข</v>
          </cell>
          <cell r="D314" t="str">
            <v>001143700</v>
          </cell>
          <cell r="E314" t="str">
            <v>11437</v>
          </cell>
          <cell r="F314" t="str">
            <v>รพช.ระแงะ</v>
          </cell>
          <cell r="G314" t="str">
            <v>โรงพยาบาลชุมชนระแงะ</v>
          </cell>
          <cell r="H314" t="str">
            <v>96050101</v>
          </cell>
          <cell r="I314">
            <v>96</v>
          </cell>
          <cell r="J314" t="str">
            <v>จังหวัดนราธิวาส</v>
          </cell>
          <cell r="K314">
            <v>9605</v>
          </cell>
          <cell r="L314" t="str">
            <v>ระแงะ</v>
          </cell>
          <cell r="M314">
            <v>960501</v>
          </cell>
          <cell r="N314" t="str">
            <v>ตันหยงมัส</v>
          </cell>
          <cell r="O314" t="str">
            <v>ใต้</v>
          </cell>
          <cell r="P314" t="str">
            <v>07</v>
          </cell>
          <cell r="Q314" t="str">
            <v>โรงพยาบาลชุมชน</v>
          </cell>
          <cell r="R314">
            <v>4</v>
          </cell>
          <cell r="S314">
            <v>60</v>
          </cell>
          <cell r="T314" t="str">
            <v>30</v>
          </cell>
          <cell r="U314" t="str">
            <v>22</v>
          </cell>
          <cell r="V314" t="str">
            <v>2.2 ทุติยภูมิระดับกลาง</v>
          </cell>
        </row>
        <row r="315">
          <cell r="A315" t="str">
            <v>08</v>
          </cell>
          <cell r="B315" t="str">
            <v>21002</v>
          </cell>
          <cell r="C315" t="str">
            <v>กระทรวงสาธารณสุข สำนักงานปลัดกระทรวงสาธารณสุข</v>
          </cell>
          <cell r="D315" t="str">
            <v>001143800</v>
          </cell>
          <cell r="E315" t="str">
            <v>11438</v>
          </cell>
          <cell r="F315" t="str">
            <v>รพช.รือเสาะ</v>
          </cell>
          <cell r="G315" t="str">
            <v>โรงพยาบาลชุมชนรือเสาะ</v>
          </cell>
          <cell r="H315" t="str">
            <v>96060102</v>
          </cell>
          <cell r="I315">
            <v>96</v>
          </cell>
          <cell r="J315" t="str">
            <v>จังหวัดนราธิวาส</v>
          </cell>
          <cell r="K315">
            <v>9606</v>
          </cell>
          <cell r="L315" t="str">
            <v>รือเสาะ</v>
          </cell>
          <cell r="M315">
            <v>960601</v>
          </cell>
          <cell r="N315" t="str">
            <v>รือเสาะ</v>
          </cell>
          <cell r="O315" t="str">
            <v>ใต้</v>
          </cell>
          <cell r="P315" t="str">
            <v>07</v>
          </cell>
          <cell r="Q315" t="str">
            <v>โรงพยาบาลชุมชน</v>
          </cell>
          <cell r="R315">
            <v>4</v>
          </cell>
          <cell r="S315">
            <v>74</v>
          </cell>
          <cell r="T315" t="str">
            <v>30</v>
          </cell>
          <cell r="U315" t="str">
            <v>22</v>
          </cell>
          <cell r="V315" t="str">
            <v>2.2 ทุติยภูมิระดับกลาง</v>
          </cell>
        </row>
        <row r="316">
          <cell r="A316" t="str">
            <v>08</v>
          </cell>
          <cell r="B316" t="str">
            <v>21002</v>
          </cell>
          <cell r="C316" t="str">
            <v>กระทรวงสาธารณสุข สำนักงานปลัดกระทรวงสาธารณสุข</v>
          </cell>
          <cell r="D316" t="str">
            <v>001143900</v>
          </cell>
          <cell r="E316" t="str">
            <v>11439</v>
          </cell>
          <cell r="F316" t="str">
            <v>รพช.ศรีสาคร</v>
          </cell>
          <cell r="G316" t="str">
            <v>โรงพยาบาลชุมชนศรีสาคร</v>
          </cell>
          <cell r="H316" t="str">
            <v>96070102</v>
          </cell>
          <cell r="I316">
            <v>96</v>
          </cell>
          <cell r="J316" t="str">
            <v>จังหวัดนราธิวาส</v>
          </cell>
          <cell r="K316">
            <v>9607</v>
          </cell>
          <cell r="L316" t="str">
            <v>ศรีสาคร</v>
          </cell>
          <cell r="M316">
            <v>960701</v>
          </cell>
          <cell r="N316" t="str">
            <v>ซากอ</v>
          </cell>
          <cell r="O316" t="str">
            <v>ใต้</v>
          </cell>
          <cell r="P316" t="str">
            <v>07</v>
          </cell>
          <cell r="Q316" t="str">
            <v>โรงพยาบาลชุมชน</v>
          </cell>
          <cell r="R316">
            <v>4</v>
          </cell>
          <cell r="S316">
            <v>37</v>
          </cell>
          <cell r="T316" t="str">
            <v>10</v>
          </cell>
          <cell r="U316" t="str">
            <v>21</v>
          </cell>
          <cell r="V316" t="str">
            <v>2.1 ทุติยภูมิระดับต้น</v>
          </cell>
        </row>
        <row r="317">
          <cell r="A317" t="str">
            <v>08</v>
          </cell>
          <cell r="B317" t="str">
            <v>21002</v>
          </cell>
          <cell r="C317" t="str">
            <v>กระทรวงสาธารณสุข สำนักงานปลัดกระทรวงสาธารณสุข</v>
          </cell>
          <cell r="D317" t="str">
            <v>001144000</v>
          </cell>
          <cell r="E317" t="str">
            <v>11440</v>
          </cell>
          <cell r="F317" t="str">
            <v>รพช.แว้ง</v>
          </cell>
          <cell r="G317" t="str">
            <v>โรงพยาบาลชุมชนแว้ง</v>
          </cell>
          <cell r="H317" t="str">
            <v>96080107</v>
          </cell>
          <cell r="I317">
            <v>96</v>
          </cell>
          <cell r="J317" t="str">
            <v>จังหวัดนราธิวาส</v>
          </cell>
          <cell r="K317">
            <v>9608</v>
          </cell>
          <cell r="L317" t="str">
            <v>แว้ง</v>
          </cell>
          <cell r="M317">
            <v>960801</v>
          </cell>
          <cell r="N317" t="str">
            <v>แว้ง</v>
          </cell>
          <cell r="O317" t="str">
            <v>ใต้</v>
          </cell>
          <cell r="P317" t="str">
            <v>07</v>
          </cell>
          <cell r="Q317" t="str">
            <v>โรงพยาบาลชุมชน</v>
          </cell>
          <cell r="R317">
            <v>4</v>
          </cell>
          <cell r="S317">
            <v>30</v>
          </cell>
          <cell r="T317" t="str">
            <v>30</v>
          </cell>
          <cell r="U317" t="str">
            <v>21</v>
          </cell>
          <cell r="V317" t="str">
            <v>2.1 ทุติยภูมิระดับต้น</v>
          </cell>
        </row>
        <row r="318">
          <cell r="A318" t="str">
            <v>08</v>
          </cell>
          <cell r="B318" t="str">
            <v>21002</v>
          </cell>
          <cell r="C318" t="str">
            <v>กระทรวงสาธารณสุข สำนักงานปลัดกระทรวงสาธารณสุข</v>
          </cell>
          <cell r="D318" t="str">
            <v>001144100</v>
          </cell>
          <cell r="E318" t="str">
            <v>11441</v>
          </cell>
          <cell r="F318" t="str">
            <v>รพช.สุคิริน</v>
          </cell>
          <cell r="G318" t="str">
            <v>โรงพยาบาลชุมชนสุคิริน</v>
          </cell>
          <cell r="H318" t="str">
            <v>96090106</v>
          </cell>
          <cell r="I318">
            <v>96</v>
          </cell>
          <cell r="J318" t="str">
            <v>จังหวัดนราธิวาส</v>
          </cell>
          <cell r="K318">
            <v>9609</v>
          </cell>
          <cell r="L318" t="str">
            <v>สุคิริน</v>
          </cell>
          <cell r="M318">
            <v>960901</v>
          </cell>
          <cell r="N318" t="str">
            <v>มาโมง</v>
          </cell>
          <cell r="O318" t="str">
            <v>ใต้</v>
          </cell>
          <cell r="P318" t="str">
            <v>07</v>
          </cell>
          <cell r="Q318" t="str">
            <v>โรงพยาบาลชุมชน</v>
          </cell>
          <cell r="R318">
            <v>5</v>
          </cell>
          <cell r="S318">
            <v>38</v>
          </cell>
          <cell r="T318" t="str">
            <v>10</v>
          </cell>
          <cell r="U318" t="str">
            <v>21</v>
          </cell>
          <cell r="V318" t="str">
            <v>2.1 ทุติยภูมิระดับต้น</v>
          </cell>
        </row>
        <row r="319">
          <cell r="A319" t="str">
            <v>08</v>
          </cell>
          <cell r="B319" t="str">
            <v>21002</v>
          </cell>
          <cell r="C319" t="str">
            <v>กระทรวงสาธารณสุข สำนักงานปลัดกระทรวงสาธารณสุข</v>
          </cell>
          <cell r="D319" t="str">
            <v>001144200</v>
          </cell>
          <cell r="E319" t="str">
            <v>11442</v>
          </cell>
          <cell r="F319" t="str">
            <v>รพช.สุไหงปาดี</v>
          </cell>
          <cell r="G319" t="str">
            <v>โรงพยาบาลชุมชนสุไหงปาดี</v>
          </cell>
          <cell r="H319" t="str">
            <v>96110101</v>
          </cell>
          <cell r="I319">
            <v>96</v>
          </cell>
          <cell r="J319" t="str">
            <v>จังหวัดนราธิวาส</v>
          </cell>
          <cell r="K319">
            <v>9611</v>
          </cell>
          <cell r="L319" t="str">
            <v>สุไหงปาดี</v>
          </cell>
          <cell r="M319">
            <v>961101</v>
          </cell>
          <cell r="N319" t="str">
            <v>ปะลุรู</v>
          </cell>
          <cell r="O319" t="str">
            <v>ใต้</v>
          </cell>
          <cell r="P319" t="str">
            <v>07</v>
          </cell>
          <cell r="Q319" t="str">
            <v>โรงพยาบาลชุมชน</v>
          </cell>
          <cell r="R319">
            <v>4</v>
          </cell>
          <cell r="S319">
            <v>42</v>
          </cell>
          <cell r="T319" t="str">
            <v>30</v>
          </cell>
          <cell r="U319" t="str">
            <v>21</v>
          </cell>
          <cell r="V319" t="str">
            <v>2.1 ทุติยภูมิระดับต้น</v>
          </cell>
        </row>
        <row r="320">
          <cell r="A320" t="str">
            <v>08</v>
          </cell>
          <cell r="B320" t="str">
            <v>21002</v>
          </cell>
          <cell r="C320" t="str">
            <v>กระทรวงสาธารณสุข สำนักงานปลัดกระทรวงสาธารณสุข</v>
          </cell>
          <cell r="D320" t="str">
            <v>001381800</v>
          </cell>
          <cell r="E320" t="str">
            <v>13818</v>
          </cell>
          <cell r="F320" t="str">
            <v>รพช.จะแนะ</v>
          </cell>
          <cell r="G320" t="str">
            <v>โรงพยาบาลชุมชนจะแนะ</v>
          </cell>
          <cell r="H320" t="str">
            <v>96120102</v>
          </cell>
          <cell r="I320">
            <v>96</v>
          </cell>
          <cell r="J320" t="str">
            <v>จังหวัดนราธิวาส</v>
          </cell>
          <cell r="K320">
            <v>9612</v>
          </cell>
          <cell r="L320" t="str">
            <v>จะแนะ</v>
          </cell>
          <cell r="M320">
            <v>961201</v>
          </cell>
          <cell r="N320" t="str">
            <v>จะแนะ</v>
          </cell>
          <cell r="O320" t="str">
            <v>ใต้</v>
          </cell>
          <cell r="P320" t="str">
            <v>07</v>
          </cell>
          <cell r="Q320" t="str">
            <v>โรงพยาบาลชุมชน</v>
          </cell>
          <cell r="R320">
            <v>4</v>
          </cell>
          <cell r="S320">
            <v>39</v>
          </cell>
          <cell r="T320" t="str">
            <v>10</v>
          </cell>
          <cell r="U320" t="str">
            <v>21</v>
          </cell>
          <cell r="V320" t="str">
            <v>2.1 ทุติยภูมิระดับต้น</v>
          </cell>
        </row>
        <row r="321">
          <cell r="A321" t="str">
            <v>08</v>
          </cell>
          <cell r="B321" t="str">
            <v>21002</v>
          </cell>
          <cell r="C321" t="str">
            <v>กระทรวงสาธารณสุข สำนักงานปลัดกระทรวงสาธารณสุข</v>
          </cell>
          <cell r="D321" t="str">
            <v>001501000</v>
          </cell>
          <cell r="E321" t="str">
            <v>15010</v>
          </cell>
          <cell r="F321" t="str">
            <v>รพช.เจาะไอร้อง</v>
          </cell>
          <cell r="G321" t="str">
            <v>โรงพยาบาลชุมชนเจาะไอร้อง</v>
          </cell>
          <cell r="H321" t="str">
            <v>96130101</v>
          </cell>
          <cell r="I321">
            <v>96</v>
          </cell>
          <cell r="J321" t="str">
            <v>จังหวัดนราธิวาส</v>
          </cell>
          <cell r="K321">
            <v>9613</v>
          </cell>
          <cell r="L321" t="str">
            <v>เจาะไอร้อง</v>
          </cell>
          <cell r="M321">
            <v>961301</v>
          </cell>
          <cell r="N321" t="str">
            <v>จวบ</v>
          </cell>
          <cell r="O321" t="str">
            <v>ใต้</v>
          </cell>
          <cell r="P321" t="str">
            <v>07</v>
          </cell>
          <cell r="Q321" t="str">
            <v>โรงพยาบาลชุมชน</v>
          </cell>
          <cell r="R321">
            <v>4</v>
          </cell>
          <cell r="S321">
            <v>34</v>
          </cell>
          <cell r="T321" t="str">
            <v>10</v>
          </cell>
          <cell r="U321" t="str">
            <v>21</v>
          </cell>
          <cell r="V321" t="str">
            <v>2.1 ทุติยภูมิระดับต้น</v>
          </cell>
        </row>
        <row r="322">
          <cell r="A322" t="str">
            <v>08</v>
          </cell>
          <cell r="B322" t="str">
            <v>21002</v>
          </cell>
          <cell r="C322" t="str">
            <v>กระทรวงสาธารณสุข สำนักงานปลัดกระทรวงสาธารณสุข</v>
          </cell>
          <cell r="D322" t="str">
            <v>002377100</v>
          </cell>
          <cell r="E322" t="str">
            <v>23771</v>
          </cell>
          <cell r="F322" t="str">
            <v>รพช.ยี่งอเฉลิมพระเกียรติ 80 พรรษา</v>
          </cell>
          <cell r="G322" t="str">
            <v>โรงพยาบาลชุมชนยี่งอเฉลิมพระเกียรติ 80 พรรษา</v>
          </cell>
          <cell r="H322" t="str">
            <v>96040104</v>
          </cell>
          <cell r="I322">
            <v>96</v>
          </cell>
          <cell r="J322" t="str">
            <v>จังหวัดนราธิวาส</v>
          </cell>
          <cell r="K322">
            <v>9604</v>
          </cell>
          <cell r="L322" t="str">
            <v>ยี่งอ</v>
          </cell>
          <cell r="M322">
            <v>960401</v>
          </cell>
          <cell r="N322" t="str">
            <v>ยี่งอ</v>
          </cell>
          <cell r="O322" t="str">
            <v>ใต้</v>
          </cell>
          <cell r="P322" t="str">
            <v>07</v>
          </cell>
          <cell r="Q322" t="str">
            <v>โรงพยาบาลชุมชน</v>
          </cell>
          <cell r="R322">
            <v>5</v>
          </cell>
          <cell r="S322">
            <v>10</v>
          </cell>
          <cell r="T322" t="str">
            <v>30</v>
          </cell>
          <cell r="U322" t="str">
            <v>21</v>
          </cell>
          <cell r="V322" t="str">
            <v>2.1 ทุติยภูมิระดับต้น</v>
          </cell>
        </row>
        <row r="323">
          <cell r="A323" t="str">
            <v>09</v>
          </cell>
          <cell r="B323" t="str">
            <v>21002</v>
          </cell>
          <cell r="C323" t="str">
            <v>กระทรวงสาธารณสุข สำนักงานปลัดกระทรวงสาธารณสุข</v>
          </cell>
          <cell r="D323" t="str">
            <v>001066200</v>
          </cell>
          <cell r="E323" t="str">
            <v>10662</v>
          </cell>
          <cell r="F323" t="str">
            <v>รพศ.ชลบุรี</v>
          </cell>
          <cell r="G323" t="str">
            <v>โรงพยาบาลศูนย์ชลบุรี</v>
          </cell>
          <cell r="H323" t="str">
            <v>20010502</v>
          </cell>
          <cell r="I323">
            <v>20</v>
          </cell>
          <cell r="J323" t="str">
            <v>จังหวัดชลบุรี</v>
          </cell>
          <cell r="K323">
            <v>2001</v>
          </cell>
          <cell r="L323" t="str">
            <v>เมืองชลบุรี</v>
          </cell>
          <cell r="M323">
            <v>200105</v>
          </cell>
          <cell r="N323" t="str">
            <v>บ้านสวน</v>
          </cell>
          <cell r="O323" t="str">
            <v>ตะวันออก</v>
          </cell>
          <cell r="P323" t="str">
            <v>05</v>
          </cell>
          <cell r="Q323" t="str">
            <v>โรงพยาบาลศูนย์</v>
          </cell>
          <cell r="R323">
            <v>1</v>
          </cell>
          <cell r="S323">
            <v>825</v>
          </cell>
          <cell r="T323" t="str">
            <v>832</v>
          </cell>
          <cell r="U323" t="str">
            <v>31</v>
          </cell>
          <cell r="V323" t="str">
            <v>3.1 ตติยภูมิ</v>
          </cell>
        </row>
        <row r="324">
          <cell r="A324" t="str">
            <v>09</v>
          </cell>
          <cell r="B324" t="str">
            <v>21002</v>
          </cell>
          <cell r="C324" t="str">
            <v>กระทรวงสาธารณสุข สำนักงานปลัดกระทรวงสาธารณสุข</v>
          </cell>
          <cell r="D324" t="str">
            <v>001081700</v>
          </cell>
          <cell r="E324" t="str">
            <v>10817</v>
          </cell>
          <cell r="F324" t="str">
            <v>รพช.บ้านบึง</v>
          </cell>
          <cell r="G324" t="str">
            <v>โรงพยาบาลชุมชนบ้านบึง</v>
          </cell>
          <cell r="H324" t="str">
            <v>20020101</v>
          </cell>
          <cell r="I324">
            <v>20</v>
          </cell>
          <cell r="J324" t="str">
            <v>จังหวัดชลบุรี</v>
          </cell>
          <cell r="K324">
            <v>2002</v>
          </cell>
          <cell r="L324" t="str">
            <v>บ้านบึง</v>
          </cell>
          <cell r="M324">
            <v>200201</v>
          </cell>
          <cell r="N324" t="str">
            <v>บ้านบึง</v>
          </cell>
          <cell r="O324" t="str">
            <v>ตะวันออก</v>
          </cell>
          <cell r="P324" t="str">
            <v>07</v>
          </cell>
          <cell r="Q324" t="str">
            <v>โรงพยาบาลชุมชน</v>
          </cell>
          <cell r="R324">
            <v>4</v>
          </cell>
          <cell r="S324">
            <v>90</v>
          </cell>
          <cell r="T324" t="str">
            <v>90</v>
          </cell>
          <cell r="U324" t="str">
            <v>22</v>
          </cell>
          <cell r="V324" t="str">
            <v>2.2 ทุติยภูมิระดับกลาง</v>
          </cell>
        </row>
        <row r="325">
          <cell r="A325" t="str">
            <v>09</v>
          </cell>
          <cell r="B325" t="str">
            <v>21002</v>
          </cell>
          <cell r="C325" t="str">
            <v>กระทรวงสาธารณสุข สำนักงานปลัดกระทรวงสาธารณสุข</v>
          </cell>
          <cell r="D325" t="str">
            <v>001081800</v>
          </cell>
          <cell r="E325" t="str">
            <v>10818</v>
          </cell>
          <cell r="F325" t="str">
            <v>รพช.หนองใหญ่</v>
          </cell>
          <cell r="G325" t="str">
            <v>โรงพยาบาลชุมชนหนองใหญ่</v>
          </cell>
          <cell r="H325" t="str">
            <v>20030101</v>
          </cell>
          <cell r="I325">
            <v>20</v>
          </cell>
          <cell r="J325" t="str">
            <v>จังหวัดชลบุรี</v>
          </cell>
          <cell r="K325">
            <v>2003</v>
          </cell>
          <cell r="L325" t="str">
            <v>หนองใหญ่</v>
          </cell>
          <cell r="M325">
            <v>200301</v>
          </cell>
          <cell r="N325" t="str">
            <v>หนองใหญ่</v>
          </cell>
          <cell r="O325" t="str">
            <v>ตะวันออก</v>
          </cell>
          <cell r="P325" t="str">
            <v>07</v>
          </cell>
          <cell r="Q325" t="str">
            <v>โรงพยาบาลชุมชน</v>
          </cell>
          <cell r="R325">
            <v>4</v>
          </cell>
          <cell r="S325">
            <v>32</v>
          </cell>
          <cell r="T325" t="str">
            <v>30</v>
          </cell>
          <cell r="U325" t="str">
            <v>21</v>
          </cell>
          <cell r="V325" t="str">
            <v>2.1 ทุติยภูมิระดับต้น</v>
          </cell>
        </row>
        <row r="326">
          <cell r="A326" t="str">
            <v>09</v>
          </cell>
          <cell r="B326" t="str">
            <v>21002</v>
          </cell>
          <cell r="C326" t="str">
            <v>กระทรวงสาธารณสุข สำนักงานปลัดกระทรวงสาธารณสุข</v>
          </cell>
          <cell r="D326" t="str">
            <v>001081900</v>
          </cell>
          <cell r="E326" t="str">
            <v>10819</v>
          </cell>
          <cell r="F326" t="str">
            <v>รพช.บางละมุง</v>
          </cell>
          <cell r="G326" t="str">
            <v>โรงพยาบาลชุมชนบางละมุง</v>
          </cell>
          <cell r="H326" t="str">
            <v>20040805</v>
          </cell>
          <cell r="I326">
            <v>20</v>
          </cell>
          <cell r="J326" t="str">
            <v>จังหวัดชลบุรี</v>
          </cell>
          <cell r="K326">
            <v>2004</v>
          </cell>
          <cell r="L326" t="str">
            <v>บางละมุง</v>
          </cell>
          <cell r="M326">
            <v>200408</v>
          </cell>
          <cell r="N326" t="str">
            <v>นาเกลือ</v>
          </cell>
          <cell r="O326" t="str">
            <v>ตะวันออก</v>
          </cell>
          <cell r="P326" t="str">
            <v>07</v>
          </cell>
          <cell r="Q326" t="str">
            <v>โรงพยาบาลชุมชน</v>
          </cell>
          <cell r="R326">
            <v>4</v>
          </cell>
          <cell r="S326">
            <v>120</v>
          </cell>
          <cell r="T326" t="str">
            <v>120</v>
          </cell>
          <cell r="U326" t="str">
            <v>23</v>
          </cell>
          <cell r="V326" t="str">
            <v>2.3 ทุติยภูมิระดับสูง</v>
          </cell>
        </row>
        <row r="327">
          <cell r="A327" t="str">
            <v>09</v>
          </cell>
          <cell r="B327" t="str">
            <v>21002</v>
          </cell>
          <cell r="C327" t="str">
            <v>กระทรวงสาธารณสุข สำนักงานปลัดกระทรวงสาธารณสุข</v>
          </cell>
          <cell r="D327" t="str">
            <v>001082000</v>
          </cell>
          <cell r="E327" t="str">
            <v>10820</v>
          </cell>
          <cell r="F327" t="str">
            <v>รพช.วัดญาณสังวราราม</v>
          </cell>
          <cell r="G327" t="str">
            <v>โรงพยาบาลชุมชนวัดญาณสังวราราม</v>
          </cell>
          <cell r="H327" t="str">
            <v>20040611</v>
          </cell>
          <cell r="I327">
            <v>20</v>
          </cell>
          <cell r="J327" t="str">
            <v>จังหวัดชลบุรี</v>
          </cell>
          <cell r="K327">
            <v>2004</v>
          </cell>
          <cell r="L327" t="str">
            <v>บางละมุง</v>
          </cell>
          <cell r="M327">
            <v>200406</v>
          </cell>
          <cell r="N327" t="str">
            <v>ห้วยใหญ่</v>
          </cell>
          <cell r="O327" t="str">
            <v>ตะวันออก</v>
          </cell>
          <cell r="P327" t="str">
            <v>07</v>
          </cell>
          <cell r="Q327" t="str">
            <v>โรงพยาบาลชุมชน</v>
          </cell>
          <cell r="R327">
            <v>5</v>
          </cell>
          <cell r="S327">
            <v>22</v>
          </cell>
          <cell r="T327" t="str">
            <v>30</v>
          </cell>
          <cell r="U327" t="str">
            <v>21</v>
          </cell>
          <cell r="V327" t="str">
            <v>2.1 ทุติยภูมิระดับต้น</v>
          </cell>
        </row>
        <row r="328">
          <cell r="A328" t="str">
            <v>09</v>
          </cell>
          <cell r="B328" t="str">
            <v>21002</v>
          </cell>
          <cell r="C328" t="str">
            <v>กระทรวงสาธารณสุข สำนักงานปลัดกระทรวงสาธารณสุข</v>
          </cell>
          <cell r="D328" t="str">
            <v>001082100</v>
          </cell>
          <cell r="E328" t="str">
            <v>10821</v>
          </cell>
          <cell r="F328" t="str">
            <v>รพช.พานทอง</v>
          </cell>
          <cell r="G328" t="str">
            <v>โรงพยาบาลชุมชนพานทอง</v>
          </cell>
          <cell r="H328" t="str">
            <v>20050108</v>
          </cell>
          <cell r="I328">
            <v>20</v>
          </cell>
          <cell r="J328" t="str">
            <v>จังหวัดชลบุรี</v>
          </cell>
          <cell r="K328">
            <v>2005</v>
          </cell>
          <cell r="L328" t="str">
            <v>พานทอง</v>
          </cell>
          <cell r="M328">
            <v>200501</v>
          </cell>
          <cell r="N328" t="str">
            <v>พานทอง</v>
          </cell>
          <cell r="O328" t="str">
            <v>ตะวันออก</v>
          </cell>
          <cell r="P328" t="str">
            <v>07</v>
          </cell>
          <cell r="Q328" t="str">
            <v>โรงพยาบาลชุมชน</v>
          </cell>
          <cell r="R328">
            <v>4</v>
          </cell>
          <cell r="S328">
            <v>101</v>
          </cell>
          <cell r="T328" t="str">
            <v>60</v>
          </cell>
          <cell r="U328" t="str">
            <v>21</v>
          </cell>
          <cell r="V328" t="str">
            <v>2.1 ทุติยภูมิระดับต้น</v>
          </cell>
        </row>
        <row r="329">
          <cell r="A329" t="str">
            <v>09</v>
          </cell>
          <cell r="B329" t="str">
            <v>21002</v>
          </cell>
          <cell r="C329" t="str">
            <v>กระทรวงสาธารณสุข สำนักงานปลัดกระทรวงสาธารณสุข</v>
          </cell>
          <cell r="D329" t="str">
            <v>001082200</v>
          </cell>
          <cell r="E329" t="str">
            <v>10822</v>
          </cell>
          <cell r="F329" t="str">
            <v>รพช.พนัสนิคม</v>
          </cell>
          <cell r="G329" t="str">
            <v>โรงพยาบาลชุมชนพนัสนิคม</v>
          </cell>
          <cell r="H329" t="str">
            <v>20060901</v>
          </cell>
          <cell r="I329">
            <v>20</v>
          </cell>
          <cell r="J329" t="str">
            <v>จังหวัดชลบุรี</v>
          </cell>
          <cell r="K329">
            <v>2006</v>
          </cell>
          <cell r="L329" t="str">
            <v>พนัสนิคม</v>
          </cell>
          <cell r="M329">
            <v>200609</v>
          </cell>
          <cell r="N329" t="str">
            <v>กุฎโง้ง</v>
          </cell>
          <cell r="O329" t="str">
            <v>ตะวันออก</v>
          </cell>
          <cell r="P329" t="str">
            <v>07</v>
          </cell>
          <cell r="Q329" t="str">
            <v>โรงพยาบาลชุมชน</v>
          </cell>
          <cell r="R329">
            <v>4</v>
          </cell>
          <cell r="S329">
            <v>127</v>
          </cell>
          <cell r="T329" t="str">
            <v>120</v>
          </cell>
          <cell r="U329" t="str">
            <v>22</v>
          </cell>
          <cell r="V329" t="str">
            <v>2.2 ทุติยภูมิระดับกลาง</v>
          </cell>
        </row>
        <row r="330">
          <cell r="A330" t="str">
            <v>09</v>
          </cell>
          <cell r="B330" t="str">
            <v>21002</v>
          </cell>
          <cell r="C330" t="str">
            <v>กระทรวงสาธารณสุข สำนักงานปลัดกระทรวงสาธารณสุข</v>
          </cell>
          <cell r="D330" t="str">
            <v>001082300</v>
          </cell>
          <cell r="E330" t="str">
            <v>10823</v>
          </cell>
          <cell r="F330" t="str">
            <v>รพช.อ่าวอุดม</v>
          </cell>
          <cell r="G330" t="str">
            <v>โรงพยาบาลชุมชนอ่าวอุดม</v>
          </cell>
          <cell r="H330" t="str">
            <v>20070307</v>
          </cell>
          <cell r="I330">
            <v>20</v>
          </cell>
          <cell r="J330" t="str">
            <v>จังหวัดชลบุรี</v>
          </cell>
          <cell r="K330">
            <v>2007</v>
          </cell>
          <cell r="L330" t="str">
            <v>ศรีราชา</v>
          </cell>
          <cell r="M330">
            <v>200703</v>
          </cell>
          <cell r="N330" t="str">
            <v>ทุ่งสุขลา</v>
          </cell>
          <cell r="O330" t="str">
            <v>ตะวันออก</v>
          </cell>
          <cell r="P330" t="str">
            <v>07</v>
          </cell>
          <cell r="Q330" t="str">
            <v>โรงพยาบาลชุมชน</v>
          </cell>
          <cell r="R330">
            <v>4</v>
          </cell>
          <cell r="S330">
            <v>90</v>
          </cell>
          <cell r="T330" t="str">
            <v>90</v>
          </cell>
          <cell r="U330" t="str">
            <v>22</v>
          </cell>
          <cell r="V330" t="str">
            <v>2.2 ทุติยภูมิระดับกลาง</v>
          </cell>
        </row>
        <row r="331">
          <cell r="A331" t="str">
            <v>09</v>
          </cell>
          <cell r="B331" t="str">
            <v>21002</v>
          </cell>
          <cell r="C331" t="str">
            <v>กระทรวงสาธารณสุข สำนักงานปลัดกระทรวงสาธารณสุข</v>
          </cell>
          <cell r="D331" t="str">
            <v>001082400</v>
          </cell>
          <cell r="E331" t="str">
            <v>10824</v>
          </cell>
          <cell r="F331" t="str">
            <v>รพช.เกาะสีชัง</v>
          </cell>
          <cell r="G331" t="str">
            <v>โรงพยาบาลชุมชนเกาะสีชัง</v>
          </cell>
          <cell r="H331" t="str">
            <v>20080101</v>
          </cell>
          <cell r="I331">
            <v>20</v>
          </cell>
          <cell r="J331" t="str">
            <v>จังหวัดชลบุรี</v>
          </cell>
          <cell r="K331">
            <v>2008</v>
          </cell>
          <cell r="L331" t="str">
            <v>เกาะสีชัง</v>
          </cell>
          <cell r="M331">
            <v>200801</v>
          </cell>
          <cell r="N331" t="str">
            <v>ท่าเทววงษ์</v>
          </cell>
          <cell r="O331" t="str">
            <v>ตะวันออก</v>
          </cell>
          <cell r="P331" t="str">
            <v>07</v>
          </cell>
          <cell r="Q331" t="str">
            <v>โรงพยาบาลชุมชน</v>
          </cell>
          <cell r="R331">
            <v>5</v>
          </cell>
          <cell r="S331">
            <v>30</v>
          </cell>
          <cell r="T331" t="str">
            <v>30</v>
          </cell>
          <cell r="U331" t="str">
            <v>21</v>
          </cell>
          <cell r="V331" t="str">
            <v>2.1 ทุติยภูมิระดับต้น</v>
          </cell>
        </row>
        <row r="332">
          <cell r="A332" t="str">
            <v>09</v>
          </cell>
          <cell r="B332" t="str">
            <v>21002</v>
          </cell>
          <cell r="C332" t="str">
            <v>กระทรวงสาธารณสุข สำนักงานปลัดกระทรวงสาธารณสุข</v>
          </cell>
          <cell r="D332" t="str">
            <v>001082500</v>
          </cell>
          <cell r="E332" t="str">
            <v>10825</v>
          </cell>
          <cell r="F332" t="str">
            <v>รพช.สัตหีบกม10</v>
          </cell>
          <cell r="G332" t="str">
            <v>โรงพยาบาลชุมชนสัตหีบกม10</v>
          </cell>
          <cell r="H332" t="str">
            <v>20090301</v>
          </cell>
          <cell r="I332">
            <v>20</v>
          </cell>
          <cell r="J332" t="str">
            <v>จังหวัดชลบุรี</v>
          </cell>
          <cell r="K332">
            <v>2009</v>
          </cell>
          <cell r="L332" t="str">
            <v>สัตหีบ</v>
          </cell>
          <cell r="M332">
            <v>200903</v>
          </cell>
          <cell r="N332" t="str">
            <v>พลูตาหลวง</v>
          </cell>
          <cell r="O332" t="str">
            <v>ตะวันออก</v>
          </cell>
          <cell r="P332" t="str">
            <v>07</v>
          </cell>
          <cell r="Q332" t="str">
            <v>โรงพยาบาลชุมชน</v>
          </cell>
          <cell r="R332">
            <v>4</v>
          </cell>
          <cell r="S332">
            <v>40</v>
          </cell>
          <cell r="T332" t="str">
            <v>60</v>
          </cell>
          <cell r="U332" t="str">
            <v>21</v>
          </cell>
          <cell r="V332" t="str">
            <v>2.1 ทุติยภูมิระดับต้น</v>
          </cell>
        </row>
        <row r="333">
          <cell r="A333" t="str">
            <v>09</v>
          </cell>
          <cell r="B333" t="str">
            <v>21002</v>
          </cell>
          <cell r="C333" t="str">
            <v>กระทรวงสาธารณสุข สำนักงานปลัดกระทรวงสาธารณสุข</v>
          </cell>
          <cell r="D333" t="str">
            <v>001082600</v>
          </cell>
          <cell r="E333" t="str">
            <v>10826</v>
          </cell>
          <cell r="F333" t="str">
            <v>รพช.บ่อทอง</v>
          </cell>
          <cell r="G333" t="str">
            <v>โรงพยาบาลชุมชนบ่อทอง</v>
          </cell>
          <cell r="H333" t="str">
            <v>20100101</v>
          </cell>
          <cell r="I333">
            <v>20</v>
          </cell>
          <cell r="J333" t="str">
            <v>จังหวัดชลบุรี</v>
          </cell>
          <cell r="K333">
            <v>2010</v>
          </cell>
          <cell r="L333" t="str">
            <v>บ่อทอง</v>
          </cell>
          <cell r="M333">
            <v>201001</v>
          </cell>
          <cell r="N333" t="str">
            <v>บ่อทอง</v>
          </cell>
          <cell r="O333" t="str">
            <v>ตะวันออก</v>
          </cell>
          <cell r="P333" t="str">
            <v>07</v>
          </cell>
          <cell r="Q333" t="str">
            <v>โรงพยาบาลชุมชน</v>
          </cell>
          <cell r="R333">
            <v>4</v>
          </cell>
          <cell r="S333">
            <v>60</v>
          </cell>
          <cell r="T333" t="str">
            <v>60</v>
          </cell>
          <cell r="U333" t="str">
            <v>21</v>
          </cell>
          <cell r="V333" t="str">
            <v>2.1 ทุติยภูมิระดับต้น</v>
          </cell>
        </row>
        <row r="334">
          <cell r="A334" t="str">
            <v>09</v>
          </cell>
          <cell r="B334" t="str">
            <v>21002</v>
          </cell>
          <cell r="C334" t="str">
            <v>กระทรวงสาธารณสุข สำนักงานปลัดกระทรวงสาธารณสุข</v>
          </cell>
          <cell r="D334" t="str">
            <v>001066300</v>
          </cell>
          <cell r="E334" t="str">
            <v>10663</v>
          </cell>
          <cell r="F334" t="str">
            <v>รพศ.ระยอง</v>
          </cell>
          <cell r="G334" t="str">
            <v>โรงพยาบาลศูนย์ระยอง</v>
          </cell>
          <cell r="H334" t="str">
            <v>21010100</v>
          </cell>
          <cell r="I334">
            <v>21</v>
          </cell>
          <cell r="J334" t="str">
            <v>จังหวัดระยอง</v>
          </cell>
          <cell r="K334">
            <v>2101</v>
          </cell>
          <cell r="L334" t="str">
            <v>เมืองระยอง</v>
          </cell>
          <cell r="M334">
            <v>210101</v>
          </cell>
          <cell r="N334" t="str">
            <v>ท่าประดู่</v>
          </cell>
          <cell r="O334" t="str">
            <v>ตะวันออก</v>
          </cell>
          <cell r="P334" t="str">
            <v>05</v>
          </cell>
          <cell r="Q334" t="str">
            <v>โรงพยาบาลศูนย์</v>
          </cell>
          <cell r="R334">
            <v>1</v>
          </cell>
          <cell r="S334">
            <v>555</v>
          </cell>
          <cell r="T334" t="str">
            <v>555</v>
          </cell>
          <cell r="U334" t="str">
            <v>31</v>
          </cell>
          <cell r="V334" t="str">
            <v>3.1 ตติยภูมิ</v>
          </cell>
        </row>
        <row r="335">
          <cell r="A335" t="str">
            <v>09</v>
          </cell>
          <cell r="B335" t="str">
            <v>21002</v>
          </cell>
          <cell r="C335" t="str">
            <v>กระทรวงสาธารณสุข สำนักงานปลัดกระทรวงสาธารณสุข</v>
          </cell>
          <cell r="D335" t="str">
            <v>001082700</v>
          </cell>
          <cell r="E335" t="str">
            <v>10827</v>
          </cell>
          <cell r="F335" t="str">
            <v>รพช.มาบตาพุด</v>
          </cell>
          <cell r="G335" t="str">
            <v>โรงพยาบาลชุมชนมาบตาพุด</v>
          </cell>
          <cell r="H335" t="str">
            <v>21011300</v>
          </cell>
          <cell r="I335">
            <v>21</v>
          </cell>
          <cell r="J335" t="str">
            <v>จังหวัดระยอง</v>
          </cell>
          <cell r="K335">
            <v>2101</v>
          </cell>
          <cell r="L335" t="str">
            <v>เมืองระยอง</v>
          </cell>
          <cell r="M335">
            <v>210113</v>
          </cell>
          <cell r="N335" t="str">
            <v>ห้วยโป่ง</v>
          </cell>
          <cell r="O335" t="str">
            <v>ตะวันออก</v>
          </cell>
          <cell r="P335" t="str">
            <v>07</v>
          </cell>
          <cell r="Q335" t="str">
            <v>โรงพยาบาลชุมชน</v>
          </cell>
          <cell r="R335">
            <v>5</v>
          </cell>
          <cell r="S335">
            <v>30</v>
          </cell>
          <cell r="T335" t="str">
            <v>38</v>
          </cell>
          <cell r="U335" t="str">
            <v>22</v>
          </cell>
          <cell r="V335" t="str">
            <v>2.2 ทุติยภูมิระดับกลาง</v>
          </cell>
        </row>
        <row r="336">
          <cell r="A336" t="str">
            <v>09</v>
          </cell>
          <cell r="B336" t="str">
            <v>21002</v>
          </cell>
          <cell r="C336" t="str">
            <v>กระทรวงสาธารณสุข สำนักงานปลัดกระทรวงสาธารณสุข</v>
          </cell>
          <cell r="D336" t="str">
            <v>001082800</v>
          </cell>
          <cell r="E336" t="str">
            <v>10828</v>
          </cell>
          <cell r="F336" t="str">
            <v>รพช.บ้านฉาง</v>
          </cell>
          <cell r="G336" t="str">
            <v>โรงพยาบาลชุมชนบ้านฉาง</v>
          </cell>
          <cell r="H336" t="str">
            <v>21020201</v>
          </cell>
          <cell r="I336">
            <v>21</v>
          </cell>
          <cell r="J336" t="str">
            <v>จังหวัดระยอง</v>
          </cell>
          <cell r="K336">
            <v>2102</v>
          </cell>
          <cell r="L336" t="str">
            <v>บ้านฉาง</v>
          </cell>
          <cell r="M336">
            <v>210202</v>
          </cell>
          <cell r="N336" t="str">
            <v>พลา</v>
          </cell>
          <cell r="O336" t="str">
            <v>ตะวันออก</v>
          </cell>
          <cell r="P336" t="str">
            <v>07</v>
          </cell>
          <cell r="Q336" t="str">
            <v>โรงพยาบาลชุมชน</v>
          </cell>
          <cell r="R336">
            <v>4</v>
          </cell>
          <cell r="S336">
            <v>120</v>
          </cell>
          <cell r="T336" t="str">
            <v>70</v>
          </cell>
          <cell r="U336" t="str">
            <v>22</v>
          </cell>
          <cell r="V336" t="str">
            <v>2.2 ทุติยภูมิระดับกลาง</v>
          </cell>
        </row>
        <row r="337">
          <cell r="A337" t="str">
            <v>09</v>
          </cell>
          <cell r="B337" t="str">
            <v>21002</v>
          </cell>
          <cell r="C337" t="str">
            <v>กระทรวงสาธารณสุข สำนักงานปลัดกระทรวงสาธารณสุข</v>
          </cell>
          <cell r="D337" t="str">
            <v>001082900</v>
          </cell>
          <cell r="E337" t="str">
            <v>10829</v>
          </cell>
          <cell r="F337" t="str">
            <v>รพช.แกลง</v>
          </cell>
          <cell r="G337" t="str">
            <v>โรงพยาบาลชุมชนแกลง</v>
          </cell>
          <cell r="H337" t="str">
            <v>21030100</v>
          </cell>
          <cell r="I337">
            <v>21</v>
          </cell>
          <cell r="J337" t="str">
            <v>จังหวัดระยอง</v>
          </cell>
          <cell r="K337">
            <v>2103</v>
          </cell>
          <cell r="L337" t="str">
            <v>แกลง</v>
          </cell>
          <cell r="M337">
            <v>210301</v>
          </cell>
          <cell r="N337" t="str">
            <v>ทางเกวียน</v>
          </cell>
          <cell r="O337" t="str">
            <v>ตะวันออก</v>
          </cell>
          <cell r="P337" t="str">
            <v>07</v>
          </cell>
          <cell r="Q337" t="str">
            <v>โรงพยาบาลชุมชน</v>
          </cell>
          <cell r="R337">
            <v>4</v>
          </cell>
          <cell r="S337">
            <v>167</v>
          </cell>
          <cell r="T337" t="str">
            <v>158</v>
          </cell>
          <cell r="U337" t="str">
            <v>23</v>
          </cell>
          <cell r="V337" t="str">
            <v>2.3 ทุติยภูมิระดับสูง</v>
          </cell>
        </row>
        <row r="338">
          <cell r="A338" t="str">
            <v>09</v>
          </cell>
          <cell r="B338" t="str">
            <v>21002</v>
          </cell>
          <cell r="C338" t="str">
            <v>กระทรวงสาธารณสุข สำนักงานปลัดกระทรวงสาธารณสุข</v>
          </cell>
          <cell r="D338" t="str">
            <v>001083000</v>
          </cell>
          <cell r="E338" t="str">
            <v>10830</v>
          </cell>
          <cell r="F338" t="str">
            <v>รพช.วังจันทร์</v>
          </cell>
          <cell r="G338" t="str">
            <v>โรงพยาบาลชุมชนวังจันทร์</v>
          </cell>
          <cell r="H338" t="str">
            <v>21040203</v>
          </cell>
          <cell r="I338">
            <v>21</v>
          </cell>
          <cell r="J338" t="str">
            <v>จังหวัดระยอง</v>
          </cell>
          <cell r="K338">
            <v>2104</v>
          </cell>
          <cell r="L338" t="str">
            <v>วังจันทร์</v>
          </cell>
          <cell r="M338">
            <v>210402</v>
          </cell>
          <cell r="N338" t="str">
            <v>ชุมแสง</v>
          </cell>
          <cell r="O338" t="str">
            <v>ตะวันออก</v>
          </cell>
          <cell r="P338" t="str">
            <v>07</v>
          </cell>
          <cell r="Q338" t="str">
            <v>โรงพยาบาลชุมชน</v>
          </cell>
          <cell r="R338">
            <v>5</v>
          </cell>
          <cell r="S338">
            <v>30</v>
          </cell>
          <cell r="T338" t="str">
            <v>45</v>
          </cell>
          <cell r="U338" t="str">
            <v>22</v>
          </cell>
          <cell r="V338" t="str">
            <v>2.2 ทุติยภูมิระดับกลาง</v>
          </cell>
        </row>
        <row r="339">
          <cell r="A339" t="str">
            <v>09</v>
          </cell>
          <cell r="B339" t="str">
            <v>21002</v>
          </cell>
          <cell r="C339" t="str">
            <v>กระทรวงสาธารณสุข สำนักงานปลัดกระทรวงสาธารณสุข</v>
          </cell>
          <cell r="D339" t="str">
            <v>001083100</v>
          </cell>
          <cell r="E339" t="str">
            <v>10831</v>
          </cell>
          <cell r="F339" t="str">
            <v>รพช.บ้านค่าย</v>
          </cell>
          <cell r="G339" t="str">
            <v>โรงพยาบาลชุมชนบ้านค่าย</v>
          </cell>
          <cell r="H339" t="str">
            <v>21050204</v>
          </cell>
          <cell r="I339">
            <v>21</v>
          </cell>
          <cell r="J339" t="str">
            <v>จังหวัดระยอง</v>
          </cell>
          <cell r="K339">
            <v>2105</v>
          </cell>
          <cell r="L339" t="str">
            <v>บ้านค่าย</v>
          </cell>
          <cell r="M339">
            <v>210502</v>
          </cell>
          <cell r="N339" t="str">
            <v>หนองละลอก</v>
          </cell>
          <cell r="O339" t="str">
            <v>ตะวันออก</v>
          </cell>
          <cell r="P339" t="str">
            <v>07</v>
          </cell>
          <cell r="Q339" t="str">
            <v>โรงพยาบาลชุมชน</v>
          </cell>
          <cell r="R339">
            <v>4</v>
          </cell>
          <cell r="S339">
            <v>38</v>
          </cell>
          <cell r="T339" t="str">
            <v>38</v>
          </cell>
          <cell r="U339" t="str">
            <v>22</v>
          </cell>
          <cell r="V339" t="str">
            <v>2.2 ทุติยภูมิระดับกลาง</v>
          </cell>
        </row>
        <row r="340">
          <cell r="A340" t="str">
            <v>09</v>
          </cell>
          <cell r="B340" t="str">
            <v>21002</v>
          </cell>
          <cell r="C340" t="str">
            <v>กระทรวงสาธารณสุข สำนักงานปลัดกระทรวงสาธารณสุข</v>
          </cell>
          <cell r="D340" t="str">
            <v>001083200</v>
          </cell>
          <cell r="E340" t="str">
            <v>10832</v>
          </cell>
          <cell r="F340" t="str">
            <v>รพช.ปลวกแดง</v>
          </cell>
          <cell r="G340" t="str">
            <v>โรงพยาบาลชุมชนปลวกแดง</v>
          </cell>
          <cell r="H340" t="str">
            <v>21060101</v>
          </cell>
          <cell r="I340">
            <v>21</v>
          </cell>
          <cell r="J340" t="str">
            <v>จังหวัดระยอง</v>
          </cell>
          <cell r="K340">
            <v>2106</v>
          </cell>
          <cell r="L340" t="str">
            <v>ปลวกแดง</v>
          </cell>
          <cell r="M340">
            <v>210601</v>
          </cell>
          <cell r="N340" t="str">
            <v>ปลวกแดง</v>
          </cell>
          <cell r="O340" t="str">
            <v>ตะวันออก</v>
          </cell>
          <cell r="P340" t="str">
            <v>07</v>
          </cell>
          <cell r="Q340" t="str">
            <v>โรงพยาบาลชุมชน</v>
          </cell>
          <cell r="R340">
            <v>5</v>
          </cell>
          <cell r="S340">
            <v>30</v>
          </cell>
          <cell r="T340" t="str">
            <v>36</v>
          </cell>
          <cell r="U340" t="str">
            <v>22</v>
          </cell>
          <cell r="V340" t="str">
            <v>2.2 ทุติยภูมิระดับกลาง</v>
          </cell>
        </row>
        <row r="341">
          <cell r="A341" t="str">
            <v>09</v>
          </cell>
          <cell r="B341" t="str">
            <v>21002</v>
          </cell>
          <cell r="C341" t="str">
            <v>กระทรวงสาธารณสุข สำนักงานปลัดกระทรวงสาธารณสุข</v>
          </cell>
          <cell r="D341" t="str">
            <v>002273400</v>
          </cell>
          <cell r="E341" t="str">
            <v>22734</v>
          </cell>
          <cell r="F341" t="str">
            <v>รพช.เขาชะเมาเฉลิมพระเกียรติ 80 พรรษา</v>
          </cell>
          <cell r="G341" t="str">
            <v>โรงพยาบาลชุมชนเขาชะเมาเฉลิมพระเกียรติ 80 พรรษา</v>
          </cell>
          <cell r="H341" t="str">
            <v>21070202</v>
          </cell>
          <cell r="I341">
            <v>21</v>
          </cell>
          <cell r="J341" t="str">
            <v>จังหวัดระยอง</v>
          </cell>
          <cell r="K341">
            <v>2107</v>
          </cell>
          <cell r="L341" t="str">
            <v>เขาชะเมา</v>
          </cell>
          <cell r="M341">
            <v>210702</v>
          </cell>
          <cell r="N341" t="str">
            <v>ห้วยทับมอญ</v>
          </cell>
          <cell r="O341" t="str">
            <v>ตะวันออก</v>
          </cell>
          <cell r="P341" t="str">
            <v>07</v>
          </cell>
          <cell r="Q341" t="str">
            <v>โรงพยาบาลชุมชน</v>
          </cell>
          <cell r="R341">
            <v>5</v>
          </cell>
          <cell r="S341">
            <v>30</v>
          </cell>
          <cell r="T341" t="str">
            <v>30</v>
          </cell>
          <cell r="U341" t="str">
            <v>21</v>
          </cell>
          <cell r="V341" t="str">
            <v>2.1 ทุติยภูมิระดับต้น</v>
          </cell>
        </row>
        <row r="342">
          <cell r="A342" t="str">
            <v>09</v>
          </cell>
          <cell r="B342" t="str">
            <v>21002</v>
          </cell>
          <cell r="C342" t="str">
            <v>กระทรวงสาธารณสุข สำนักงานปลัดกระทรวงสาธารณสุข</v>
          </cell>
          <cell r="D342" t="str">
            <v>002396200</v>
          </cell>
          <cell r="E342" t="str">
            <v>23962</v>
          </cell>
          <cell r="F342" t="str">
            <v>รพช.นิคมพัฒนา</v>
          </cell>
          <cell r="G342" t="str">
            <v>โรงพยาบาลชุมชนนิคมพัฒนา</v>
          </cell>
          <cell r="H342" t="str">
            <v>21080302</v>
          </cell>
          <cell r="I342">
            <v>21</v>
          </cell>
          <cell r="J342" t="str">
            <v>จังหวัดระยอง</v>
          </cell>
          <cell r="K342">
            <v>2108</v>
          </cell>
          <cell r="L342" t="str">
            <v>นิคมพัฒนา</v>
          </cell>
          <cell r="M342">
            <v>210803</v>
          </cell>
          <cell r="N342" t="str">
            <v>พนานิคม</v>
          </cell>
          <cell r="O342" t="str">
            <v>ตะวันออก</v>
          </cell>
          <cell r="P342" t="str">
            <v>07</v>
          </cell>
          <cell r="Q342" t="str">
            <v>โรงพยาบาลชุมชน</v>
          </cell>
          <cell r="R342">
            <v>5</v>
          </cell>
          <cell r="S342">
            <v>30</v>
          </cell>
          <cell r="T342" t="str">
            <v>30</v>
          </cell>
          <cell r="U342" t="str">
            <v>21</v>
          </cell>
          <cell r="V342" t="str">
            <v>2.1 ทุติยภูมิระดับต้น</v>
          </cell>
        </row>
        <row r="343">
          <cell r="A343" t="str">
            <v>09</v>
          </cell>
          <cell r="B343" t="str">
            <v>21002</v>
          </cell>
          <cell r="C343" t="str">
            <v>กระทรวงสาธารณสุข สำนักงานปลัดกระทรวงสาธารณสุข</v>
          </cell>
          <cell r="D343" t="str">
            <v>001066400</v>
          </cell>
          <cell r="E343" t="str">
            <v>10664</v>
          </cell>
          <cell r="F343" t="str">
            <v>รพศ.พระปกเกล้า</v>
          </cell>
          <cell r="G343" t="str">
            <v>โรงพยาบาลศูนย์พระปกเกล้า</v>
          </cell>
          <cell r="H343" t="str">
            <v>22010200</v>
          </cell>
          <cell r="I343">
            <v>22</v>
          </cell>
          <cell r="J343" t="str">
            <v>จังหวัดจันทบุรี</v>
          </cell>
          <cell r="K343">
            <v>2201</v>
          </cell>
          <cell r="L343" t="str">
            <v>เมืองจันทบุรี</v>
          </cell>
          <cell r="M343">
            <v>220102</v>
          </cell>
          <cell r="N343" t="str">
            <v>วัดใหม่</v>
          </cell>
          <cell r="O343" t="str">
            <v>ตะวันออก</v>
          </cell>
          <cell r="P343" t="str">
            <v>05</v>
          </cell>
          <cell r="Q343" t="str">
            <v>โรงพยาบาลศูนย์</v>
          </cell>
          <cell r="R343">
            <v>1</v>
          </cell>
          <cell r="S343">
            <v>733</v>
          </cell>
          <cell r="T343" t="str">
            <v>755</v>
          </cell>
          <cell r="U343" t="str">
            <v>31</v>
          </cell>
          <cell r="V343" t="str">
            <v>3.1 ตติยภูมิ</v>
          </cell>
        </row>
        <row r="344">
          <cell r="A344" t="str">
            <v>09</v>
          </cell>
          <cell r="B344" t="str">
            <v>21002</v>
          </cell>
          <cell r="C344" t="str">
            <v>กระทรวงสาธารณสุข สำนักงานปลัดกระทรวงสาธารณสุข</v>
          </cell>
          <cell r="D344" t="str">
            <v>001083400</v>
          </cell>
          <cell r="E344" t="str">
            <v>10834</v>
          </cell>
          <cell r="F344" t="str">
            <v>รพช.ขลุง</v>
          </cell>
          <cell r="G344" t="str">
            <v>โรงพยาบาลชุมชนขลุง</v>
          </cell>
          <cell r="H344" t="str">
            <v>22020100</v>
          </cell>
          <cell r="I344">
            <v>22</v>
          </cell>
          <cell r="J344" t="str">
            <v>จังหวัดจันทบุรี</v>
          </cell>
          <cell r="K344">
            <v>2202</v>
          </cell>
          <cell r="L344" t="str">
            <v>ขลุง</v>
          </cell>
          <cell r="M344">
            <v>220201</v>
          </cell>
          <cell r="N344" t="str">
            <v>ขลุง</v>
          </cell>
          <cell r="O344" t="str">
            <v>ตะวันออก</v>
          </cell>
          <cell r="P344" t="str">
            <v>07</v>
          </cell>
          <cell r="Q344" t="str">
            <v>โรงพยาบาลชุมชน</v>
          </cell>
          <cell r="R344">
            <v>5</v>
          </cell>
          <cell r="S344">
            <v>30</v>
          </cell>
          <cell r="T344" t="str">
            <v>30</v>
          </cell>
          <cell r="U344" t="str">
            <v>22</v>
          </cell>
          <cell r="V344" t="str">
            <v>2.2 ทุติยภูมิระดับกลาง</v>
          </cell>
        </row>
        <row r="345">
          <cell r="A345" t="str">
            <v>09</v>
          </cell>
          <cell r="B345" t="str">
            <v>21002</v>
          </cell>
          <cell r="C345" t="str">
            <v>กระทรวงสาธารณสุข สำนักงานปลัดกระทรวงสาธารณสุข</v>
          </cell>
          <cell r="D345" t="str">
            <v>001083500</v>
          </cell>
          <cell r="E345" t="str">
            <v>10835</v>
          </cell>
          <cell r="F345" t="str">
            <v>รพช.ท่าใหม่</v>
          </cell>
          <cell r="G345" t="str">
            <v>โรงพยาบาลชุมชนท่าใหม่</v>
          </cell>
          <cell r="H345" t="str">
            <v>22030100</v>
          </cell>
          <cell r="I345">
            <v>22</v>
          </cell>
          <cell r="J345" t="str">
            <v>จังหวัดจันทบุรี</v>
          </cell>
          <cell r="K345">
            <v>2203</v>
          </cell>
          <cell r="L345" t="str">
            <v>ท่าใหม่</v>
          </cell>
          <cell r="M345">
            <v>220301</v>
          </cell>
          <cell r="N345" t="str">
            <v>ท่าใหม่</v>
          </cell>
          <cell r="O345" t="str">
            <v>ตะวันออก</v>
          </cell>
          <cell r="P345" t="str">
            <v>07</v>
          </cell>
          <cell r="Q345" t="str">
            <v>โรงพยาบาลชุมชน</v>
          </cell>
          <cell r="R345">
            <v>4</v>
          </cell>
          <cell r="S345">
            <v>32</v>
          </cell>
          <cell r="T345" t="str">
            <v>30</v>
          </cell>
          <cell r="U345" t="str">
            <v>22</v>
          </cell>
          <cell r="V345" t="str">
            <v>2.2 ทุติยภูมิระดับกลาง</v>
          </cell>
        </row>
        <row r="346">
          <cell r="A346" t="str">
            <v>09</v>
          </cell>
          <cell r="B346" t="str">
            <v>21002</v>
          </cell>
          <cell r="C346" t="str">
            <v>กระทรวงสาธารณสุข สำนักงานปลัดกระทรวงสาธารณสุข</v>
          </cell>
          <cell r="D346" t="str">
            <v>001083600</v>
          </cell>
          <cell r="E346" t="str">
            <v>10836</v>
          </cell>
          <cell r="F346" t="str">
            <v>รพช.เขาสุกิม</v>
          </cell>
          <cell r="G346" t="str">
            <v>โรงพยาบาลชุมชนเขาสุกิม</v>
          </cell>
          <cell r="H346" t="str">
            <v>22030712</v>
          </cell>
          <cell r="I346">
            <v>22</v>
          </cell>
          <cell r="J346" t="str">
            <v>จังหวัดจันทบุรี</v>
          </cell>
          <cell r="K346">
            <v>2203</v>
          </cell>
          <cell r="L346" t="str">
            <v>ท่าใหม่</v>
          </cell>
          <cell r="M346">
            <v>220307</v>
          </cell>
          <cell r="N346" t="str">
            <v>เขาบายศรี</v>
          </cell>
          <cell r="O346" t="str">
            <v>ตะวันออก</v>
          </cell>
          <cell r="P346" t="str">
            <v>07</v>
          </cell>
          <cell r="Q346" t="str">
            <v>โรงพยาบาลชุมชน</v>
          </cell>
          <cell r="R346">
            <v>5</v>
          </cell>
          <cell r="S346">
            <v>28</v>
          </cell>
          <cell r="T346" t="str">
            <v>30</v>
          </cell>
          <cell r="U346" t="str">
            <v>22</v>
          </cell>
          <cell r="V346" t="str">
            <v>2.2 ทุติยภูมิระดับกลาง</v>
          </cell>
        </row>
        <row r="347">
          <cell r="A347" t="str">
            <v>09</v>
          </cell>
          <cell r="B347" t="str">
            <v>21002</v>
          </cell>
          <cell r="C347" t="str">
            <v>กระทรวงสาธารณสุข สำนักงานปลัดกระทรวงสาธารณสุข</v>
          </cell>
          <cell r="D347" t="str">
            <v>001083700</v>
          </cell>
          <cell r="E347" t="str">
            <v>10837</v>
          </cell>
          <cell r="F347" t="str">
            <v>รพช.สองพี่น้อง</v>
          </cell>
          <cell r="G347" t="str">
            <v>โรงพยาบาลชุมชนสองพี่น้อง</v>
          </cell>
          <cell r="H347" t="str">
            <v>22030805</v>
          </cell>
          <cell r="I347">
            <v>22</v>
          </cell>
          <cell r="J347" t="str">
            <v>จังหวัดจันทบุรี</v>
          </cell>
          <cell r="K347">
            <v>2203</v>
          </cell>
          <cell r="L347" t="str">
            <v>ท่าใหม่</v>
          </cell>
          <cell r="M347">
            <v>220308</v>
          </cell>
          <cell r="N347" t="str">
            <v>สองพี่น้อง</v>
          </cell>
          <cell r="O347" t="str">
            <v>ตะวันออก</v>
          </cell>
          <cell r="P347" t="str">
            <v>07</v>
          </cell>
          <cell r="Q347" t="str">
            <v>โรงพยาบาลชุมชน</v>
          </cell>
          <cell r="R347">
            <v>5</v>
          </cell>
          <cell r="S347">
            <v>24</v>
          </cell>
          <cell r="T347" t="str">
            <v>30</v>
          </cell>
          <cell r="U347" t="str">
            <v>22</v>
          </cell>
          <cell r="V347" t="str">
            <v>2.2 ทุติยภูมิระดับกลาง</v>
          </cell>
        </row>
        <row r="348">
          <cell r="A348" t="str">
            <v>09</v>
          </cell>
          <cell r="B348" t="str">
            <v>21002</v>
          </cell>
          <cell r="C348" t="str">
            <v>กระทรวงสาธารณสุข สำนักงานปลัดกระทรวงสาธารณสุข</v>
          </cell>
          <cell r="D348" t="str">
            <v>001083800</v>
          </cell>
          <cell r="E348" t="str">
            <v>10838</v>
          </cell>
          <cell r="F348" t="str">
            <v>รพช.โป่งน้ำร้อน</v>
          </cell>
          <cell r="G348" t="str">
            <v>โรงพยาบาลชุมชนโป่งน้ำร้อน</v>
          </cell>
          <cell r="H348" t="str">
            <v>22040101</v>
          </cell>
          <cell r="I348">
            <v>22</v>
          </cell>
          <cell r="J348" t="str">
            <v>จังหวัดจันทบุรี</v>
          </cell>
          <cell r="K348">
            <v>2204</v>
          </cell>
          <cell r="L348" t="str">
            <v>โป่งน้ำร้อน</v>
          </cell>
          <cell r="M348">
            <v>220401</v>
          </cell>
          <cell r="N348" t="str">
            <v>ทับไทร</v>
          </cell>
          <cell r="O348" t="str">
            <v>ตะวันออก</v>
          </cell>
          <cell r="P348" t="str">
            <v>07</v>
          </cell>
          <cell r="Q348" t="str">
            <v>โรงพยาบาลชุมชน</v>
          </cell>
          <cell r="R348">
            <v>4</v>
          </cell>
          <cell r="S348">
            <v>60</v>
          </cell>
          <cell r="T348" t="str">
            <v>60</v>
          </cell>
          <cell r="U348" t="str">
            <v>22</v>
          </cell>
          <cell r="V348" t="str">
            <v>2.2 ทุติยภูมิระดับกลาง</v>
          </cell>
        </row>
        <row r="349">
          <cell r="A349" t="str">
            <v>09</v>
          </cell>
          <cell r="B349" t="str">
            <v>21002</v>
          </cell>
          <cell r="C349" t="str">
            <v>กระทรวงสาธารณสุข สำนักงานปลัดกระทรวงสาธารณสุข</v>
          </cell>
          <cell r="D349" t="str">
            <v>001083900</v>
          </cell>
          <cell r="E349" t="str">
            <v>10839</v>
          </cell>
          <cell r="F349" t="str">
            <v>รพช.มะขาม</v>
          </cell>
          <cell r="G349" t="str">
            <v>โรงพยาบาลชุมชนมะขาม</v>
          </cell>
          <cell r="H349" t="str">
            <v>22050101</v>
          </cell>
          <cell r="I349">
            <v>22</v>
          </cell>
          <cell r="J349" t="str">
            <v>จังหวัดจันทบุรี</v>
          </cell>
          <cell r="K349">
            <v>2205</v>
          </cell>
          <cell r="L349" t="str">
            <v>มะขาม</v>
          </cell>
          <cell r="M349">
            <v>220501</v>
          </cell>
          <cell r="N349" t="str">
            <v>มะขาม</v>
          </cell>
          <cell r="O349" t="str">
            <v>ตะวันออก</v>
          </cell>
          <cell r="P349" t="str">
            <v>07</v>
          </cell>
          <cell r="Q349" t="str">
            <v>โรงพยาบาลชุมชน</v>
          </cell>
          <cell r="R349">
            <v>5</v>
          </cell>
          <cell r="S349">
            <v>30</v>
          </cell>
          <cell r="T349" t="str">
            <v>10</v>
          </cell>
          <cell r="U349" t="str">
            <v>22</v>
          </cell>
          <cell r="V349" t="str">
            <v>2.2 ทุติยภูมิระดับกลาง</v>
          </cell>
        </row>
        <row r="350">
          <cell r="A350" t="str">
            <v>09</v>
          </cell>
          <cell r="B350" t="str">
            <v>21002</v>
          </cell>
          <cell r="C350" t="str">
            <v>กระทรวงสาธารณสุข สำนักงานปลัดกระทรวงสาธารณสุข</v>
          </cell>
          <cell r="D350" t="str">
            <v>001084000</v>
          </cell>
          <cell r="E350" t="str">
            <v>10840</v>
          </cell>
          <cell r="F350" t="str">
            <v>รพช.แหลมสิงห์</v>
          </cell>
          <cell r="G350" t="str">
            <v>โรงพยาบาลชุมชนแหลมสิงห์</v>
          </cell>
          <cell r="H350" t="str">
            <v>22060101</v>
          </cell>
          <cell r="I350">
            <v>22</v>
          </cell>
          <cell r="J350" t="str">
            <v>จังหวัดจันทบุรี</v>
          </cell>
          <cell r="K350">
            <v>2206</v>
          </cell>
          <cell r="L350" t="str">
            <v>แหลมสิงห์</v>
          </cell>
          <cell r="M350">
            <v>220602</v>
          </cell>
          <cell r="N350" t="str">
            <v>เกาะเปริด</v>
          </cell>
          <cell r="O350" t="str">
            <v>ตะวันออก</v>
          </cell>
          <cell r="P350" t="str">
            <v>07</v>
          </cell>
          <cell r="Q350" t="str">
            <v>โรงพยาบาลชุมชน</v>
          </cell>
          <cell r="R350">
            <v>5</v>
          </cell>
          <cell r="S350">
            <v>30</v>
          </cell>
          <cell r="T350" t="str">
            <v>10</v>
          </cell>
          <cell r="U350" t="str">
            <v>22</v>
          </cell>
          <cell r="V350" t="str">
            <v>2.2 ทุติยภูมิระดับกลาง</v>
          </cell>
        </row>
        <row r="351">
          <cell r="A351" t="str">
            <v>09</v>
          </cell>
          <cell r="B351" t="str">
            <v>21002</v>
          </cell>
          <cell r="C351" t="str">
            <v>กระทรวงสาธารณสุข สำนักงานปลัดกระทรวงสาธารณสุข</v>
          </cell>
          <cell r="D351" t="str">
            <v>001084100</v>
          </cell>
          <cell r="E351" t="str">
            <v>10841</v>
          </cell>
          <cell r="F351" t="str">
            <v>รพช.สอยดาว</v>
          </cell>
          <cell r="G351" t="str">
            <v>โรงพยาบาลชุมชนสอยดาว</v>
          </cell>
          <cell r="H351" t="str">
            <v>22070101</v>
          </cell>
          <cell r="I351">
            <v>22</v>
          </cell>
          <cell r="J351" t="str">
            <v>จังหวัดจันทบุรี</v>
          </cell>
          <cell r="K351">
            <v>2207</v>
          </cell>
          <cell r="L351" t="str">
            <v>สอยดาว</v>
          </cell>
          <cell r="M351">
            <v>220701</v>
          </cell>
          <cell r="N351" t="str">
            <v>ปะตง</v>
          </cell>
          <cell r="O351" t="str">
            <v>ตะวันออก</v>
          </cell>
          <cell r="P351" t="str">
            <v>07</v>
          </cell>
          <cell r="Q351" t="str">
            <v>โรงพยาบาลชุมชน</v>
          </cell>
          <cell r="R351">
            <v>4</v>
          </cell>
          <cell r="S351">
            <v>60</v>
          </cell>
          <cell r="T351" t="str">
            <v>60</v>
          </cell>
          <cell r="U351" t="str">
            <v>22</v>
          </cell>
          <cell r="V351" t="str">
            <v>2.2 ทุติยภูมิระดับกลาง</v>
          </cell>
        </row>
        <row r="352">
          <cell r="A352" t="str">
            <v>09</v>
          </cell>
          <cell r="B352" t="str">
            <v>21002</v>
          </cell>
          <cell r="C352" t="str">
            <v>กระทรวงสาธารณสุข สำนักงานปลัดกระทรวงสาธารณสุข</v>
          </cell>
          <cell r="D352" t="str">
            <v>001084200</v>
          </cell>
          <cell r="E352" t="str">
            <v>10842</v>
          </cell>
          <cell r="F352" t="str">
            <v>รพช.แก่งหางแมว</v>
          </cell>
          <cell r="G352" t="str">
            <v>โรงพยาบาลชุมชนแก่งหางแมว</v>
          </cell>
          <cell r="H352" t="str">
            <v>22080103</v>
          </cell>
          <cell r="I352">
            <v>22</v>
          </cell>
          <cell r="J352" t="str">
            <v>จังหวัดจันทบุรี</v>
          </cell>
          <cell r="K352">
            <v>2208</v>
          </cell>
          <cell r="L352" t="str">
            <v>แก่งหางแมว</v>
          </cell>
          <cell r="M352">
            <v>220801</v>
          </cell>
          <cell r="N352" t="str">
            <v>แก่งหางแมว</v>
          </cell>
          <cell r="O352" t="str">
            <v>ตะวันออก</v>
          </cell>
          <cell r="P352" t="str">
            <v>07</v>
          </cell>
          <cell r="Q352" t="str">
            <v>โรงพยาบาลชุมชน</v>
          </cell>
          <cell r="R352">
            <v>5</v>
          </cell>
          <cell r="S352">
            <v>30</v>
          </cell>
          <cell r="T352" t="str">
            <v>10</v>
          </cell>
          <cell r="U352" t="str">
            <v>22</v>
          </cell>
          <cell r="V352" t="str">
            <v>2.2 ทุติยภูมิระดับกลาง</v>
          </cell>
        </row>
        <row r="353">
          <cell r="A353" t="str">
            <v>09</v>
          </cell>
          <cell r="B353" t="str">
            <v>21002</v>
          </cell>
          <cell r="C353" t="str">
            <v>กระทรวงสาธารณสุข สำนักงานปลัดกระทรวงสาธารณสุข</v>
          </cell>
          <cell r="D353" t="str">
            <v>001084300</v>
          </cell>
          <cell r="E353" t="str">
            <v>10843</v>
          </cell>
          <cell r="F353" t="str">
            <v>รพช.นายายอาม</v>
          </cell>
          <cell r="G353" t="str">
            <v>โรงพยาบาลชุมชนนายายอาม</v>
          </cell>
          <cell r="H353" t="str">
            <v>22090112</v>
          </cell>
          <cell r="I353">
            <v>22</v>
          </cell>
          <cell r="J353" t="str">
            <v>จังหวัดจันทบุรี</v>
          </cell>
          <cell r="K353">
            <v>2209</v>
          </cell>
          <cell r="L353" t="str">
            <v>นายายอาม</v>
          </cell>
          <cell r="M353">
            <v>220901</v>
          </cell>
          <cell r="N353" t="str">
            <v>นายายอาม</v>
          </cell>
          <cell r="O353" t="str">
            <v>ตะวันออก</v>
          </cell>
          <cell r="P353" t="str">
            <v>07</v>
          </cell>
          <cell r="Q353" t="str">
            <v>โรงพยาบาลชุมชน</v>
          </cell>
          <cell r="R353">
            <v>4</v>
          </cell>
          <cell r="S353">
            <v>37</v>
          </cell>
          <cell r="T353" t="str">
            <v>10</v>
          </cell>
          <cell r="U353" t="str">
            <v>22</v>
          </cell>
          <cell r="V353" t="str">
            <v>2.2 ทุติยภูมิระดับกลาง</v>
          </cell>
        </row>
        <row r="354">
          <cell r="A354" t="str">
            <v>09</v>
          </cell>
          <cell r="B354" t="str">
            <v>21002</v>
          </cell>
          <cell r="C354" t="str">
            <v>กระทรวงสาธารณสุข สำนักงานปลัดกระทรวงสาธารณสุข</v>
          </cell>
          <cell r="D354" t="str">
            <v>001084400</v>
          </cell>
          <cell r="E354" t="str">
            <v>10844</v>
          </cell>
          <cell r="F354" t="str">
            <v>รพช.เขาคิชฌกูฏ</v>
          </cell>
          <cell r="G354" t="str">
            <v>โรงพยาบาลชุมชนเขาคิชฌกูฏ</v>
          </cell>
          <cell r="H354" t="str">
            <v>22100110</v>
          </cell>
          <cell r="I354">
            <v>22</v>
          </cell>
          <cell r="J354" t="str">
            <v>จังหวัดจันทบุรี</v>
          </cell>
          <cell r="K354">
            <v>2210</v>
          </cell>
          <cell r="L354" t="str">
            <v>เขาคิชฌกูฏ</v>
          </cell>
          <cell r="M354">
            <v>221002</v>
          </cell>
          <cell r="N354" t="str">
            <v>พลวง</v>
          </cell>
          <cell r="O354" t="str">
            <v>ตะวันออก</v>
          </cell>
          <cell r="P354" t="str">
            <v>07</v>
          </cell>
          <cell r="Q354" t="str">
            <v>โรงพยาบาลชุมชน</v>
          </cell>
          <cell r="R354">
            <v>5</v>
          </cell>
          <cell r="S354">
            <v>30</v>
          </cell>
          <cell r="T354" t="str">
            <v>30</v>
          </cell>
          <cell r="U354" t="str">
            <v>22</v>
          </cell>
          <cell r="V354" t="str">
            <v>2.2 ทุติยภูมิระดับกลาง</v>
          </cell>
        </row>
        <row r="355">
          <cell r="A355" t="str">
            <v>09</v>
          </cell>
          <cell r="B355" t="str">
            <v>21002</v>
          </cell>
          <cell r="C355" t="str">
            <v>กระทรวงสาธารณสุข สำนักงานปลัดกระทรวงสาธารณสุข</v>
          </cell>
          <cell r="D355" t="str">
            <v>001069600</v>
          </cell>
          <cell r="E355" t="str">
            <v>10696</v>
          </cell>
          <cell r="F355" t="str">
            <v>รพท.ตราด</v>
          </cell>
          <cell r="G355" t="str">
            <v>โรงพยาบาลทั่วไปตราด</v>
          </cell>
          <cell r="H355" t="str">
            <v>23010700</v>
          </cell>
          <cell r="I355">
            <v>23</v>
          </cell>
          <cell r="J355" t="str">
            <v>จังหวัดตราด</v>
          </cell>
          <cell r="K355">
            <v>2301</v>
          </cell>
          <cell r="L355" t="str">
            <v>เมืองตราด</v>
          </cell>
          <cell r="M355">
            <v>230107</v>
          </cell>
          <cell r="N355" t="str">
            <v>วังกระแจะ</v>
          </cell>
          <cell r="O355" t="str">
            <v>ตะวันออก</v>
          </cell>
          <cell r="P355" t="str">
            <v>06</v>
          </cell>
          <cell r="Q355" t="str">
            <v>โรงพยาบาลทั่วไป</v>
          </cell>
          <cell r="R355">
            <v>2</v>
          </cell>
          <cell r="S355">
            <v>312</v>
          </cell>
          <cell r="T355" t="str">
            <v>314</v>
          </cell>
          <cell r="U355" t="str">
            <v>23</v>
          </cell>
          <cell r="V355" t="str">
            <v>2.3 ทุติยภูมิระดับสูง</v>
          </cell>
        </row>
        <row r="356">
          <cell r="A356" t="str">
            <v>09</v>
          </cell>
          <cell r="B356" t="str">
            <v>21002</v>
          </cell>
          <cell r="C356" t="str">
            <v>กระทรวงสาธารณสุข สำนักงานปลัดกระทรวงสาธารณสุข</v>
          </cell>
          <cell r="D356" t="str">
            <v>001084500</v>
          </cell>
          <cell r="E356" t="str">
            <v>10845</v>
          </cell>
          <cell r="F356" t="str">
            <v>รพช.คลองใหญ่</v>
          </cell>
          <cell r="G356" t="str">
            <v>โรงพยาบาลชุมชนคลองใหญ่</v>
          </cell>
          <cell r="H356" t="str">
            <v>23020109</v>
          </cell>
          <cell r="I356">
            <v>23</v>
          </cell>
          <cell r="J356" t="str">
            <v>จังหวัดตราด</v>
          </cell>
          <cell r="K356">
            <v>2302</v>
          </cell>
          <cell r="L356" t="str">
            <v>คลองใหญ่</v>
          </cell>
          <cell r="M356">
            <v>230201</v>
          </cell>
          <cell r="N356" t="str">
            <v>คลองใหญ่</v>
          </cell>
          <cell r="O356" t="str">
            <v>ตะวันออก</v>
          </cell>
          <cell r="P356" t="str">
            <v>07</v>
          </cell>
          <cell r="Q356" t="str">
            <v>โรงพยาบาลชุมชน</v>
          </cell>
          <cell r="R356">
            <v>5</v>
          </cell>
          <cell r="S356">
            <v>30</v>
          </cell>
          <cell r="T356" t="str">
            <v>36</v>
          </cell>
          <cell r="U356" t="str">
            <v>21</v>
          </cell>
          <cell r="V356" t="str">
            <v>2.1 ทุติยภูมิระดับต้น</v>
          </cell>
        </row>
        <row r="357">
          <cell r="A357" t="str">
            <v>09</v>
          </cell>
          <cell r="B357" t="str">
            <v>21002</v>
          </cell>
          <cell r="C357" t="str">
            <v>กระทรวงสาธารณสุข สำนักงานปลัดกระทรวงสาธารณสุข</v>
          </cell>
          <cell r="D357" t="str">
            <v>001084600</v>
          </cell>
          <cell r="E357" t="str">
            <v>10846</v>
          </cell>
          <cell r="F357" t="str">
            <v>รพช.เขาสมิง</v>
          </cell>
          <cell r="G357" t="str">
            <v>โรงพยาบาลชุมชนเขาสมิง</v>
          </cell>
          <cell r="H357" t="str">
            <v>23030201</v>
          </cell>
          <cell r="I357">
            <v>23</v>
          </cell>
          <cell r="J357" t="str">
            <v>จังหวัดตราด</v>
          </cell>
          <cell r="K357">
            <v>2303</v>
          </cell>
          <cell r="L357" t="str">
            <v>เขาสมิง</v>
          </cell>
          <cell r="M357">
            <v>230302</v>
          </cell>
          <cell r="N357" t="str">
            <v>แสนตุ้ง</v>
          </cell>
          <cell r="O357" t="str">
            <v>ตะวันออก</v>
          </cell>
          <cell r="P357" t="str">
            <v>07</v>
          </cell>
          <cell r="Q357" t="str">
            <v>โรงพยาบาลชุมชน</v>
          </cell>
          <cell r="R357">
            <v>5</v>
          </cell>
          <cell r="S357">
            <v>30</v>
          </cell>
          <cell r="T357" t="str">
            <v>38</v>
          </cell>
          <cell r="U357" t="str">
            <v>21</v>
          </cell>
          <cell r="V357" t="str">
            <v>2.1 ทุติยภูมิระดับต้น</v>
          </cell>
        </row>
        <row r="358">
          <cell r="A358" t="str">
            <v>09</v>
          </cell>
          <cell r="B358" t="str">
            <v>21002</v>
          </cell>
          <cell r="C358" t="str">
            <v>กระทรวงสาธารณสุข สำนักงานปลัดกระทรวงสาธารณสุข</v>
          </cell>
          <cell r="D358" t="str">
            <v>001084700</v>
          </cell>
          <cell r="E358" t="str">
            <v>10847</v>
          </cell>
          <cell r="F358" t="str">
            <v>รพช.บ่อไร่</v>
          </cell>
          <cell r="G358" t="str">
            <v>โรงพยาบาลชุมชนบ่อไร่</v>
          </cell>
          <cell r="H358" t="str">
            <v>23040104</v>
          </cell>
          <cell r="I358">
            <v>23</v>
          </cell>
          <cell r="J358" t="str">
            <v>จังหวัดตราด</v>
          </cell>
          <cell r="K358">
            <v>2304</v>
          </cell>
          <cell r="L358" t="str">
            <v>บ่อไร่</v>
          </cell>
          <cell r="M358">
            <v>230401</v>
          </cell>
          <cell r="N358" t="str">
            <v>บ่อพลอย</v>
          </cell>
          <cell r="O358" t="str">
            <v>ตะวันออก</v>
          </cell>
          <cell r="P358" t="str">
            <v>07</v>
          </cell>
          <cell r="Q358" t="str">
            <v>โรงพยาบาลชุมชน</v>
          </cell>
          <cell r="R358">
            <v>5</v>
          </cell>
          <cell r="S358">
            <v>30</v>
          </cell>
          <cell r="T358" t="str">
            <v>37</v>
          </cell>
          <cell r="U358" t="str">
            <v>21</v>
          </cell>
          <cell r="V358" t="str">
            <v>2.1 ทุติยภูมิระดับต้น</v>
          </cell>
        </row>
        <row r="359">
          <cell r="A359" t="str">
            <v>09</v>
          </cell>
          <cell r="B359" t="str">
            <v>21002</v>
          </cell>
          <cell r="C359" t="str">
            <v>กระทรวงสาธารณสุข สำนักงานปลัดกระทรวงสาธารณสุข</v>
          </cell>
          <cell r="D359" t="str">
            <v>001084800</v>
          </cell>
          <cell r="E359" t="str">
            <v>10848</v>
          </cell>
          <cell r="F359" t="str">
            <v>รพช.แหลมงอบ</v>
          </cell>
          <cell r="G359" t="str">
            <v>โรงพยาบาลชุมชนแหลมงอบ</v>
          </cell>
          <cell r="H359" t="str">
            <v>23050106</v>
          </cell>
          <cell r="I359">
            <v>23</v>
          </cell>
          <cell r="J359" t="str">
            <v>จังหวัดตราด</v>
          </cell>
          <cell r="K359">
            <v>2305</v>
          </cell>
          <cell r="L359" t="str">
            <v>แหลมงอบ</v>
          </cell>
          <cell r="M359">
            <v>230501</v>
          </cell>
          <cell r="N359" t="str">
            <v>แหลมงอบ</v>
          </cell>
          <cell r="O359" t="str">
            <v>ตะวันออก</v>
          </cell>
          <cell r="P359" t="str">
            <v>07</v>
          </cell>
          <cell r="Q359" t="str">
            <v>โรงพยาบาลชุมชน</v>
          </cell>
          <cell r="R359">
            <v>5</v>
          </cell>
          <cell r="S359">
            <v>30</v>
          </cell>
          <cell r="T359" t="str">
            <v>35</v>
          </cell>
          <cell r="U359" t="str">
            <v>21</v>
          </cell>
          <cell r="V359" t="str">
            <v>2.1 ทุติยภูมิระดับต้น</v>
          </cell>
        </row>
        <row r="360">
          <cell r="A360" t="str">
            <v>09</v>
          </cell>
          <cell r="B360" t="str">
            <v>21002</v>
          </cell>
          <cell r="C360" t="str">
            <v>กระทรวงสาธารณสุข สำนักงานปลัดกระทรวงสาธารณสุข</v>
          </cell>
          <cell r="D360" t="str">
            <v>001084900</v>
          </cell>
          <cell r="E360" t="str">
            <v>10849</v>
          </cell>
          <cell r="F360" t="str">
            <v>รพช.เกาะกูด</v>
          </cell>
          <cell r="G360" t="str">
            <v>โรงพยาบาลชุมชนเกาะกูด</v>
          </cell>
          <cell r="H360" t="str">
            <v>23060201</v>
          </cell>
          <cell r="I360">
            <v>23</v>
          </cell>
          <cell r="J360" t="str">
            <v>จังหวัดตราด</v>
          </cell>
          <cell r="K360">
            <v>2306</v>
          </cell>
          <cell r="L360" t="str">
            <v>เกาะกูด</v>
          </cell>
          <cell r="M360">
            <v>230602</v>
          </cell>
          <cell r="N360" t="str">
            <v>เกาะกูด</v>
          </cell>
          <cell r="O360" t="str">
            <v>ตะวันออก</v>
          </cell>
          <cell r="P360" t="str">
            <v>07</v>
          </cell>
          <cell r="Q360" t="str">
            <v>โรงพยาบาลชุมชน</v>
          </cell>
          <cell r="R360">
            <v>5</v>
          </cell>
          <cell r="S360">
            <v>10</v>
          </cell>
          <cell r="T360" t="str">
            <v>6</v>
          </cell>
          <cell r="U360" t="str">
            <v>21</v>
          </cell>
          <cell r="V360" t="str">
            <v>2.1 ทุติยภูมิระดับต้น</v>
          </cell>
        </row>
        <row r="361">
          <cell r="A361" t="str">
            <v>09</v>
          </cell>
          <cell r="B361" t="str">
            <v>21002</v>
          </cell>
          <cell r="C361" t="str">
            <v>กระทรวงสาธารณสุข สำนักงานปลัดกระทรวงสาธารณสุข</v>
          </cell>
          <cell r="D361" t="str">
            <v>001381600</v>
          </cell>
          <cell r="E361" t="str">
            <v>13816</v>
          </cell>
          <cell r="F361" t="str">
            <v>รพช.เกาะช้าง</v>
          </cell>
          <cell r="G361" t="str">
            <v>โรงพยาบาลชุมชนเกาะช้าง</v>
          </cell>
          <cell r="H361" t="str">
            <v>23070102</v>
          </cell>
          <cell r="I361">
            <v>23</v>
          </cell>
          <cell r="J361" t="str">
            <v>จังหวัดตราด</v>
          </cell>
          <cell r="K361">
            <v>2307</v>
          </cell>
          <cell r="L361" t="str">
            <v>เกาะช้าง</v>
          </cell>
          <cell r="M361">
            <v>230701</v>
          </cell>
          <cell r="N361" t="str">
            <v>เกาะช้าง</v>
          </cell>
          <cell r="O361" t="str">
            <v>ตะวันออก</v>
          </cell>
          <cell r="P361" t="str">
            <v>07</v>
          </cell>
          <cell r="Q361" t="str">
            <v>โรงพยาบาลชุมชน</v>
          </cell>
          <cell r="R361">
            <v>5</v>
          </cell>
          <cell r="S361">
            <v>30</v>
          </cell>
          <cell r="T361" t="str">
            <v>24</v>
          </cell>
          <cell r="U361" t="str">
            <v>21</v>
          </cell>
          <cell r="V361" t="str">
            <v>2.1 ทุติยภูมิระดับต้น</v>
          </cell>
        </row>
        <row r="362">
          <cell r="A362" t="str">
            <v>10</v>
          </cell>
          <cell r="B362" t="str">
            <v>21002</v>
          </cell>
          <cell r="C362" t="str">
            <v>กระทรวงสาธารณสุข สำนักงานปลัดกระทรวงสาธารณสุข</v>
          </cell>
          <cell r="D362" t="str">
            <v>001104000</v>
          </cell>
          <cell r="E362" t="str">
            <v>11040</v>
          </cell>
          <cell r="F362" t="str">
            <v>รพท.บึงกาฬ</v>
          </cell>
          <cell r="G362" t="str">
            <v>โรงพยาบาลทั่วไปบึงกาฬ</v>
          </cell>
          <cell r="H362" t="str">
            <v>38010101</v>
          </cell>
          <cell r="I362">
            <v>38</v>
          </cell>
          <cell r="J362" t="str">
            <v>จังหวัดบึงกาฬ</v>
          </cell>
          <cell r="K362">
            <v>3801</v>
          </cell>
          <cell r="L362" t="str">
            <v>เมืองบึงกาฬ</v>
          </cell>
          <cell r="M362">
            <v>380101</v>
          </cell>
          <cell r="N362" t="str">
            <v>บึงกาฬ</v>
          </cell>
          <cell r="O362" t="str">
            <v>ตะวันออกเฉียงเหนือ</v>
          </cell>
          <cell r="P362" t="str">
            <v>07</v>
          </cell>
          <cell r="Q362" t="str">
            <v>โรงพยาบาลทั่วไป</v>
          </cell>
          <cell r="R362">
            <v>3</v>
          </cell>
          <cell r="S362">
            <v>90</v>
          </cell>
          <cell r="T362" t="str">
            <v>90</v>
          </cell>
          <cell r="U362" t="str">
            <v>23</v>
          </cell>
          <cell r="V362" t="str">
            <v>2.3 ทุติยภูมิระดับสูง</v>
          </cell>
        </row>
        <row r="363">
          <cell r="A363" t="str">
            <v>10</v>
          </cell>
          <cell r="B363" t="str">
            <v>21002</v>
          </cell>
          <cell r="C363" t="str">
            <v>กระทรวงสาธารณสุข สำนักงานปลัดกระทรวงสาธารณสุข</v>
          </cell>
          <cell r="D363" t="str">
            <v>001104100</v>
          </cell>
          <cell r="E363" t="str">
            <v>11041</v>
          </cell>
          <cell r="F363" t="str">
            <v>รพช.พรเจริญ</v>
          </cell>
          <cell r="G363" t="str">
            <v>โรงพยาบาลชุมชนพรเจริญ</v>
          </cell>
          <cell r="H363" t="str">
            <v>38020308</v>
          </cell>
          <cell r="I363">
            <v>38</v>
          </cell>
          <cell r="J363" t="str">
            <v>จังหวัดบึงกาฬ</v>
          </cell>
          <cell r="K363">
            <v>3802</v>
          </cell>
          <cell r="L363" t="str">
            <v>พรเจริญ</v>
          </cell>
          <cell r="M363">
            <v>380203</v>
          </cell>
          <cell r="N363" t="str">
            <v>พรเจริญ</v>
          </cell>
          <cell r="O363" t="str">
            <v>ตะวันออกเฉียงเหนือ</v>
          </cell>
          <cell r="P363" t="str">
            <v>07</v>
          </cell>
          <cell r="Q363" t="str">
            <v>โรงพยาบาลชุมชน</v>
          </cell>
          <cell r="R363">
            <v>5</v>
          </cell>
          <cell r="S363">
            <v>30</v>
          </cell>
          <cell r="T363" t="str">
            <v>30</v>
          </cell>
          <cell r="U363" t="str">
            <v>21</v>
          </cell>
          <cell r="V363" t="str">
            <v>2.1 ทุติยภูมิระดับต้น</v>
          </cell>
        </row>
        <row r="364">
          <cell r="A364" t="str">
            <v>10</v>
          </cell>
          <cell r="B364" t="str">
            <v>21002</v>
          </cell>
          <cell r="C364" t="str">
            <v>กระทรวงสาธารณสุข สำนักงานปลัดกระทรวงสาธารณสุข</v>
          </cell>
          <cell r="D364" t="str">
            <v>001104300</v>
          </cell>
          <cell r="E364" t="str">
            <v>11043</v>
          </cell>
          <cell r="F364" t="str">
            <v>รพช.โซ่พิสัย</v>
          </cell>
          <cell r="G364" t="str">
            <v>โรงพยาบาลชุมชนโซ่พิสัย</v>
          </cell>
          <cell r="H364" t="str">
            <v>38030101</v>
          </cell>
          <cell r="I364">
            <v>38</v>
          </cell>
          <cell r="J364" t="str">
            <v>จังหวัดบึงกาฬ</v>
          </cell>
          <cell r="K364">
            <v>3803</v>
          </cell>
          <cell r="L364" t="str">
            <v>โซ่พิสัย</v>
          </cell>
          <cell r="M364">
            <v>380301</v>
          </cell>
          <cell r="N364" t="str">
            <v>โซ่</v>
          </cell>
          <cell r="O364" t="str">
            <v>ตะวันออกเฉียงเหนือ</v>
          </cell>
          <cell r="P364" t="str">
            <v>07</v>
          </cell>
          <cell r="Q364" t="str">
            <v>โรงพยาบาลชุมชน</v>
          </cell>
          <cell r="R364">
            <v>5</v>
          </cell>
          <cell r="S364">
            <v>30</v>
          </cell>
          <cell r="T364" t="str">
            <v>30</v>
          </cell>
          <cell r="U364" t="str">
            <v>21</v>
          </cell>
          <cell r="V364" t="str">
            <v>2.1 ทุติยภูมิระดับต้น</v>
          </cell>
        </row>
        <row r="365">
          <cell r="A365" t="str">
            <v>10</v>
          </cell>
          <cell r="B365" t="str">
            <v>21002</v>
          </cell>
          <cell r="C365" t="str">
            <v>กระทรวงสาธารณสุข สำนักงานปลัดกระทรวงสาธารณสุข</v>
          </cell>
          <cell r="D365" t="str">
            <v>001104600</v>
          </cell>
          <cell r="E365" t="str">
            <v>11046</v>
          </cell>
          <cell r="F365" t="str">
            <v>รพช.เซกา</v>
          </cell>
          <cell r="G365" t="str">
            <v>โรงพยาบาลชุมชนเซกา</v>
          </cell>
          <cell r="H365" t="str">
            <v>38040100</v>
          </cell>
          <cell r="I365">
            <v>38</v>
          </cell>
          <cell r="J365" t="str">
            <v>จังหวัดบึงกาฬ</v>
          </cell>
          <cell r="K365">
            <v>3804</v>
          </cell>
          <cell r="L365" t="str">
            <v>เซกา</v>
          </cell>
          <cell r="M365">
            <v>380401</v>
          </cell>
          <cell r="N365" t="str">
            <v>เซกา</v>
          </cell>
          <cell r="O365" t="str">
            <v>ตะวันออกเฉียงเหนือ</v>
          </cell>
          <cell r="P365" t="str">
            <v>07</v>
          </cell>
          <cell r="Q365" t="str">
            <v>โรงพยาบาลชุมชน</v>
          </cell>
          <cell r="R365">
            <v>4</v>
          </cell>
          <cell r="S365">
            <v>60</v>
          </cell>
          <cell r="T365" t="str">
            <v>30</v>
          </cell>
          <cell r="U365" t="str">
            <v>22</v>
          </cell>
          <cell r="V365" t="str">
            <v>2.2 ทุติยภูมิระดับกลาง</v>
          </cell>
        </row>
        <row r="366">
          <cell r="A366" t="str">
            <v>10</v>
          </cell>
          <cell r="B366" t="str">
            <v>21002</v>
          </cell>
          <cell r="C366" t="str">
            <v>กระทรวงสาธารณสุข สำนักงานปลัดกระทรวงสาธารณสุข</v>
          </cell>
          <cell r="D366" t="str">
            <v>001104700</v>
          </cell>
          <cell r="E366" t="str">
            <v>11047</v>
          </cell>
          <cell r="F366" t="str">
            <v>รพช.ปากคาด</v>
          </cell>
          <cell r="G366" t="str">
            <v>โรงพยาบาลชุมชนปากคาด</v>
          </cell>
          <cell r="H366" t="str">
            <v>38050404</v>
          </cell>
          <cell r="I366">
            <v>38</v>
          </cell>
          <cell r="J366" t="str">
            <v>จังหวัดบึงกาฬ</v>
          </cell>
          <cell r="K366">
            <v>3805</v>
          </cell>
          <cell r="L366" t="str">
            <v>ปากคาด</v>
          </cell>
          <cell r="M366">
            <v>380504</v>
          </cell>
          <cell r="N366" t="str">
            <v>โนนศิลา</v>
          </cell>
          <cell r="O366" t="str">
            <v>ตะวันออกเฉียงเหนือ</v>
          </cell>
          <cell r="P366" t="str">
            <v>07</v>
          </cell>
          <cell r="Q366" t="str">
            <v>โรงพยาบาลชุมชน</v>
          </cell>
          <cell r="R366">
            <v>5</v>
          </cell>
          <cell r="S366">
            <v>30</v>
          </cell>
          <cell r="T366" t="str">
            <v>30</v>
          </cell>
          <cell r="U366" t="str">
            <v>21</v>
          </cell>
          <cell r="V366" t="str">
            <v>2.1 ทุติยภูมิระดับต้น</v>
          </cell>
        </row>
        <row r="367">
          <cell r="A367" t="str">
            <v>10</v>
          </cell>
          <cell r="B367" t="str">
            <v>21002</v>
          </cell>
          <cell r="C367" t="str">
            <v>กระทรวงสาธารณสุข สำนักงานปลัดกระทรวงสาธารณสุข</v>
          </cell>
          <cell r="D367" t="str">
            <v>001104800</v>
          </cell>
          <cell r="E367" t="str">
            <v>11048</v>
          </cell>
          <cell r="F367" t="str">
            <v>รพช.บึงโขงหลง</v>
          </cell>
          <cell r="G367" t="str">
            <v>โรงพยาบาลชุมชนบึงโขงหลง</v>
          </cell>
          <cell r="H367" t="str">
            <v>38060111</v>
          </cell>
          <cell r="I367">
            <v>38</v>
          </cell>
          <cell r="J367" t="str">
            <v>จังหวัดบึงกาฬ</v>
          </cell>
          <cell r="K367">
            <v>3806</v>
          </cell>
          <cell r="L367" t="str">
            <v>บึงโขงหลง</v>
          </cell>
          <cell r="M367">
            <v>380601</v>
          </cell>
          <cell r="N367" t="str">
            <v>บึงโขงหลง</v>
          </cell>
          <cell r="O367" t="str">
            <v>ตะวันออกเฉียงเหนือ</v>
          </cell>
          <cell r="P367" t="str">
            <v>07</v>
          </cell>
          <cell r="Q367" t="str">
            <v>โรงพยาบาลชุมชน</v>
          </cell>
          <cell r="R367">
            <v>5</v>
          </cell>
          <cell r="S367">
            <v>30</v>
          </cell>
          <cell r="T367" t="str">
            <v>30</v>
          </cell>
          <cell r="U367" t="str">
            <v>21</v>
          </cell>
          <cell r="V367" t="str">
            <v>2.1 ทุติยภูมิระดับต้น</v>
          </cell>
        </row>
        <row r="368">
          <cell r="A368" t="str">
            <v>10</v>
          </cell>
          <cell r="B368" t="str">
            <v>21002</v>
          </cell>
          <cell r="C368" t="str">
            <v>กระทรวงสาธารณสุข สำนักงานปลัดกระทรวงสาธารณสุข</v>
          </cell>
          <cell r="D368" t="str">
            <v>001104900</v>
          </cell>
          <cell r="E368" t="str">
            <v>11049</v>
          </cell>
          <cell r="F368" t="str">
            <v>รพช.ศรีวิไล</v>
          </cell>
          <cell r="G368" t="str">
            <v>โรงพยาบาลชุมชนศรีวิไล</v>
          </cell>
          <cell r="H368" t="str">
            <v>38070111</v>
          </cell>
          <cell r="I368">
            <v>38</v>
          </cell>
          <cell r="J368" t="str">
            <v>จังหวัดบึงกาฬ</v>
          </cell>
          <cell r="K368">
            <v>3807</v>
          </cell>
          <cell r="L368" t="str">
            <v>ศรีวิไล</v>
          </cell>
          <cell r="M368">
            <v>380701</v>
          </cell>
          <cell r="N368" t="str">
            <v>ศรีวิไล</v>
          </cell>
          <cell r="O368" t="str">
            <v>ตะวันออกเฉียงเหนือ</v>
          </cell>
          <cell r="P368" t="str">
            <v>07</v>
          </cell>
          <cell r="Q368" t="str">
            <v>โรงพยาบาลชุมชน</v>
          </cell>
          <cell r="R368">
            <v>5</v>
          </cell>
          <cell r="S368">
            <v>30</v>
          </cell>
          <cell r="T368" t="str">
            <v>30</v>
          </cell>
          <cell r="U368" t="str">
            <v>21</v>
          </cell>
          <cell r="V368" t="str">
            <v>2.1 ทุติยภูมิระดับต้น</v>
          </cell>
        </row>
        <row r="369">
          <cell r="A369" t="str">
            <v>10</v>
          </cell>
          <cell r="B369" t="str">
            <v>21002</v>
          </cell>
          <cell r="C369" t="str">
            <v>กระทรวงสาธารณสุข สำนักงานปลัดกระทรวงสาธารณสุข</v>
          </cell>
          <cell r="D369" t="str">
            <v>001105000</v>
          </cell>
          <cell r="E369" t="str">
            <v>11050</v>
          </cell>
          <cell r="F369" t="str">
            <v>รพช.บุ่งคล้า</v>
          </cell>
          <cell r="G369" t="str">
            <v>โรงพยาบาลชุมชนบุ่งคล้า</v>
          </cell>
          <cell r="H369" t="str">
            <v>38080101</v>
          </cell>
          <cell r="I369">
            <v>38</v>
          </cell>
          <cell r="J369" t="str">
            <v>จังหวัดบึงกาฬ</v>
          </cell>
          <cell r="K369">
            <v>3808</v>
          </cell>
          <cell r="L369" t="str">
            <v>บุ่งคล้า</v>
          </cell>
          <cell r="M369">
            <v>380801</v>
          </cell>
          <cell r="N369" t="str">
            <v>บุ่งคล้า</v>
          </cell>
          <cell r="O369" t="str">
            <v>ตะวันออกเฉียงเหนือ</v>
          </cell>
          <cell r="P369" t="str">
            <v>07</v>
          </cell>
          <cell r="Q369" t="str">
            <v>โรงพยาบาลชุมชน</v>
          </cell>
          <cell r="R369">
            <v>5</v>
          </cell>
          <cell r="S369">
            <v>10</v>
          </cell>
          <cell r="T369" t="str">
            <v>10</v>
          </cell>
          <cell r="U369" t="str">
            <v>21</v>
          </cell>
          <cell r="V369" t="str">
            <v>2.1 ทุติยภูมิระดับต้น</v>
          </cell>
        </row>
        <row r="370">
          <cell r="A370" t="str">
            <v>10</v>
          </cell>
          <cell r="B370" t="str">
            <v>21002</v>
          </cell>
          <cell r="C370" t="str">
            <v>กระทรวงสาธารณสุข สำนักงานปลัดกระทรวงสาธารณสุข</v>
          </cell>
          <cell r="D370" t="str">
            <v>001070400</v>
          </cell>
          <cell r="E370" t="str">
            <v>10704</v>
          </cell>
          <cell r="F370" t="str">
            <v>รพท.หนองบัวลำภู</v>
          </cell>
          <cell r="G370" t="str">
            <v>โรงพยาบาลทั่วไปหนองบัวลำภู</v>
          </cell>
          <cell r="H370" t="str">
            <v>39010101</v>
          </cell>
          <cell r="I370">
            <v>39</v>
          </cell>
          <cell r="J370" t="str">
            <v>จังหวัดหนองบัวลำภู</v>
          </cell>
          <cell r="K370">
            <v>3901</v>
          </cell>
          <cell r="L370" t="str">
            <v>เมืองหนองบัวลำภู</v>
          </cell>
          <cell r="M370">
            <v>390101</v>
          </cell>
          <cell r="N370" t="str">
            <v>หนองบัว</v>
          </cell>
          <cell r="O370" t="str">
            <v>ตะวันออกเฉียงเหนือ</v>
          </cell>
          <cell r="P370" t="str">
            <v>06</v>
          </cell>
          <cell r="Q370" t="str">
            <v>โรงพยาบาลทั่วไป</v>
          </cell>
          <cell r="R370">
            <v>3</v>
          </cell>
          <cell r="S370">
            <v>228</v>
          </cell>
          <cell r="T370" t="str">
            <v>228</v>
          </cell>
          <cell r="U370" t="str">
            <v>23</v>
          </cell>
          <cell r="V370" t="str">
            <v>2.3 ทุติยภูมิระดับสูง</v>
          </cell>
        </row>
        <row r="371">
          <cell r="A371" t="str">
            <v>10</v>
          </cell>
          <cell r="B371" t="str">
            <v>21002</v>
          </cell>
          <cell r="C371" t="str">
            <v>กระทรวงสาธารณสุข สำนักงานปลัดกระทรวงสาธารณสุข</v>
          </cell>
          <cell r="D371" t="str">
            <v>001099100</v>
          </cell>
          <cell r="E371" t="str">
            <v>10991</v>
          </cell>
          <cell r="F371" t="str">
            <v>รพช.นากลาง</v>
          </cell>
          <cell r="G371" t="str">
            <v>โรงพยาบาลชุมชนนากลาง</v>
          </cell>
          <cell r="H371" t="str">
            <v>39020106</v>
          </cell>
          <cell r="I371">
            <v>39</v>
          </cell>
          <cell r="J371" t="str">
            <v>จังหวัดหนองบัวลำภู</v>
          </cell>
          <cell r="K371">
            <v>3902</v>
          </cell>
          <cell r="L371" t="str">
            <v>นากลาง</v>
          </cell>
          <cell r="M371">
            <v>390201</v>
          </cell>
          <cell r="N371" t="str">
            <v>นากลาง</v>
          </cell>
          <cell r="O371" t="str">
            <v>ตะวันออกเฉียงเหนือ</v>
          </cell>
          <cell r="P371" t="str">
            <v>07</v>
          </cell>
          <cell r="Q371" t="str">
            <v>โรงพยาบาลชุมชน</v>
          </cell>
          <cell r="R371">
            <v>4</v>
          </cell>
          <cell r="S371">
            <v>60</v>
          </cell>
          <cell r="T371" t="str">
            <v>60</v>
          </cell>
          <cell r="U371" t="str">
            <v>21</v>
          </cell>
          <cell r="V371" t="str">
            <v>2.1 ทุติยภูมิระดับต้น</v>
          </cell>
        </row>
        <row r="372">
          <cell r="A372" t="str">
            <v>10</v>
          </cell>
          <cell r="B372" t="str">
            <v>21002</v>
          </cell>
          <cell r="C372" t="str">
            <v>กระทรวงสาธารณสุข สำนักงานปลัดกระทรวงสาธารณสุข</v>
          </cell>
          <cell r="D372" t="str">
            <v>001099200</v>
          </cell>
          <cell r="E372" t="str">
            <v>10992</v>
          </cell>
          <cell r="F372" t="str">
            <v>รพช.โนนสัง</v>
          </cell>
          <cell r="G372" t="str">
            <v>โรงพยาบาลชุมชนโนนสัง</v>
          </cell>
          <cell r="H372" t="str">
            <v>39030115</v>
          </cell>
          <cell r="I372">
            <v>39</v>
          </cell>
          <cell r="J372" t="str">
            <v>จังหวัดหนองบัวลำภู</v>
          </cell>
          <cell r="K372">
            <v>3903</v>
          </cell>
          <cell r="L372" t="str">
            <v>โนนสัง</v>
          </cell>
          <cell r="M372">
            <v>390301</v>
          </cell>
          <cell r="N372" t="str">
            <v>โนนสัง</v>
          </cell>
          <cell r="O372" t="str">
            <v>ตะวันออกเฉียงเหนือ</v>
          </cell>
          <cell r="P372" t="str">
            <v>07</v>
          </cell>
          <cell r="Q372" t="str">
            <v>โรงพยาบาลชุมชน</v>
          </cell>
          <cell r="R372">
            <v>5</v>
          </cell>
          <cell r="S372">
            <v>30</v>
          </cell>
          <cell r="T372" t="str">
            <v>30</v>
          </cell>
          <cell r="U372" t="str">
            <v>21</v>
          </cell>
          <cell r="V372" t="str">
            <v>2.1 ทุติยภูมิระดับต้น</v>
          </cell>
        </row>
        <row r="373">
          <cell r="A373" t="str">
            <v>10</v>
          </cell>
          <cell r="B373" t="str">
            <v>21002</v>
          </cell>
          <cell r="C373" t="str">
            <v>กระทรวงสาธารณสุข สำนักงานปลัดกระทรวงสาธารณสุข</v>
          </cell>
          <cell r="D373" t="str">
            <v>001099300</v>
          </cell>
          <cell r="E373" t="str">
            <v>10993</v>
          </cell>
          <cell r="F373" t="str">
            <v>รพช.ศรีบุญเรือง</v>
          </cell>
          <cell r="G373" t="str">
            <v>โรงพยาบาลชุมชนศรีบุญเรือง</v>
          </cell>
          <cell r="H373" t="str">
            <v>39040107</v>
          </cell>
          <cell r="I373">
            <v>39</v>
          </cell>
          <cell r="J373" t="str">
            <v>จังหวัดหนองบัวลำภู</v>
          </cell>
          <cell r="K373">
            <v>3904</v>
          </cell>
          <cell r="L373" t="str">
            <v>ศรีบุญเรือง</v>
          </cell>
          <cell r="M373">
            <v>390401</v>
          </cell>
          <cell r="N373" t="str">
            <v>เมืองใหม่</v>
          </cell>
          <cell r="O373" t="str">
            <v>ตะวันออกเฉียงเหนือ</v>
          </cell>
          <cell r="P373" t="str">
            <v>07</v>
          </cell>
          <cell r="Q373" t="str">
            <v>โรงพยาบาลชุมชน</v>
          </cell>
          <cell r="R373">
            <v>4</v>
          </cell>
          <cell r="S373">
            <v>60</v>
          </cell>
          <cell r="T373" t="str">
            <v>60</v>
          </cell>
          <cell r="U373" t="str">
            <v>21</v>
          </cell>
          <cell r="V373" t="str">
            <v>2.1 ทุติยภูมิระดับต้น</v>
          </cell>
        </row>
        <row r="374">
          <cell r="A374" t="str">
            <v>10</v>
          </cell>
          <cell r="B374" t="str">
            <v>21002</v>
          </cell>
          <cell r="C374" t="str">
            <v>กระทรวงสาธารณสุข สำนักงานปลัดกระทรวงสาธารณสุข</v>
          </cell>
          <cell r="D374" t="str">
            <v>001099400</v>
          </cell>
          <cell r="E374" t="str">
            <v>10994</v>
          </cell>
          <cell r="F374" t="str">
            <v>รพช.สุวรรณคูหา</v>
          </cell>
          <cell r="G374" t="str">
            <v>โรงพยาบาลชุมชนสุวรรณคูหา</v>
          </cell>
          <cell r="H374" t="str">
            <v>39050606</v>
          </cell>
          <cell r="I374">
            <v>39</v>
          </cell>
          <cell r="J374" t="str">
            <v>จังหวัดหนองบัวลำภู</v>
          </cell>
          <cell r="K374">
            <v>3905</v>
          </cell>
          <cell r="L374" t="str">
            <v>สุวรรณคูหา</v>
          </cell>
          <cell r="M374">
            <v>390506</v>
          </cell>
          <cell r="N374" t="str">
            <v>สุวรรณคูหา</v>
          </cell>
          <cell r="O374" t="str">
            <v>ตะวันออกเฉียงเหนือ</v>
          </cell>
          <cell r="P374" t="str">
            <v>07</v>
          </cell>
          <cell r="Q374" t="str">
            <v>โรงพยาบาลชุมชน</v>
          </cell>
          <cell r="R374">
            <v>5</v>
          </cell>
          <cell r="S374">
            <v>30</v>
          </cell>
          <cell r="T374" t="str">
            <v>30</v>
          </cell>
          <cell r="U374" t="str">
            <v>21</v>
          </cell>
          <cell r="V374" t="str">
            <v>2.1 ทุติยภูมิระดับต้น</v>
          </cell>
        </row>
        <row r="375">
          <cell r="A375" t="str">
            <v>10</v>
          </cell>
          <cell r="B375" t="str">
            <v>21002</v>
          </cell>
          <cell r="C375" t="str">
            <v>กระทรวงสาธารณสุข สำนักงานปลัดกระทรวงสาธารณสุข</v>
          </cell>
          <cell r="D375" t="str">
            <v>002336700</v>
          </cell>
          <cell r="E375" t="str">
            <v>23367</v>
          </cell>
          <cell r="F375" t="str">
            <v>รพช.นาวังเฉลิมพระเกียรติ 80 พรรษา</v>
          </cell>
          <cell r="G375" t="str">
            <v>โรงพยาบาลชุมชนนาวังเฉลิมพระเกียรติ 80 พรรษา</v>
          </cell>
          <cell r="H375" t="str">
            <v>39060100</v>
          </cell>
          <cell r="I375">
            <v>39</v>
          </cell>
          <cell r="J375" t="str">
            <v>จังหวัดหนองบัวลำภู</v>
          </cell>
          <cell r="K375">
            <v>3906</v>
          </cell>
          <cell r="L375" t="str">
            <v>นาวัง</v>
          </cell>
          <cell r="M375">
            <v>390601</v>
          </cell>
          <cell r="N375" t="str">
            <v>นาเหล่า</v>
          </cell>
          <cell r="O375" t="str">
            <v>ตะวันออกเฉียงเหนือ</v>
          </cell>
          <cell r="P375" t="str">
            <v>07</v>
          </cell>
          <cell r="Q375" t="str">
            <v>โรงพยาบาลชุมชน</v>
          </cell>
          <cell r="R375">
            <v>5</v>
          </cell>
          <cell r="S375">
            <v>30</v>
          </cell>
          <cell r="T375" t="str">
            <v>30</v>
          </cell>
          <cell r="U375" t="str">
            <v>21</v>
          </cell>
          <cell r="V375" t="str">
            <v>2.1 ทุติยภูมิระดับต้น</v>
          </cell>
        </row>
        <row r="376">
          <cell r="A376" t="str">
            <v>10</v>
          </cell>
          <cell r="B376" t="str">
            <v>21002</v>
          </cell>
          <cell r="C376" t="str">
            <v>กระทรวงสาธารณสุข สำนักงานปลัดกระทรวงสาธารณสุข</v>
          </cell>
          <cell r="D376" t="str">
            <v>001067100</v>
          </cell>
          <cell r="E376" t="str">
            <v>10671</v>
          </cell>
          <cell r="F376" t="str">
            <v>รพศ.อุดรธานี</v>
          </cell>
          <cell r="G376" t="str">
            <v>โรงพยาบาลศูนย์อุดรธานี</v>
          </cell>
          <cell r="H376" t="str">
            <v>41010100</v>
          </cell>
          <cell r="I376">
            <v>41</v>
          </cell>
          <cell r="J376" t="str">
            <v>จังหวัดอุดรธานี</v>
          </cell>
          <cell r="K376">
            <v>4101</v>
          </cell>
          <cell r="L376" t="str">
            <v>เมืองอุดรธานี</v>
          </cell>
          <cell r="M376">
            <v>410101</v>
          </cell>
          <cell r="N376" t="str">
            <v>หมากแข้ง</v>
          </cell>
          <cell r="O376" t="str">
            <v>ตะวันออกเฉียงเหนือ</v>
          </cell>
          <cell r="P376" t="str">
            <v>05</v>
          </cell>
          <cell r="Q376" t="str">
            <v>โรงพยาบาลศูนย์</v>
          </cell>
          <cell r="R376">
            <v>1</v>
          </cell>
          <cell r="S376">
            <v>806</v>
          </cell>
          <cell r="T376" t="str">
            <v>806</v>
          </cell>
          <cell r="U376" t="str">
            <v>31</v>
          </cell>
          <cell r="V376" t="str">
            <v>3.1 ตติยภูมิ</v>
          </cell>
        </row>
        <row r="377">
          <cell r="A377" t="str">
            <v>10</v>
          </cell>
          <cell r="B377" t="str">
            <v>21002</v>
          </cell>
          <cell r="C377" t="str">
            <v>กระทรวงสาธารณสุข สำนักงานปลัดกระทรวงสาธารณสุข</v>
          </cell>
          <cell r="D377" t="str">
            <v>001101300</v>
          </cell>
          <cell r="E377" t="str">
            <v>11013</v>
          </cell>
          <cell r="F377" t="str">
            <v>รพช.กุดจับ</v>
          </cell>
          <cell r="G377" t="str">
            <v>โรงพยาบาลชุมชนกุดจับ</v>
          </cell>
          <cell r="H377" t="str">
            <v>41020603</v>
          </cell>
          <cell r="I377">
            <v>41</v>
          </cell>
          <cell r="J377" t="str">
            <v>จังหวัดอุดรธานี</v>
          </cell>
          <cell r="K377">
            <v>4102</v>
          </cell>
          <cell r="L377" t="str">
            <v>กุดจับ</v>
          </cell>
          <cell r="M377">
            <v>410206</v>
          </cell>
          <cell r="N377" t="str">
            <v>เมืองเพีย</v>
          </cell>
          <cell r="O377" t="str">
            <v>ตะวันออกเฉียงเหนือ</v>
          </cell>
          <cell r="P377" t="str">
            <v>07</v>
          </cell>
          <cell r="Q377" t="str">
            <v>โรงพยาบาลชุมชน</v>
          </cell>
          <cell r="R377">
            <v>5</v>
          </cell>
          <cell r="S377">
            <v>30</v>
          </cell>
          <cell r="T377" t="str">
            <v>30</v>
          </cell>
          <cell r="U377" t="str">
            <v>21</v>
          </cell>
          <cell r="V377" t="str">
            <v>2.1 ทุติยภูมิระดับต้น</v>
          </cell>
        </row>
        <row r="378">
          <cell r="A378" t="str">
            <v>10</v>
          </cell>
          <cell r="B378" t="str">
            <v>21002</v>
          </cell>
          <cell r="C378" t="str">
            <v>กระทรวงสาธารณสุข สำนักงานปลัดกระทรวงสาธารณสุข</v>
          </cell>
          <cell r="D378" t="str">
            <v>001101400</v>
          </cell>
          <cell r="E378" t="str">
            <v>11014</v>
          </cell>
          <cell r="F378" t="str">
            <v>รพช.หนองวัวซอ</v>
          </cell>
          <cell r="G378" t="str">
            <v>โรงพยาบาลชุมชนหนองวัวซอ</v>
          </cell>
          <cell r="H378" t="str">
            <v>41030105</v>
          </cell>
          <cell r="I378">
            <v>41</v>
          </cell>
          <cell r="J378" t="str">
            <v>จังหวัดอุดรธานี</v>
          </cell>
          <cell r="K378">
            <v>4103</v>
          </cell>
          <cell r="L378" t="str">
            <v>หนองวัวซอ</v>
          </cell>
          <cell r="M378">
            <v>410301</v>
          </cell>
          <cell r="N378" t="str">
            <v>หมากหญ้า</v>
          </cell>
          <cell r="O378" t="str">
            <v>ตะวันออกเฉียงเหนือ</v>
          </cell>
          <cell r="P378" t="str">
            <v>07</v>
          </cell>
          <cell r="Q378" t="str">
            <v>โรงพยาบาลชุมชน</v>
          </cell>
          <cell r="R378">
            <v>5</v>
          </cell>
          <cell r="S378">
            <v>30</v>
          </cell>
          <cell r="T378" t="str">
            <v>30</v>
          </cell>
          <cell r="U378" t="str">
            <v>21</v>
          </cell>
          <cell r="V378" t="str">
            <v>2.1 ทุติยภูมิระดับต้น</v>
          </cell>
        </row>
        <row r="379">
          <cell r="A379" t="str">
            <v>10</v>
          </cell>
          <cell r="B379" t="str">
            <v>21002</v>
          </cell>
          <cell r="C379" t="str">
            <v>กระทรวงสาธารณสุข สำนักงานปลัดกระทรวงสาธารณสุข</v>
          </cell>
          <cell r="D379" t="str">
            <v>001101500</v>
          </cell>
          <cell r="E379" t="str">
            <v>11015</v>
          </cell>
          <cell r="F379" t="str">
            <v>รพช.กุมภวาปี</v>
          </cell>
          <cell r="G379" t="str">
            <v>โรงพยาบาลชุมชนกุมภวาปี</v>
          </cell>
          <cell r="H379" t="str">
            <v>41041505</v>
          </cell>
          <cell r="I379">
            <v>41</v>
          </cell>
          <cell r="J379" t="str">
            <v>จังหวัดอุดรธานี</v>
          </cell>
          <cell r="K379">
            <v>4104</v>
          </cell>
          <cell r="L379" t="str">
            <v>กุมภวาปี</v>
          </cell>
          <cell r="M379">
            <v>410415</v>
          </cell>
          <cell r="N379" t="str">
            <v>กุมภวาปี</v>
          </cell>
          <cell r="O379" t="str">
            <v>ตะวันออกเฉียงเหนือ</v>
          </cell>
          <cell r="P379" t="str">
            <v>07</v>
          </cell>
          <cell r="Q379" t="str">
            <v>โรงพยาบาลชุมชน</v>
          </cell>
          <cell r="R379">
            <v>4</v>
          </cell>
          <cell r="S379">
            <v>120</v>
          </cell>
          <cell r="T379" t="str">
            <v>90</v>
          </cell>
          <cell r="U379" t="str">
            <v>21</v>
          </cell>
          <cell r="V379" t="str">
            <v>2.1 ทุติยภูมิระดับต้น</v>
          </cell>
        </row>
        <row r="380">
          <cell r="A380" t="str">
            <v>10</v>
          </cell>
          <cell r="B380" t="str">
            <v>21002</v>
          </cell>
          <cell r="C380" t="str">
            <v>กระทรวงสาธารณสุข สำนักงานปลัดกระทรวงสาธารณสุข</v>
          </cell>
          <cell r="D380" t="str">
            <v>001101600</v>
          </cell>
          <cell r="E380" t="str">
            <v>11016</v>
          </cell>
          <cell r="F380" t="str">
            <v>รพช.ห้วยเกิ้ง</v>
          </cell>
          <cell r="G380" t="str">
            <v>โรงพยาบาลชุมชนห้วยเกิ้ง</v>
          </cell>
          <cell r="H380" t="str">
            <v>41040704</v>
          </cell>
          <cell r="I380">
            <v>41</v>
          </cell>
          <cell r="J380" t="str">
            <v>จังหวัดอุดรธานี</v>
          </cell>
          <cell r="K380">
            <v>4104</v>
          </cell>
          <cell r="L380" t="str">
            <v>กุมภวาปี</v>
          </cell>
          <cell r="M380">
            <v>410407</v>
          </cell>
          <cell r="N380" t="str">
            <v>ห้วยเกิ้ง</v>
          </cell>
          <cell r="O380" t="str">
            <v>ตะวันออกเฉียงเหนือ</v>
          </cell>
          <cell r="P380" t="str">
            <v>07</v>
          </cell>
          <cell r="Q380" t="str">
            <v>โรงพยาบาลชุมชน</v>
          </cell>
          <cell r="R380">
            <v>5</v>
          </cell>
          <cell r="S380">
            <v>10</v>
          </cell>
          <cell r="T380" t="str">
            <v>10</v>
          </cell>
          <cell r="U380" t="str">
            <v>21</v>
          </cell>
          <cell r="V380" t="str">
            <v>2.1 ทุติยภูมิระดับต้น</v>
          </cell>
        </row>
        <row r="381">
          <cell r="A381" t="str">
            <v>10</v>
          </cell>
          <cell r="B381" t="str">
            <v>21002</v>
          </cell>
          <cell r="C381" t="str">
            <v>กระทรวงสาธารณสุข สำนักงานปลัดกระทรวงสาธารณสุข</v>
          </cell>
          <cell r="D381" t="str">
            <v>001101700</v>
          </cell>
          <cell r="E381" t="str">
            <v>11017</v>
          </cell>
          <cell r="F381" t="str">
            <v>รพช.โนนสะอาด</v>
          </cell>
          <cell r="G381" t="str">
            <v>โรงพยาบาลชุมชนโนนสะอาด</v>
          </cell>
          <cell r="H381" t="str">
            <v>41050102</v>
          </cell>
          <cell r="I381">
            <v>41</v>
          </cell>
          <cell r="J381" t="str">
            <v>จังหวัดอุดรธานี</v>
          </cell>
          <cell r="K381">
            <v>4105</v>
          </cell>
          <cell r="L381" t="str">
            <v>โนนสะอาด</v>
          </cell>
          <cell r="M381">
            <v>410501</v>
          </cell>
          <cell r="N381" t="str">
            <v>โนนสะอาด</v>
          </cell>
          <cell r="O381" t="str">
            <v>ตะวันออกเฉียงเหนือ</v>
          </cell>
          <cell r="P381" t="str">
            <v>07</v>
          </cell>
          <cell r="Q381" t="str">
            <v>โรงพยาบาลชุมชน</v>
          </cell>
          <cell r="R381">
            <v>5</v>
          </cell>
          <cell r="S381">
            <v>30</v>
          </cell>
          <cell r="T381" t="str">
            <v>30</v>
          </cell>
          <cell r="U381" t="str">
            <v>21</v>
          </cell>
          <cell r="V381" t="str">
            <v>2.1 ทุติยภูมิระดับต้น</v>
          </cell>
        </row>
        <row r="382">
          <cell r="A382" t="str">
            <v>10</v>
          </cell>
          <cell r="B382" t="str">
            <v>21002</v>
          </cell>
          <cell r="C382" t="str">
            <v>กระทรวงสาธารณสุข สำนักงานปลัดกระทรวงสาธารณสุข</v>
          </cell>
          <cell r="D382" t="str">
            <v>001101800</v>
          </cell>
          <cell r="E382" t="str">
            <v>11018</v>
          </cell>
          <cell r="F382" t="str">
            <v>รพช.หนองหาน</v>
          </cell>
          <cell r="G382" t="str">
            <v>โรงพยาบาลชุมชนหนองหาน</v>
          </cell>
          <cell r="H382" t="str">
            <v>41060106</v>
          </cell>
          <cell r="I382">
            <v>41</v>
          </cell>
          <cell r="J382" t="str">
            <v>จังหวัดอุดรธานี</v>
          </cell>
          <cell r="K382">
            <v>4106</v>
          </cell>
          <cell r="L382" t="str">
            <v>หนองหาน</v>
          </cell>
          <cell r="M382">
            <v>410601</v>
          </cell>
          <cell r="N382" t="str">
            <v>หนองหาน</v>
          </cell>
          <cell r="O382" t="str">
            <v>ตะวันออกเฉียงเหนือ</v>
          </cell>
          <cell r="P382" t="str">
            <v>07</v>
          </cell>
          <cell r="Q382" t="str">
            <v>โรงพยาบาลชุมชน</v>
          </cell>
          <cell r="R382">
            <v>4</v>
          </cell>
          <cell r="S382">
            <v>90</v>
          </cell>
          <cell r="T382" t="str">
            <v>90</v>
          </cell>
          <cell r="U382" t="str">
            <v>22</v>
          </cell>
          <cell r="V382" t="str">
            <v>2.2 ทุติยภูมิระดับกลาง</v>
          </cell>
        </row>
        <row r="383">
          <cell r="A383" t="str">
            <v>10</v>
          </cell>
          <cell r="B383" t="str">
            <v>21002</v>
          </cell>
          <cell r="C383" t="str">
            <v>กระทรวงสาธารณสุข สำนักงานปลัดกระทรวงสาธารณสุข</v>
          </cell>
          <cell r="D383" t="str">
            <v>001101900</v>
          </cell>
          <cell r="E383" t="str">
            <v>11019</v>
          </cell>
          <cell r="F383" t="str">
            <v>รพช.ทุ่งฝน</v>
          </cell>
          <cell r="G383" t="str">
            <v>โรงพยาบาลชุมชนทุ่งฝน</v>
          </cell>
          <cell r="H383" t="str">
            <v>41070111</v>
          </cell>
          <cell r="I383">
            <v>41</v>
          </cell>
          <cell r="J383" t="str">
            <v>จังหวัดอุดรธานี</v>
          </cell>
          <cell r="K383">
            <v>4107</v>
          </cell>
          <cell r="L383" t="str">
            <v>ทุ่งฝน</v>
          </cell>
          <cell r="M383">
            <v>410701</v>
          </cell>
          <cell r="N383" t="str">
            <v>ทุ่งฝน</v>
          </cell>
          <cell r="O383" t="str">
            <v>ตะวันออกเฉียงเหนือ</v>
          </cell>
          <cell r="P383" t="str">
            <v>07</v>
          </cell>
          <cell r="Q383" t="str">
            <v>โรงพยาบาลชุมชน</v>
          </cell>
          <cell r="R383">
            <v>5</v>
          </cell>
          <cell r="S383">
            <v>30</v>
          </cell>
          <cell r="T383" t="str">
            <v>30</v>
          </cell>
          <cell r="U383" t="str">
            <v>21</v>
          </cell>
          <cell r="V383" t="str">
            <v>2.1 ทุติยภูมิระดับต้น</v>
          </cell>
        </row>
        <row r="384">
          <cell r="A384" t="str">
            <v>10</v>
          </cell>
          <cell r="B384" t="str">
            <v>21002</v>
          </cell>
          <cell r="C384" t="str">
            <v>กระทรวงสาธารณสุข สำนักงานปลัดกระทรวงสาธารณสุข</v>
          </cell>
          <cell r="D384" t="str">
            <v>001102000</v>
          </cell>
          <cell r="E384" t="str">
            <v>11020</v>
          </cell>
          <cell r="F384" t="str">
            <v>รพช.ไชยวาน</v>
          </cell>
          <cell r="G384" t="str">
            <v>โรงพยาบาลชุมชนไชยวาน</v>
          </cell>
          <cell r="H384" t="str">
            <v>41080105</v>
          </cell>
          <cell r="I384">
            <v>41</v>
          </cell>
          <cell r="J384" t="str">
            <v>จังหวัดอุดรธานี</v>
          </cell>
          <cell r="K384">
            <v>4108</v>
          </cell>
          <cell r="L384" t="str">
            <v>ไชยวาน</v>
          </cell>
          <cell r="M384">
            <v>410801</v>
          </cell>
          <cell r="N384" t="str">
            <v>ไชยวาน</v>
          </cell>
          <cell r="O384" t="str">
            <v>ตะวันออกเฉียงเหนือ</v>
          </cell>
          <cell r="P384" t="str">
            <v>07</v>
          </cell>
          <cell r="Q384" t="str">
            <v>โรงพยาบาลชุมชน</v>
          </cell>
          <cell r="R384">
            <v>5</v>
          </cell>
          <cell r="S384">
            <v>30</v>
          </cell>
          <cell r="T384" t="str">
            <v>30</v>
          </cell>
          <cell r="U384" t="str">
            <v>21</v>
          </cell>
          <cell r="V384" t="str">
            <v>2.1 ทุติยภูมิระดับต้น</v>
          </cell>
        </row>
        <row r="385">
          <cell r="A385" t="str">
            <v>10</v>
          </cell>
          <cell r="B385" t="str">
            <v>21002</v>
          </cell>
          <cell r="C385" t="str">
            <v>กระทรวงสาธารณสุข สำนักงานปลัดกระทรวงสาธารณสุข</v>
          </cell>
          <cell r="D385" t="str">
            <v>001102100</v>
          </cell>
          <cell r="E385" t="str">
            <v>11021</v>
          </cell>
          <cell r="F385" t="str">
            <v>รพช.ศรีธาตุ</v>
          </cell>
          <cell r="G385" t="str">
            <v>โรงพยาบาลชุมชนศรีธาตุ</v>
          </cell>
          <cell r="H385" t="str">
            <v>41090208</v>
          </cell>
          <cell r="I385">
            <v>41</v>
          </cell>
          <cell r="J385" t="str">
            <v>จังหวัดอุดรธานี</v>
          </cell>
          <cell r="K385">
            <v>4109</v>
          </cell>
          <cell r="L385" t="str">
            <v>ศรีธาตุ</v>
          </cell>
          <cell r="M385">
            <v>410902</v>
          </cell>
          <cell r="N385" t="str">
            <v>จำปี</v>
          </cell>
          <cell r="O385" t="str">
            <v>ตะวันออกเฉียงเหนือ</v>
          </cell>
          <cell r="P385" t="str">
            <v>07</v>
          </cell>
          <cell r="Q385" t="str">
            <v>โรงพยาบาลชุมชน</v>
          </cell>
          <cell r="R385">
            <v>5</v>
          </cell>
          <cell r="S385">
            <v>30</v>
          </cell>
          <cell r="T385" t="str">
            <v>30</v>
          </cell>
          <cell r="U385" t="str">
            <v>22</v>
          </cell>
          <cell r="V385" t="str">
            <v>2.2 ทุติยภูมิระดับกลาง</v>
          </cell>
        </row>
        <row r="386">
          <cell r="A386" t="str">
            <v>10</v>
          </cell>
          <cell r="B386" t="str">
            <v>21002</v>
          </cell>
          <cell r="C386" t="str">
            <v>กระทรวงสาธารณสุข สำนักงานปลัดกระทรวงสาธารณสุข</v>
          </cell>
          <cell r="D386" t="str">
            <v>001102200</v>
          </cell>
          <cell r="E386" t="str">
            <v>11022</v>
          </cell>
          <cell r="F386" t="str">
            <v>รพช.วังสามหมอ</v>
          </cell>
          <cell r="G386" t="str">
            <v>โรงพยาบาลชุมชนวังสามหมอ</v>
          </cell>
          <cell r="H386" t="str">
            <v>41100611</v>
          </cell>
          <cell r="I386">
            <v>41</v>
          </cell>
          <cell r="J386" t="str">
            <v>จังหวัดอุดรธานี</v>
          </cell>
          <cell r="K386">
            <v>4110</v>
          </cell>
          <cell r="L386" t="str">
            <v>วังสามหมอ</v>
          </cell>
          <cell r="M386">
            <v>411006</v>
          </cell>
          <cell r="N386" t="str">
            <v>วังสามหมอ</v>
          </cell>
          <cell r="O386" t="str">
            <v>ตะวันออกเฉียงเหนือ</v>
          </cell>
          <cell r="P386" t="str">
            <v>07</v>
          </cell>
          <cell r="Q386" t="str">
            <v>โรงพยาบาลชุมชน</v>
          </cell>
          <cell r="R386">
            <v>5</v>
          </cell>
          <cell r="S386">
            <v>30</v>
          </cell>
          <cell r="T386" t="str">
            <v>30</v>
          </cell>
          <cell r="U386" t="str">
            <v>21</v>
          </cell>
          <cell r="V386" t="str">
            <v>2.1 ทุติยภูมิระดับต้น</v>
          </cell>
        </row>
        <row r="387">
          <cell r="A387" t="str">
            <v>10</v>
          </cell>
          <cell r="B387" t="str">
            <v>21002</v>
          </cell>
          <cell r="C387" t="str">
            <v>กระทรวงสาธารณสุข สำนักงานปลัดกระทรวงสาธารณสุข</v>
          </cell>
          <cell r="D387" t="str">
            <v>001102300</v>
          </cell>
          <cell r="E387" t="str">
            <v>11023</v>
          </cell>
          <cell r="F387" t="str">
            <v>รพช.บ้านผือ</v>
          </cell>
          <cell r="G387" t="str">
            <v>โรงพยาบาลชุมชนบ้านผือ</v>
          </cell>
          <cell r="H387" t="str">
            <v>41170102</v>
          </cell>
          <cell r="I387">
            <v>41</v>
          </cell>
          <cell r="J387" t="str">
            <v>จังหวัดอุดรธานี</v>
          </cell>
          <cell r="K387">
            <v>4117</v>
          </cell>
          <cell r="L387" t="str">
            <v>บ้านผือ</v>
          </cell>
          <cell r="M387">
            <v>411701</v>
          </cell>
          <cell r="N387" t="str">
            <v>บ้านผือ</v>
          </cell>
          <cell r="O387" t="str">
            <v>ตะวันออกเฉียงเหนือ</v>
          </cell>
          <cell r="P387" t="str">
            <v>07</v>
          </cell>
          <cell r="Q387" t="str">
            <v>โรงพยาบาลชุมชน</v>
          </cell>
          <cell r="R387">
            <v>4</v>
          </cell>
          <cell r="S387">
            <v>90</v>
          </cell>
          <cell r="T387" t="str">
            <v>90</v>
          </cell>
          <cell r="U387" t="str">
            <v>22</v>
          </cell>
          <cell r="V387" t="str">
            <v>2.2 ทุติยภูมิระดับกลาง</v>
          </cell>
        </row>
        <row r="388">
          <cell r="A388" t="str">
            <v>10</v>
          </cell>
          <cell r="B388" t="str">
            <v>21002</v>
          </cell>
          <cell r="C388" t="str">
            <v>กระทรวงสาธารณสุข สำนักงานปลัดกระทรวงสาธารณสุข</v>
          </cell>
          <cell r="D388" t="str">
            <v>001102400</v>
          </cell>
          <cell r="E388" t="str">
            <v>11024</v>
          </cell>
          <cell r="F388" t="str">
            <v>รพช.น้ำโสม</v>
          </cell>
          <cell r="G388" t="str">
            <v>โรงพยาบาลชุมชนน้ำโสม</v>
          </cell>
          <cell r="H388" t="str">
            <v>41181001</v>
          </cell>
          <cell r="I388">
            <v>41</v>
          </cell>
          <cell r="J388" t="str">
            <v>จังหวัดอุดรธานี</v>
          </cell>
          <cell r="K388">
            <v>4118</v>
          </cell>
          <cell r="L388" t="str">
            <v>น้ำโสม</v>
          </cell>
          <cell r="M388">
            <v>411810</v>
          </cell>
          <cell r="N388" t="str">
            <v>ศรีสำราญ</v>
          </cell>
          <cell r="O388" t="str">
            <v>ตะวันออกเฉียงเหนือ</v>
          </cell>
          <cell r="P388" t="str">
            <v>07</v>
          </cell>
          <cell r="Q388" t="str">
            <v>โรงพยาบาลชุมชน</v>
          </cell>
          <cell r="R388">
            <v>4</v>
          </cell>
          <cell r="S388">
            <v>60</v>
          </cell>
          <cell r="T388" t="str">
            <v>60</v>
          </cell>
          <cell r="U388" t="str">
            <v>21</v>
          </cell>
          <cell r="V388" t="str">
            <v>2.1 ทุติยภูมิระดับต้น</v>
          </cell>
        </row>
        <row r="389">
          <cell r="A389" t="str">
            <v>10</v>
          </cell>
          <cell r="B389" t="str">
            <v>21002</v>
          </cell>
          <cell r="C389" t="str">
            <v>กระทรวงสาธารณสุข สำนักงานปลัดกระทรวงสาธารณสุข</v>
          </cell>
          <cell r="D389" t="str">
            <v>001102500</v>
          </cell>
          <cell r="E389" t="str">
            <v>11025</v>
          </cell>
          <cell r="F389" t="str">
            <v>รพช.เพ็ญ</v>
          </cell>
          <cell r="G389" t="str">
            <v>โรงพยาบาลชุมชนเพ็ญ</v>
          </cell>
          <cell r="H389" t="str">
            <v>41190101</v>
          </cell>
          <cell r="I389">
            <v>41</v>
          </cell>
          <cell r="J389" t="str">
            <v>จังหวัดอุดรธานี</v>
          </cell>
          <cell r="K389">
            <v>4119</v>
          </cell>
          <cell r="L389" t="str">
            <v>เพ็ญ</v>
          </cell>
          <cell r="M389">
            <v>411901</v>
          </cell>
          <cell r="N389" t="str">
            <v>เพ็ญ</v>
          </cell>
          <cell r="O389" t="str">
            <v>ตะวันออกเฉียงเหนือ</v>
          </cell>
          <cell r="P389" t="str">
            <v>07</v>
          </cell>
          <cell r="Q389" t="str">
            <v>โรงพยาบาลชุมชน</v>
          </cell>
          <cell r="R389">
            <v>4</v>
          </cell>
          <cell r="S389">
            <v>75</v>
          </cell>
          <cell r="T389" t="str">
            <v>60</v>
          </cell>
          <cell r="U389" t="str">
            <v>22</v>
          </cell>
          <cell r="V389" t="str">
            <v>2.2 ทุติยภูมิระดับกลาง</v>
          </cell>
        </row>
        <row r="390">
          <cell r="A390" t="str">
            <v>10</v>
          </cell>
          <cell r="B390" t="str">
            <v>21002</v>
          </cell>
          <cell r="C390" t="str">
            <v>กระทรวงสาธารณสุข สำนักงานปลัดกระทรวงสาธารณสุข</v>
          </cell>
          <cell r="D390" t="str">
            <v>001102600</v>
          </cell>
          <cell r="E390" t="str">
            <v>11026</v>
          </cell>
          <cell r="F390" t="str">
            <v>รพช.สร้างคอม</v>
          </cell>
          <cell r="G390" t="str">
            <v>โรงพยาบาลชุมชนสร้างคอม</v>
          </cell>
          <cell r="H390" t="str">
            <v>41200104</v>
          </cell>
          <cell r="I390">
            <v>41</v>
          </cell>
          <cell r="J390" t="str">
            <v>จังหวัดอุดรธานี</v>
          </cell>
          <cell r="K390">
            <v>4120</v>
          </cell>
          <cell r="L390" t="str">
            <v>สร้างคอม</v>
          </cell>
          <cell r="M390">
            <v>412001</v>
          </cell>
          <cell r="N390" t="str">
            <v>สร้างคอม</v>
          </cell>
          <cell r="O390" t="str">
            <v>ตะวันออกเฉียงเหนือ</v>
          </cell>
          <cell r="P390" t="str">
            <v>07</v>
          </cell>
          <cell r="Q390" t="str">
            <v>โรงพยาบาลชุมชน</v>
          </cell>
          <cell r="R390">
            <v>5</v>
          </cell>
          <cell r="S390">
            <v>30</v>
          </cell>
          <cell r="T390" t="str">
            <v>30</v>
          </cell>
          <cell r="U390" t="str">
            <v>21</v>
          </cell>
          <cell r="V390" t="str">
            <v>2.1 ทุติยภูมิระดับต้น</v>
          </cell>
        </row>
        <row r="391">
          <cell r="A391" t="str">
            <v>10</v>
          </cell>
          <cell r="B391" t="str">
            <v>21002</v>
          </cell>
          <cell r="C391" t="str">
            <v>กระทรวงสาธารณสุข สำนักงานปลัดกระทรวงสาธารณสุข</v>
          </cell>
          <cell r="D391" t="str">
            <v>001102700</v>
          </cell>
          <cell r="E391" t="str">
            <v>11027</v>
          </cell>
          <cell r="F391" t="str">
            <v>รพช.หนองแสง</v>
          </cell>
          <cell r="G391" t="str">
            <v>โรงพยาบาลชุมชนหนองแสง</v>
          </cell>
          <cell r="H391" t="str">
            <v>41210407</v>
          </cell>
          <cell r="I391">
            <v>41</v>
          </cell>
          <cell r="J391" t="str">
            <v>จังหวัดอุดรธานี</v>
          </cell>
          <cell r="K391">
            <v>4121</v>
          </cell>
          <cell r="L391" t="str">
            <v>หนองแสง</v>
          </cell>
          <cell r="M391">
            <v>412104</v>
          </cell>
          <cell r="N391" t="str">
            <v>ทับกุง</v>
          </cell>
          <cell r="O391" t="str">
            <v>ตะวันออกเฉียงเหนือ</v>
          </cell>
          <cell r="P391" t="str">
            <v>07</v>
          </cell>
          <cell r="Q391" t="str">
            <v>โรงพยาบาลชุมชน</v>
          </cell>
          <cell r="R391">
            <v>5</v>
          </cell>
          <cell r="S391">
            <v>30</v>
          </cell>
          <cell r="T391" t="str">
            <v>30</v>
          </cell>
          <cell r="U391" t="str">
            <v>21</v>
          </cell>
          <cell r="V391" t="str">
            <v>2.1 ทุติยภูมิระดับต้น</v>
          </cell>
        </row>
        <row r="392">
          <cell r="A392" t="str">
            <v>10</v>
          </cell>
          <cell r="B392" t="str">
            <v>21002</v>
          </cell>
          <cell r="C392" t="str">
            <v>กระทรวงสาธารณสุข สำนักงานปลัดกระทรวงสาธารณสุข</v>
          </cell>
          <cell r="D392" t="str">
            <v>001102800</v>
          </cell>
          <cell r="E392" t="str">
            <v>11028</v>
          </cell>
          <cell r="F392" t="str">
            <v>รพช.นายูง</v>
          </cell>
          <cell r="G392" t="str">
            <v>โรงพยาบาลชุมชนนายูง</v>
          </cell>
          <cell r="H392" t="str">
            <v>41220107</v>
          </cell>
          <cell r="I392">
            <v>41</v>
          </cell>
          <cell r="J392" t="str">
            <v>จังหวัดอุดรธานี</v>
          </cell>
          <cell r="K392">
            <v>4122</v>
          </cell>
          <cell r="L392" t="str">
            <v>นายูง</v>
          </cell>
          <cell r="M392">
            <v>412201</v>
          </cell>
          <cell r="N392" t="str">
            <v>นายูง</v>
          </cell>
          <cell r="O392" t="str">
            <v>ตะวันออกเฉียงเหนือ</v>
          </cell>
          <cell r="P392" t="str">
            <v>07</v>
          </cell>
          <cell r="Q392" t="str">
            <v>โรงพยาบาลชุมชน</v>
          </cell>
          <cell r="R392">
            <v>5</v>
          </cell>
          <cell r="S392">
            <v>30</v>
          </cell>
          <cell r="T392" t="str">
            <v>30</v>
          </cell>
          <cell r="U392" t="str">
            <v>21</v>
          </cell>
          <cell r="V392" t="str">
            <v>2.1 ทุติยภูมิระดับต้น</v>
          </cell>
        </row>
        <row r="393">
          <cell r="A393" t="str">
            <v>10</v>
          </cell>
          <cell r="B393" t="str">
            <v>21002</v>
          </cell>
          <cell r="C393" t="str">
            <v>กระทรวงสาธารณสุข สำนักงานปลัดกระทรวงสาธารณสุข</v>
          </cell>
          <cell r="D393" t="str">
            <v>001102900</v>
          </cell>
          <cell r="E393" t="str">
            <v>11029</v>
          </cell>
          <cell r="F393" t="str">
            <v>รพช.พิบูลย์รักษ์</v>
          </cell>
          <cell r="G393" t="str">
            <v>โรงพยาบาลชุมชนพิบูลย์รักษ์</v>
          </cell>
          <cell r="H393" t="str">
            <v>41230111</v>
          </cell>
          <cell r="I393">
            <v>41</v>
          </cell>
          <cell r="J393" t="str">
            <v>จังหวัดอุดรธานี</v>
          </cell>
          <cell r="K393">
            <v>4123</v>
          </cell>
          <cell r="L393" t="str">
            <v>พิบูลย์รักษ์</v>
          </cell>
          <cell r="M393">
            <v>412301</v>
          </cell>
          <cell r="N393" t="str">
            <v>บ้านแดง</v>
          </cell>
          <cell r="O393" t="str">
            <v>ตะวันออกเฉียงเหนือ</v>
          </cell>
          <cell r="P393" t="str">
            <v>07</v>
          </cell>
          <cell r="Q393" t="str">
            <v>โรงพยาบาลชุมชน</v>
          </cell>
          <cell r="R393">
            <v>5</v>
          </cell>
          <cell r="S393">
            <v>30</v>
          </cell>
          <cell r="T393" t="str">
            <v>30</v>
          </cell>
          <cell r="U393" t="str">
            <v>21</v>
          </cell>
          <cell r="V393" t="str">
            <v>2.1 ทุติยภูมิระดับต้น</v>
          </cell>
        </row>
        <row r="394">
          <cell r="A394" t="str">
            <v>10</v>
          </cell>
          <cell r="B394" t="str">
            <v>21002</v>
          </cell>
          <cell r="C394" t="str">
            <v>กระทรวงสาธารณสุข สำนักงานปลัดกระทรวงสาธารณสุข</v>
          </cell>
          <cell r="D394" t="str">
            <v>001144600</v>
          </cell>
          <cell r="E394" t="str">
            <v>11446</v>
          </cell>
          <cell r="F394" t="str">
            <v>รพร.บ้านดุง</v>
          </cell>
          <cell r="G394" t="str">
            <v>โรงพยาบาลสมเด็จพระยุพราชบ้านดุง</v>
          </cell>
          <cell r="H394" t="str">
            <v>41110107</v>
          </cell>
          <cell r="I394">
            <v>41</v>
          </cell>
          <cell r="J394" t="str">
            <v>จังหวัดอุดรธานี</v>
          </cell>
          <cell r="K394">
            <v>4111</v>
          </cell>
          <cell r="L394" t="str">
            <v>บ้านดุง</v>
          </cell>
          <cell r="M394">
            <v>411101</v>
          </cell>
          <cell r="N394" t="str">
            <v>ศรีสุทโธ</v>
          </cell>
          <cell r="O394" t="str">
            <v>ตะวันออกเฉียงเหนือ</v>
          </cell>
          <cell r="P394" t="str">
            <v>07</v>
          </cell>
          <cell r="Q394" t="str">
            <v>โรงพยาบาลชุมชน</v>
          </cell>
          <cell r="R394">
            <v>4</v>
          </cell>
          <cell r="S394">
            <v>90</v>
          </cell>
          <cell r="T394" t="str">
            <v>90</v>
          </cell>
          <cell r="U394" t="str">
            <v>21</v>
          </cell>
          <cell r="V394" t="str">
            <v>2.1 ทุติยภูมิระดับต้น</v>
          </cell>
        </row>
        <row r="395">
          <cell r="A395" t="str">
            <v>10</v>
          </cell>
          <cell r="B395" t="str">
            <v>21002</v>
          </cell>
          <cell r="C395" t="str">
            <v>กระทรวงสาธารณสุข สำนักงานปลัดกระทรวงสาธารณสุข</v>
          </cell>
          <cell r="D395" t="str">
            <v>001070500</v>
          </cell>
          <cell r="E395" t="str">
            <v>10705</v>
          </cell>
          <cell r="F395" t="str">
            <v>รพท.เลย</v>
          </cell>
          <cell r="G395" t="str">
            <v>โรงพยาบาลทั่วไปเลย</v>
          </cell>
          <cell r="H395" t="str">
            <v>42010101</v>
          </cell>
          <cell r="I395">
            <v>42</v>
          </cell>
          <cell r="J395" t="str">
            <v>จังหวัดเลย</v>
          </cell>
          <cell r="K395">
            <v>4201</v>
          </cell>
          <cell r="L395" t="str">
            <v>เมืองเลย</v>
          </cell>
          <cell r="M395">
            <v>420101</v>
          </cell>
          <cell r="N395" t="str">
            <v>กุดป่อง</v>
          </cell>
          <cell r="O395" t="str">
            <v>ตะวันออกเฉียงเหนือ</v>
          </cell>
          <cell r="P395" t="str">
            <v>06</v>
          </cell>
          <cell r="Q395" t="str">
            <v>โรงพยาบาลทั่วไป</v>
          </cell>
          <cell r="R395">
            <v>2</v>
          </cell>
          <cell r="S395">
            <v>324</v>
          </cell>
          <cell r="T395" t="str">
            <v>324</v>
          </cell>
          <cell r="U395" t="str">
            <v>23</v>
          </cell>
          <cell r="V395" t="str">
            <v>2.3 ทุติยภูมิระดับสูง</v>
          </cell>
        </row>
        <row r="396">
          <cell r="A396" t="str">
            <v>10</v>
          </cell>
          <cell r="B396" t="str">
            <v>21002</v>
          </cell>
          <cell r="C396" t="str">
            <v>กระทรวงสาธารณสุข สำนักงานปลัดกระทรวงสาธารณสุข</v>
          </cell>
          <cell r="D396" t="str">
            <v>001103000</v>
          </cell>
          <cell r="E396" t="str">
            <v>11030</v>
          </cell>
          <cell r="F396" t="str">
            <v>รพช.นาด้วง</v>
          </cell>
          <cell r="G396" t="str">
            <v>โรงพยาบาลชุมชนนาด้วง</v>
          </cell>
          <cell r="H396" t="str">
            <v>42020106</v>
          </cell>
          <cell r="I396">
            <v>42</v>
          </cell>
          <cell r="J396" t="str">
            <v>จังหวัดเลย</v>
          </cell>
          <cell r="K396">
            <v>4202</v>
          </cell>
          <cell r="L396" t="str">
            <v>นาด้วง</v>
          </cell>
          <cell r="M396">
            <v>420201</v>
          </cell>
          <cell r="N396" t="str">
            <v>นาด้วง</v>
          </cell>
          <cell r="O396" t="str">
            <v>ตะวันออกเฉียงเหนือ</v>
          </cell>
          <cell r="P396" t="str">
            <v>07</v>
          </cell>
          <cell r="Q396" t="str">
            <v>โรงพยาบาลชุมชน</v>
          </cell>
          <cell r="R396">
            <v>5</v>
          </cell>
          <cell r="S396">
            <v>30</v>
          </cell>
          <cell r="T396" t="str">
            <v>30</v>
          </cell>
          <cell r="U396" t="str">
            <v>21</v>
          </cell>
          <cell r="V396" t="str">
            <v>2.1 ทุติยภูมิระดับต้น</v>
          </cell>
        </row>
        <row r="397">
          <cell r="A397" t="str">
            <v>10</v>
          </cell>
          <cell r="B397" t="str">
            <v>21002</v>
          </cell>
          <cell r="C397" t="str">
            <v>กระทรวงสาธารณสุข สำนักงานปลัดกระทรวงสาธารณสุข</v>
          </cell>
          <cell r="D397" t="str">
            <v>001103100</v>
          </cell>
          <cell r="E397" t="str">
            <v>11031</v>
          </cell>
          <cell r="F397" t="str">
            <v>รพช.เชียงคาน</v>
          </cell>
          <cell r="G397" t="str">
            <v>โรงพยาบาลชุมชนเชียงคาน</v>
          </cell>
          <cell r="H397" t="str">
            <v>42030102</v>
          </cell>
          <cell r="I397">
            <v>42</v>
          </cell>
          <cell r="J397" t="str">
            <v>จังหวัดเลย</v>
          </cell>
          <cell r="K397">
            <v>4203</v>
          </cell>
          <cell r="L397" t="str">
            <v>เชียงคาน</v>
          </cell>
          <cell r="M397">
            <v>420301</v>
          </cell>
          <cell r="N397" t="str">
            <v>เชียงคาน</v>
          </cell>
          <cell r="O397" t="str">
            <v>ตะวันออกเฉียงเหนือ</v>
          </cell>
          <cell r="P397" t="str">
            <v>07</v>
          </cell>
          <cell r="Q397" t="str">
            <v>โรงพยาบาลชุมชน</v>
          </cell>
          <cell r="R397">
            <v>5</v>
          </cell>
          <cell r="S397">
            <v>30</v>
          </cell>
          <cell r="T397" t="str">
            <v>30</v>
          </cell>
          <cell r="U397" t="str">
            <v>21</v>
          </cell>
          <cell r="V397" t="str">
            <v>2.1 ทุติยภูมิระดับต้น</v>
          </cell>
        </row>
        <row r="398">
          <cell r="A398" t="str">
            <v>10</v>
          </cell>
          <cell r="B398" t="str">
            <v>21002</v>
          </cell>
          <cell r="C398" t="str">
            <v>กระทรวงสาธารณสุข สำนักงานปลัดกระทรวงสาธารณสุข</v>
          </cell>
          <cell r="D398" t="str">
            <v>001103200</v>
          </cell>
          <cell r="E398" t="str">
            <v>11032</v>
          </cell>
          <cell r="F398" t="str">
            <v>รพช.ปากชม</v>
          </cell>
          <cell r="G398" t="str">
            <v>โรงพยาบาลชุมชนปากชม</v>
          </cell>
          <cell r="H398" t="str">
            <v>42040101</v>
          </cell>
          <cell r="I398">
            <v>42</v>
          </cell>
          <cell r="J398" t="str">
            <v>จังหวัดเลย</v>
          </cell>
          <cell r="K398">
            <v>4204</v>
          </cell>
          <cell r="L398" t="str">
            <v>ปากชม</v>
          </cell>
          <cell r="M398">
            <v>420401</v>
          </cell>
          <cell r="N398" t="str">
            <v>ปากชม</v>
          </cell>
          <cell r="O398" t="str">
            <v>ตะวันออกเฉียงเหนือ</v>
          </cell>
          <cell r="P398" t="str">
            <v>07</v>
          </cell>
          <cell r="Q398" t="str">
            <v>โรงพยาบาลชุมชน</v>
          </cell>
          <cell r="R398">
            <v>5</v>
          </cell>
          <cell r="S398">
            <v>30</v>
          </cell>
          <cell r="T398" t="str">
            <v>30</v>
          </cell>
          <cell r="U398" t="str">
            <v>21</v>
          </cell>
          <cell r="V398" t="str">
            <v>2.1 ทุติยภูมิระดับต้น</v>
          </cell>
        </row>
        <row r="399">
          <cell r="A399" t="str">
            <v>10</v>
          </cell>
          <cell r="B399" t="str">
            <v>21002</v>
          </cell>
          <cell r="C399" t="str">
            <v>กระทรวงสาธารณสุข สำนักงานปลัดกระทรวงสาธารณสุข</v>
          </cell>
          <cell r="D399" t="str">
            <v>001103300</v>
          </cell>
          <cell r="E399" t="str">
            <v>11033</v>
          </cell>
          <cell r="F399" t="str">
            <v>รพช.นาแห้ว</v>
          </cell>
          <cell r="G399" t="str">
            <v>โรงพยาบาลชุมชนนาแห้ว</v>
          </cell>
          <cell r="H399" t="str">
            <v>42060105</v>
          </cell>
          <cell r="I399">
            <v>42</v>
          </cell>
          <cell r="J399" t="str">
            <v>จังหวัดเลย</v>
          </cell>
          <cell r="K399">
            <v>4206</v>
          </cell>
          <cell r="L399" t="str">
            <v>นาแห้ว</v>
          </cell>
          <cell r="M399">
            <v>420601</v>
          </cell>
          <cell r="N399" t="str">
            <v>นาแห้ว</v>
          </cell>
          <cell r="O399" t="str">
            <v>ตะวันออกเฉียงเหนือ</v>
          </cell>
          <cell r="P399" t="str">
            <v>07</v>
          </cell>
          <cell r="Q399" t="str">
            <v>โรงพยาบาลชุมชน</v>
          </cell>
          <cell r="R399">
            <v>5</v>
          </cell>
          <cell r="S399">
            <v>30</v>
          </cell>
          <cell r="T399" t="str">
            <v>30</v>
          </cell>
          <cell r="U399" t="str">
            <v>21</v>
          </cell>
          <cell r="V399" t="str">
            <v>2.1 ทุติยภูมิระดับต้น</v>
          </cell>
        </row>
        <row r="400">
          <cell r="A400" t="str">
            <v>10</v>
          </cell>
          <cell r="B400" t="str">
            <v>21002</v>
          </cell>
          <cell r="C400" t="str">
            <v>กระทรวงสาธารณสุข สำนักงานปลัดกระทรวงสาธารณสุข</v>
          </cell>
          <cell r="D400" t="str">
            <v>001103400</v>
          </cell>
          <cell r="E400" t="str">
            <v>11034</v>
          </cell>
          <cell r="F400" t="str">
            <v>รพช.ภูเรือ</v>
          </cell>
          <cell r="G400" t="str">
            <v>โรงพยาบาลชุมชนภูเรือ</v>
          </cell>
          <cell r="H400" t="str">
            <v>42070106</v>
          </cell>
          <cell r="I400">
            <v>42</v>
          </cell>
          <cell r="J400" t="str">
            <v>จังหวัดเลย</v>
          </cell>
          <cell r="K400">
            <v>4207</v>
          </cell>
          <cell r="L400" t="str">
            <v>ภูเรือ</v>
          </cell>
          <cell r="M400">
            <v>420701</v>
          </cell>
          <cell r="N400" t="str">
            <v>หนองบัว</v>
          </cell>
          <cell r="O400" t="str">
            <v>ตะวันออกเฉียงเหนือ</v>
          </cell>
          <cell r="P400" t="str">
            <v>07</v>
          </cell>
          <cell r="Q400" t="str">
            <v>โรงพยาบาลชุมชน</v>
          </cell>
          <cell r="R400">
            <v>5</v>
          </cell>
          <cell r="S400">
            <v>30</v>
          </cell>
          <cell r="T400" t="str">
            <v>30</v>
          </cell>
          <cell r="U400" t="str">
            <v>21</v>
          </cell>
          <cell r="V400" t="str">
            <v>2.1 ทุติยภูมิระดับต้น</v>
          </cell>
        </row>
        <row r="401">
          <cell r="A401" t="str">
            <v>10</v>
          </cell>
          <cell r="B401" t="str">
            <v>21002</v>
          </cell>
          <cell r="C401" t="str">
            <v>กระทรวงสาธารณสุข สำนักงานปลัดกระทรวงสาธารณสุข</v>
          </cell>
          <cell r="D401" t="str">
            <v>001103500</v>
          </cell>
          <cell r="E401" t="str">
            <v>11035</v>
          </cell>
          <cell r="F401" t="str">
            <v>รพช.ท่าลี่</v>
          </cell>
          <cell r="G401" t="str">
            <v>โรงพยาบาลชุมชนท่าลี่</v>
          </cell>
          <cell r="H401" t="str">
            <v>42080101</v>
          </cell>
          <cell r="I401">
            <v>42</v>
          </cell>
          <cell r="J401" t="str">
            <v>จังหวัดเลย</v>
          </cell>
          <cell r="K401">
            <v>4208</v>
          </cell>
          <cell r="L401" t="str">
            <v>ท่าลี่</v>
          </cell>
          <cell r="M401">
            <v>420801</v>
          </cell>
          <cell r="N401" t="str">
            <v>ท่าลี่</v>
          </cell>
          <cell r="O401" t="str">
            <v>ตะวันออกเฉียงเหนือ</v>
          </cell>
          <cell r="P401" t="str">
            <v>07</v>
          </cell>
          <cell r="Q401" t="str">
            <v>โรงพยาบาลชุมชน</v>
          </cell>
          <cell r="R401">
            <v>5</v>
          </cell>
          <cell r="S401">
            <v>30</v>
          </cell>
          <cell r="T401" t="str">
            <v>30</v>
          </cell>
          <cell r="U401" t="str">
            <v>21</v>
          </cell>
          <cell r="V401" t="str">
            <v>2.1 ทุติยภูมิระดับต้น</v>
          </cell>
        </row>
        <row r="402">
          <cell r="A402" t="str">
            <v>10</v>
          </cell>
          <cell r="B402" t="str">
            <v>21002</v>
          </cell>
          <cell r="C402" t="str">
            <v>กระทรวงสาธารณสุข สำนักงานปลัดกระทรวงสาธารณสุข</v>
          </cell>
          <cell r="D402" t="str">
            <v>001103600</v>
          </cell>
          <cell r="E402" t="str">
            <v>11036</v>
          </cell>
          <cell r="F402" t="str">
            <v>รพช.วังสะพุง</v>
          </cell>
          <cell r="G402" t="str">
            <v>โรงพยาบาลชุมชนวังสะพุง</v>
          </cell>
          <cell r="H402" t="str">
            <v>42090103</v>
          </cell>
          <cell r="I402">
            <v>42</v>
          </cell>
          <cell r="J402" t="str">
            <v>จังหวัดเลย</v>
          </cell>
          <cell r="K402">
            <v>4209</v>
          </cell>
          <cell r="L402" t="str">
            <v>วังสะพุง</v>
          </cell>
          <cell r="M402">
            <v>420901</v>
          </cell>
          <cell r="N402" t="str">
            <v>วังสะพุง</v>
          </cell>
          <cell r="O402" t="str">
            <v>ตะวันออกเฉียงเหนือ</v>
          </cell>
          <cell r="P402" t="str">
            <v>07</v>
          </cell>
          <cell r="Q402" t="str">
            <v>โรงพยาบาลชุมชน</v>
          </cell>
          <cell r="R402">
            <v>4</v>
          </cell>
          <cell r="S402">
            <v>60</v>
          </cell>
          <cell r="T402" t="str">
            <v>60</v>
          </cell>
          <cell r="U402" t="str">
            <v>21</v>
          </cell>
          <cell r="V402" t="str">
            <v>2.1 ทุติยภูมิระดับต้น</v>
          </cell>
        </row>
        <row r="403">
          <cell r="A403" t="str">
            <v>10</v>
          </cell>
          <cell r="B403" t="str">
            <v>21002</v>
          </cell>
          <cell r="C403" t="str">
            <v>กระทรวงสาธารณสุข สำนักงานปลัดกระทรวงสาธารณสุข</v>
          </cell>
          <cell r="D403" t="str">
            <v>001103700</v>
          </cell>
          <cell r="E403" t="str">
            <v>11037</v>
          </cell>
          <cell r="F403" t="str">
            <v>รพช.ภูกระดึง</v>
          </cell>
          <cell r="G403" t="str">
            <v>โรงพยาบาลชุมชนภูกระดึง</v>
          </cell>
          <cell r="H403" t="str">
            <v>42100708</v>
          </cell>
          <cell r="I403">
            <v>42</v>
          </cell>
          <cell r="J403" t="str">
            <v>จังหวัดเลย</v>
          </cell>
          <cell r="K403">
            <v>4210</v>
          </cell>
          <cell r="L403" t="str">
            <v>ภูกระดึง</v>
          </cell>
          <cell r="M403">
            <v>421007</v>
          </cell>
          <cell r="N403" t="str">
            <v>ภูกระดึง</v>
          </cell>
          <cell r="O403" t="str">
            <v>ตะวันออกเฉียงเหนือ</v>
          </cell>
          <cell r="P403" t="str">
            <v>07</v>
          </cell>
          <cell r="Q403" t="str">
            <v>โรงพยาบาลชุมชน</v>
          </cell>
          <cell r="R403">
            <v>5</v>
          </cell>
          <cell r="S403">
            <v>30</v>
          </cell>
          <cell r="T403" t="str">
            <v>60</v>
          </cell>
          <cell r="U403" t="str">
            <v>21</v>
          </cell>
          <cell r="V403" t="str">
            <v>2.1 ทุติยภูมิระดับต้น</v>
          </cell>
        </row>
        <row r="404">
          <cell r="A404" t="str">
            <v>10</v>
          </cell>
          <cell r="B404" t="str">
            <v>21002</v>
          </cell>
          <cell r="C404" t="str">
            <v>กระทรวงสาธารณสุข สำนักงานปลัดกระทรวงสาธารณสุข</v>
          </cell>
          <cell r="D404" t="str">
            <v>001103800</v>
          </cell>
          <cell r="E404" t="str">
            <v>11038</v>
          </cell>
          <cell r="F404" t="str">
            <v>รพช.ภูหลวง</v>
          </cell>
          <cell r="G404" t="str">
            <v>โรงพยาบาลชุมชนภูหลวง</v>
          </cell>
          <cell r="H404" t="str">
            <v>42110203</v>
          </cell>
          <cell r="I404">
            <v>42</v>
          </cell>
          <cell r="J404" t="str">
            <v>จังหวัดเลย</v>
          </cell>
          <cell r="K404">
            <v>4211</v>
          </cell>
          <cell r="L404" t="str">
            <v>ภูหลวง</v>
          </cell>
          <cell r="M404">
            <v>421102</v>
          </cell>
          <cell r="N404" t="str">
            <v>หนองคัน</v>
          </cell>
          <cell r="O404" t="str">
            <v>ตะวันออกเฉียงเหนือ</v>
          </cell>
          <cell r="P404" t="str">
            <v>07</v>
          </cell>
          <cell r="Q404" t="str">
            <v>โรงพยาบาลชุมชน</v>
          </cell>
          <cell r="R404">
            <v>5</v>
          </cell>
          <cell r="S404">
            <v>30</v>
          </cell>
          <cell r="T404" t="str">
            <v>30</v>
          </cell>
          <cell r="U404" t="str">
            <v>21</v>
          </cell>
          <cell r="V404" t="str">
            <v>2.1 ทุติยภูมิระดับต้น</v>
          </cell>
        </row>
        <row r="405">
          <cell r="A405" t="str">
            <v>10</v>
          </cell>
          <cell r="B405" t="str">
            <v>21002</v>
          </cell>
          <cell r="C405" t="str">
            <v>กระทรวงสาธารณสุข สำนักงานปลัดกระทรวงสาธารณสุข</v>
          </cell>
          <cell r="D405" t="str">
            <v>001103900</v>
          </cell>
          <cell r="E405" t="str">
            <v>11039</v>
          </cell>
          <cell r="F405" t="str">
            <v>รพช.ผาขาว</v>
          </cell>
          <cell r="G405" t="str">
            <v>โรงพยาบาลชุมชนผาขาว</v>
          </cell>
          <cell r="H405" t="str">
            <v>42120308</v>
          </cell>
          <cell r="I405">
            <v>42</v>
          </cell>
          <cell r="J405" t="str">
            <v>จังหวัดเลย</v>
          </cell>
          <cell r="K405">
            <v>4212</v>
          </cell>
          <cell r="L405" t="str">
            <v>ผาขาว</v>
          </cell>
          <cell r="M405">
            <v>421203</v>
          </cell>
          <cell r="N405" t="str">
            <v>โนนปอแดง</v>
          </cell>
          <cell r="O405" t="str">
            <v>ตะวันออกเฉียงเหนือ</v>
          </cell>
          <cell r="P405" t="str">
            <v>07</v>
          </cell>
          <cell r="Q405" t="str">
            <v>โรงพยาบาลชุมชน</v>
          </cell>
          <cell r="R405">
            <v>5</v>
          </cell>
          <cell r="S405">
            <v>30</v>
          </cell>
          <cell r="T405" t="str">
            <v>30</v>
          </cell>
          <cell r="U405" t="str">
            <v>21</v>
          </cell>
          <cell r="V405" t="str">
            <v>2.1 ทุติยภูมิระดับต้น</v>
          </cell>
        </row>
        <row r="406">
          <cell r="A406" t="str">
            <v>10</v>
          </cell>
          <cell r="B406" t="str">
            <v>21002</v>
          </cell>
          <cell r="C406" t="str">
            <v>กระทรวงสาธารณสุข สำนักงานปลัดกระทรวงสาธารณสุข</v>
          </cell>
          <cell r="D406" t="str">
            <v>001144700</v>
          </cell>
          <cell r="E406" t="str">
            <v>11447</v>
          </cell>
          <cell r="F406" t="str">
            <v>รพร.ด่านซ้าย</v>
          </cell>
          <cell r="G406" t="str">
            <v>โรงพยาบาลสมเด็จพระยุพราชด่านซ้าย</v>
          </cell>
          <cell r="H406" t="str">
            <v>42050103</v>
          </cell>
          <cell r="I406">
            <v>42</v>
          </cell>
          <cell r="J406" t="str">
            <v>จังหวัดเลย</v>
          </cell>
          <cell r="K406">
            <v>4205</v>
          </cell>
          <cell r="L406" t="str">
            <v>ด่านซ้าย</v>
          </cell>
          <cell r="M406">
            <v>420501</v>
          </cell>
          <cell r="N406" t="str">
            <v>ด่านซ้าย</v>
          </cell>
          <cell r="O406" t="str">
            <v>ตะวันออกเฉียงเหนือ</v>
          </cell>
          <cell r="P406" t="str">
            <v>07</v>
          </cell>
          <cell r="Q406" t="str">
            <v>โรงพยาบาลชุมชน</v>
          </cell>
          <cell r="R406">
            <v>4</v>
          </cell>
          <cell r="S406">
            <v>60</v>
          </cell>
          <cell r="T406" t="str">
            <v>60</v>
          </cell>
          <cell r="U406" t="str">
            <v>22</v>
          </cell>
          <cell r="V406" t="str">
            <v>2.2 ทุติยภูมิระดับกลาง</v>
          </cell>
        </row>
        <row r="407">
          <cell r="A407" t="str">
            <v>10</v>
          </cell>
          <cell r="B407" t="str">
            <v>21002</v>
          </cell>
          <cell r="C407" t="str">
            <v>กระทรวงสาธารณสุข สำนักงานปลัดกระทรวงสาธารณสุข</v>
          </cell>
          <cell r="D407" t="str">
            <v>001413300</v>
          </cell>
          <cell r="E407" t="str">
            <v>14133</v>
          </cell>
          <cell r="F407" t="str">
            <v>รพช.เอราวัณ</v>
          </cell>
          <cell r="G407" t="str">
            <v>โรงพยาบาลชุมชนเอราวัณ</v>
          </cell>
          <cell r="H407" t="str">
            <v>42130203</v>
          </cell>
          <cell r="I407">
            <v>42</v>
          </cell>
          <cell r="J407" t="str">
            <v>จังหวัดเลย</v>
          </cell>
          <cell r="K407">
            <v>4213</v>
          </cell>
          <cell r="L407" t="str">
            <v>เอราวัณ</v>
          </cell>
          <cell r="M407">
            <v>421302</v>
          </cell>
          <cell r="N407" t="str">
            <v>ผาอินทร์แปลง</v>
          </cell>
          <cell r="O407" t="str">
            <v>ตะวันออกเฉียงเหนือ</v>
          </cell>
          <cell r="P407" t="str">
            <v>07</v>
          </cell>
          <cell r="Q407" t="str">
            <v>โรงพยาบาลชุมชน</v>
          </cell>
          <cell r="R407">
            <v>5</v>
          </cell>
          <cell r="S407">
            <v>30</v>
          </cell>
          <cell r="T407" t="str">
            <v>60</v>
          </cell>
          <cell r="U407" t="str">
            <v>21</v>
          </cell>
          <cell r="V407" t="str">
            <v>2.1 ทุติยภูมิระดับต้น</v>
          </cell>
        </row>
        <row r="408">
          <cell r="A408" t="str">
            <v>10</v>
          </cell>
          <cell r="B408" t="str">
            <v>21002</v>
          </cell>
          <cell r="C408" t="str">
            <v>กระทรวงสาธารณสุข สำนักงานปลัดกระทรวงสาธารณสุข</v>
          </cell>
          <cell r="D408" t="str">
            <v>001070600</v>
          </cell>
          <cell r="E408" t="str">
            <v>10706</v>
          </cell>
          <cell r="F408" t="str">
            <v>รพท.หนองคาย</v>
          </cell>
          <cell r="G408" t="str">
            <v>โรงพยาบาลทั่วไปหนองคาย</v>
          </cell>
          <cell r="H408" t="str">
            <v>43010103</v>
          </cell>
          <cell r="I408">
            <v>43</v>
          </cell>
          <cell r="J408" t="str">
            <v>จังหวัดหนองคาย</v>
          </cell>
          <cell r="K408">
            <v>4301</v>
          </cell>
          <cell r="L408" t="str">
            <v>เมืองหนองคาย</v>
          </cell>
          <cell r="M408">
            <v>430101</v>
          </cell>
          <cell r="N408" t="str">
            <v>ในเมือง</v>
          </cell>
          <cell r="O408" t="str">
            <v>ตะวันออกเฉียงเหนือ</v>
          </cell>
          <cell r="P408" t="str">
            <v>06</v>
          </cell>
          <cell r="Q408" t="str">
            <v>โรงพยาบาลทั่วไป</v>
          </cell>
          <cell r="R408">
            <v>2</v>
          </cell>
          <cell r="S408">
            <v>349</v>
          </cell>
          <cell r="T408" t="str">
            <v>349</v>
          </cell>
          <cell r="U408" t="str">
            <v>23</v>
          </cell>
          <cell r="V408" t="str">
            <v>2.3 ทุติยภูมิระดับสูง</v>
          </cell>
        </row>
        <row r="409">
          <cell r="A409" t="str">
            <v>10</v>
          </cell>
          <cell r="B409" t="str">
            <v>21002</v>
          </cell>
          <cell r="C409" t="str">
            <v>กระทรวงสาธารณสุข สำนักงานปลัดกระทรวงสาธารณสุข</v>
          </cell>
          <cell r="D409" t="str">
            <v>001104200</v>
          </cell>
          <cell r="E409" t="str">
            <v>11042</v>
          </cell>
          <cell r="F409" t="str">
            <v>รพช.โพนพิสัย</v>
          </cell>
          <cell r="G409" t="str">
            <v>โรงพยาบาลชุมชนโพนพิสัย</v>
          </cell>
          <cell r="H409" t="str">
            <v>43050103</v>
          </cell>
          <cell r="I409">
            <v>43</v>
          </cell>
          <cell r="J409" t="str">
            <v>จังหวัดหนองคาย</v>
          </cell>
          <cell r="K409">
            <v>4305</v>
          </cell>
          <cell r="L409" t="str">
            <v>โพนพิสัย</v>
          </cell>
          <cell r="M409">
            <v>430501</v>
          </cell>
          <cell r="N409" t="str">
            <v>จุมพล</v>
          </cell>
          <cell r="O409" t="str">
            <v>ตะวันออกเฉียงเหนือ</v>
          </cell>
          <cell r="P409" t="str">
            <v>07</v>
          </cell>
          <cell r="Q409" t="str">
            <v>โรงพยาบาลชุมชน</v>
          </cell>
          <cell r="R409">
            <v>4</v>
          </cell>
          <cell r="S409">
            <v>60</v>
          </cell>
          <cell r="T409" t="str">
            <v>60</v>
          </cell>
          <cell r="U409" t="str">
            <v>22</v>
          </cell>
          <cell r="V409" t="str">
            <v>2.2 ทุติยภูมิระดับกลาง</v>
          </cell>
        </row>
        <row r="410">
          <cell r="A410" t="str">
            <v>10</v>
          </cell>
          <cell r="B410" t="str">
            <v>21002</v>
          </cell>
          <cell r="C410" t="str">
            <v>กระทรวงสาธารณสุข สำนักงานปลัดกระทรวงสาธารณสุข</v>
          </cell>
          <cell r="D410" t="str">
            <v>001104400</v>
          </cell>
          <cell r="E410" t="str">
            <v>11044</v>
          </cell>
          <cell r="F410" t="str">
            <v>รพช.ศรีเชียงใหม่</v>
          </cell>
          <cell r="G410" t="str">
            <v>โรงพยาบาลชุมชนศรีเชียงใหม่</v>
          </cell>
          <cell r="H410" t="str">
            <v>43070101</v>
          </cell>
          <cell r="I410">
            <v>43</v>
          </cell>
          <cell r="J410" t="str">
            <v>จังหวัดหนองคาย</v>
          </cell>
          <cell r="K410">
            <v>4307</v>
          </cell>
          <cell r="L410" t="str">
            <v>ศรีเชียงใหม่</v>
          </cell>
          <cell r="M410">
            <v>430701</v>
          </cell>
          <cell r="N410" t="str">
            <v>พานพร้าว</v>
          </cell>
          <cell r="O410" t="str">
            <v>ตะวันออกเฉียงเหนือ</v>
          </cell>
          <cell r="P410" t="str">
            <v>07</v>
          </cell>
          <cell r="Q410" t="str">
            <v>โรงพยาบาลชุมชน</v>
          </cell>
          <cell r="R410">
            <v>5</v>
          </cell>
          <cell r="S410">
            <v>30</v>
          </cell>
          <cell r="T410" t="str">
            <v>30</v>
          </cell>
          <cell r="U410" t="str">
            <v>21</v>
          </cell>
          <cell r="V410" t="str">
            <v>2.1 ทุติยภูมิระดับต้น</v>
          </cell>
        </row>
        <row r="411">
          <cell r="A411" t="str">
            <v>10</v>
          </cell>
          <cell r="B411" t="str">
            <v>21002</v>
          </cell>
          <cell r="C411" t="str">
            <v>กระทรวงสาธารณสุข สำนักงานปลัดกระทรวงสาธารณสุข</v>
          </cell>
          <cell r="D411" t="str">
            <v>001104500</v>
          </cell>
          <cell r="E411" t="str">
            <v>11045</v>
          </cell>
          <cell r="F411" t="str">
            <v>รพช.สังคม</v>
          </cell>
          <cell r="G411" t="str">
            <v>โรงพยาบาลชุมชนสังคม</v>
          </cell>
          <cell r="H411" t="str">
            <v>43080203</v>
          </cell>
          <cell r="I411">
            <v>43</v>
          </cell>
          <cell r="J411" t="str">
            <v>จังหวัดหนองคาย</v>
          </cell>
          <cell r="K411">
            <v>4308</v>
          </cell>
          <cell r="L411" t="str">
            <v>สังคม</v>
          </cell>
          <cell r="M411">
            <v>430802</v>
          </cell>
          <cell r="N411" t="str">
            <v>ผาตั้ง</v>
          </cell>
          <cell r="O411" t="str">
            <v>ตะวันออกเฉียงเหนือ</v>
          </cell>
          <cell r="P411" t="str">
            <v>07</v>
          </cell>
          <cell r="Q411" t="str">
            <v>โรงพยาบาลชุมชน</v>
          </cell>
          <cell r="R411">
            <v>5</v>
          </cell>
          <cell r="S411">
            <v>30</v>
          </cell>
          <cell r="T411" t="str">
            <v>30</v>
          </cell>
          <cell r="U411" t="str">
            <v>21</v>
          </cell>
          <cell r="V411" t="str">
            <v>2.1 ทุติยภูมิระดับต้น</v>
          </cell>
        </row>
        <row r="412">
          <cell r="A412" t="str">
            <v>10</v>
          </cell>
          <cell r="B412" t="str">
            <v>21002</v>
          </cell>
          <cell r="C412" t="str">
            <v>กระทรวงสาธารณสุข สำนักงานปลัดกระทรวงสาธารณสุข</v>
          </cell>
          <cell r="D412" t="str">
            <v>001144800</v>
          </cell>
          <cell r="E412" t="str">
            <v>11448</v>
          </cell>
          <cell r="F412" t="str">
            <v>รพร.ท่าบ่อ</v>
          </cell>
          <cell r="G412" t="str">
            <v>โรงพยาบาลสมเด็จพระยุพราชท่าบ่อ</v>
          </cell>
          <cell r="H412" t="str">
            <v>43020113</v>
          </cell>
          <cell r="I412">
            <v>43</v>
          </cell>
          <cell r="J412" t="str">
            <v>จังหวัดหนองคาย</v>
          </cell>
          <cell r="K412">
            <v>4302</v>
          </cell>
          <cell r="L412" t="str">
            <v>ท่าบ่อ</v>
          </cell>
          <cell r="M412">
            <v>430201</v>
          </cell>
          <cell r="N412" t="str">
            <v>ท่าบ่อ</v>
          </cell>
          <cell r="O412" t="str">
            <v>ตะวันออกเฉียงเหนือ</v>
          </cell>
          <cell r="P412" t="str">
            <v>07</v>
          </cell>
          <cell r="Q412" t="str">
            <v>โรงพยาบาลชุมชน</v>
          </cell>
          <cell r="R412">
            <v>4</v>
          </cell>
          <cell r="S412">
            <v>90</v>
          </cell>
          <cell r="T412" t="str">
            <v>150</v>
          </cell>
          <cell r="U412" t="str">
            <v>22</v>
          </cell>
          <cell r="V412" t="str">
            <v>2.2 ทุติยภูมิระดับกลาง</v>
          </cell>
        </row>
        <row r="413">
          <cell r="A413" t="str">
            <v>10</v>
          </cell>
          <cell r="B413" t="str">
            <v>21002</v>
          </cell>
          <cell r="C413" t="str">
            <v>กระทรวงสาธารณสุข สำนักงานปลัดกระทรวงสาธารณสุข</v>
          </cell>
          <cell r="D413" t="str">
            <v>002135600</v>
          </cell>
          <cell r="E413" t="str">
            <v>21356</v>
          </cell>
          <cell r="F413" t="str">
            <v>รพช.สระใคร</v>
          </cell>
          <cell r="G413" t="str">
            <v>โรงพยาบาลชุมชนสระใคร</v>
          </cell>
          <cell r="H413" t="str">
            <v>43140103</v>
          </cell>
          <cell r="I413">
            <v>43</v>
          </cell>
          <cell r="J413" t="str">
            <v>จังหวัดหนองคาย</v>
          </cell>
          <cell r="K413">
            <v>4314</v>
          </cell>
          <cell r="L413" t="str">
            <v>สระใคร</v>
          </cell>
          <cell r="M413">
            <v>431401</v>
          </cell>
          <cell r="N413" t="str">
            <v>สระใคร</v>
          </cell>
          <cell r="O413" t="str">
            <v>ตะวันออกเฉียงเหนือ</v>
          </cell>
          <cell r="P413" t="str">
            <v>07</v>
          </cell>
          <cell r="Q413" t="str">
            <v>โรงพยาบาลชุมชน</v>
          </cell>
          <cell r="R413">
            <v>5</v>
          </cell>
          <cell r="S413">
            <v>10</v>
          </cell>
          <cell r="T413" t="str">
            <v>10</v>
          </cell>
          <cell r="U413" t="str">
            <v>21</v>
          </cell>
          <cell r="V413" t="str">
            <v>2.1 ทุติยภูมิระดับต้น</v>
          </cell>
        </row>
        <row r="414">
          <cell r="A414" t="str">
            <v>11</v>
          </cell>
          <cell r="B414" t="str">
            <v>21002</v>
          </cell>
          <cell r="C414" t="str">
            <v>กระทรวงสาธารณสุข สำนักงานปลัดกระทรวงสาธารณสุข</v>
          </cell>
          <cell r="D414" t="str">
            <v>001071000</v>
          </cell>
          <cell r="E414" t="str">
            <v>10710</v>
          </cell>
          <cell r="F414" t="str">
            <v>รพท.สกลนคร</v>
          </cell>
          <cell r="G414" t="str">
            <v>โรงพยาบาลทั่วไปสกลนคร</v>
          </cell>
          <cell r="H414" t="str">
            <v>47010100</v>
          </cell>
          <cell r="I414">
            <v>47</v>
          </cell>
          <cell r="J414" t="str">
            <v>จังหวัดสกลนคร</v>
          </cell>
          <cell r="K414">
            <v>4701</v>
          </cell>
          <cell r="L414" t="str">
            <v>เมืองสกลนคร</v>
          </cell>
          <cell r="M414">
            <v>470101</v>
          </cell>
          <cell r="N414" t="str">
            <v>ธาตุเชิงชุม</v>
          </cell>
          <cell r="O414" t="str">
            <v>ตะวันออกเฉียงเหนือ</v>
          </cell>
          <cell r="P414" t="str">
            <v>06</v>
          </cell>
          <cell r="Q414" t="str">
            <v>โรงพยาบาลทั่วไป</v>
          </cell>
          <cell r="R414">
            <v>2</v>
          </cell>
          <cell r="S414">
            <v>564</v>
          </cell>
          <cell r="T414" t="str">
            <v>600</v>
          </cell>
          <cell r="U414" t="str">
            <v>31</v>
          </cell>
          <cell r="V414" t="str">
            <v>3.1 ตติยภูมิ</v>
          </cell>
        </row>
        <row r="415">
          <cell r="A415" t="str">
            <v>11</v>
          </cell>
          <cell r="B415" t="str">
            <v>21002</v>
          </cell>
          <cell r="C415" t="str">
            <v>กระทรวงสาธารณสุข สำนักงานปลัดกระทรวงสาธารณสุข</v>
          </cell>
          <cell r="D415" t="str">
            <v>001108900</v>
          </cell>
          <cell r="E415" t="str">
            <v>11089</v>
          </cell>
          <cell r="F415" t="str">
            <v>รพช.กุสุมาลย์</v>
          </cell>
          <cell r="G415" t="str">
            <v>โรงพยาบาลชุมชนกุสุมาลย์</v>
          </cell>
          <cell r="H415" t="str">
            <v>47020211</v>
          </cell>
          <cell r="I415">
            <v>47</v>
          </cell>
          <cell r="J415" t="str">
            <v>จังหวัดสกลนคร</v>
          </cell>
          <cell r="K415">
            <v>4702</v>
          </cell>
          <cell r="L415" t="str">
            <v>กุสุมาลย์</v>
          </cell>
          <cell r="M415">
            <v>470202</v>
          </cell>
          <cell r="N415" t="str">
            <v>นาโพธิ์</v>
          </cell>
          <cell r="O415" t="str">
            <v>ตะวันออกเฉียงเหนือ</v>
          </cell>
          <cell r="P415" t="str">
            <v>07</v>
          </cell>
          <cell r="Q415" t="str">
            <v>โรงพยาบาลชุมชน</v>
          </cell>
          <cell r="R415">
            <v>4</v>
          </cell>
          <cell r="S415">
            <v>35</v>
          </cell>
          <cell r="T415" t="str">
            <v>35</v>
          </cell>
          <cell r="U415" t="str">
            <v>21</v>
          </cell>
          <cell r="V415" t="str">
            <v>2.1 ทุติยภูมิระดับต้น</v>
          </cell>
        </row>
        <row r="416">
          <cell r="A416" t="str">
            <v>11</v>
          </cell>
          <cell r="B416" t="str">
            <v>21002</v>
          </cell>
          <cell r="C416" t="str">
            <v>กระทรวงสาธารณสุข สำนักงานปลัดกระทรวงสาธารณสุข</v>
          </cell>
          <cell r="D416" t="str">
            <v>001109000</v>
          </cell>
          <cell r="E416" t="str">
            <v>11090</v>
          </cell>
          <cell r="F416" t="str">
            <v>รพช.กุดบาก</v>
          </cell>
          <cell r="G416" t="str">
            <v>โรงพยาบาลชุมชนกุดบาก</v>
          </cell>
          <cell r="H416" t="str">
            <v>47030101</v>
          </cell>
          <cell r="I416">
            <v>47</v>
          </cell>
          <cell r="J416" t="str">
            <v>จังหวัดสกลนคร</v>
          </cell>
          <cell r="K416">
            <v>4703</v>
          </cell>
          <cell r="L416" t="str">
            <v>กุดบาก</v>
          </cell>
          <cell r="M416">
            <v>470301</v>
          </cell>
          <cell r="N416" t="str">
            <v>กุดบาก</v>
          </cell>
          <cell r="O416" t="str">
            <v>ตะวันออกเฉียงเหนือ</v>
          </cell>
          <cell r="P416" t="str">
            <v>07</v>
          </cell>
          <cell r="Q416" t="str">
            <v>โรงพยาบาลชุมชน</v>
          </cell>
          <cell r="R416">
            <v>5</v>
          </cell>
          <cell r="S416">
            <v>30</v>
          </cell>
          <cell r="T416" t="str">
            <v>38</v>
          </cell>
          <cell r="U416" t="str">
            <v>21</v>
          </cell>
          <cell r="V416" t="str">
            <v>2.1 ทุติยภูมิระดับต้น</v>
          </cell>
        </row>
        <row r="417">
          <cell r="A417" t="str">
            <v>11</v>
          </cell>
          <cell r="B417" t="str">
            <v>21002</v>
          </cell>
          <cell r="C417" t="str">
            <v>กระทรวงสาธารณสุข สำนักงานปลัดกระทรวงสาธารณสุข</v>
          </cell>
          <cell r="D417" t="str">
            <v>001109100</v>
          </cell>
          <cell r="E417" t="str">
            <v>11091</v>
          </cell>
          <cell r="F417" t="str">
            <v>รพช.พระอาจารย์ฝั้นอาจาโร</v>
          </cell>
          <cell r="G417" t="str">
            <v>โรงพยาบาลชุมชนพระอาจารย์ฝั้นอาจาโร</v>
          </cell>
          <cell r="H417" t="str">
            <v>47040110</v>
          </cell>
          <cell r="I417">
            <v>47</v>
          </cell>
          <cell r="J417" t="str">
            <v>จังหวัดสกลนคร</v>
          </cell>
          <cell r="K417">
            <v>4704</v>
          </cell>
          <cell r="L417" t="str">
            <v>พรรณานิคม</v>
          </cell>
          <cell r="M417">
            <v>470401</v>
          </cell>
          <cell r="N417" t="str">
            <v>พรรณา</v>
          </cell>
          <cell r="O417" t="str">
            <v>ตะวันออกเฉียงเหนือ</v>
          </cell>
          <cell r="P417" t="str">
            <v>07</v>
          </cell>
          <cell r="Q417" t="str">
            <v>โรงพยาบาลชุมชน</v>
          </cell>
          <cell r="R417">
            <v>4</v>
          </cell>
          <cell r="S417">
            <v>90</v>
          </cell>
          <cell r="T417" t="str">
            <v>90</v>
          </cell>
          <cell r="U417" t="str">
            <v>21</v>
          </cell>
          <cell r="V417" t="str">
            <v>2.1 ทุติยภูมิระดับต้น</v>
          </cell>
        </row>
        <row r="418">
          <cell r="A418" t="str">
            <v>11</v>
          </cell>
          <cell r="B418" t="str">
            <v>21002</v>
          </cell>
          <cell r="C418" t="str">
            <v>กระทรวงสาธารณสุข สำนักงานปลัดกระทรวงสาธารณสุข</v>
          </cell>
          <cell r="D418" t="str">
            <v>001109200</v>
          </cell>
          <cell r="E418" t="str">
            <v>11092</v>
          </cell>
          <cell r="F418" t="str">
            <v>รพช.พังโคน</v>
          </cell>
          <cell r="G418" t="str">
            <v>โรงพยาบาลชุมชนพังโคน</v>
          </cell>
          <cell r="H418" t="str">
            <v>47050109</v>
          </cell>
          <cell r="I418">
            <v>47</v>
          </cell>
          <cell r="J418" t="str">
            <v>จังหวัดสกลนคร</v>
          </cell>
          <cell r="K418">
            <v>4705</v>
          </cell>
          <cell r="L418" t="str">
            <v>พังโคน</v>
          </cell>
          <cell r="M418">
            <v>470501</v>
          </cell>
          <cell r="N418" t="str">
            <v>พังโคน</v>
          </cell>
          <cell r="O418" t="str">
            <v>ตะวันออกเฉียงเหนือ</v>
          </cell>
          <cell r="P418" t="str">
            <v>07</v>
          </cell>
          <cell r="Q418" t="str">
            <v>โรงพยาบาลชุมชน</v>
          </cell>
          <cell r="R418">
            <v>4</v>
          </cell>
          <cell r="S418">
            <v>60</v>
          </cell>
          <cell r="T418" t="str">
            <v>79</v>
          </cell>
          <cell r="U418" t="str">
            <v>21</v>
          </cell>
          <cell r="V418" t="str">
            <v>2.1 ทุติยภูมิระดับต้น</v>
          </cell>
        </row>
        <row r="419">
          <cell r="A419" t="str">
            <v>11</v>
          </cell>
          <cell r="B419" t="str">
            <v>21002</v>
          </cell>
          <cell r="C419" t="str">
            <v>กระทรวงสาธารณสุข สำนักงานปลัดกระทรวงสาธารณสุข</v>
          </cell>
          <cell r="D419" t="str">
            <v>001109300</v>
          </cell>
          <cell r="E419" t="str">
            <v>11093</v>
          </cell>
          <cell r="F419" t="str">
            <v>รพช.วาริชภูมิ</v>
          </cell>
          <cell r="G419" t="str">
            <v>โรงพยาบาลชุมชนวาริชภูมิ</v>
          </cell>
          <cell r="H419" t="str">
            <v>47060113</v>
          </cell>
          <cell r="I419">
            <v>47</v>
          </cell>
          <cell r="J419" t="str">
            <v>จังหวัดสกลนคร</v>
          </cell>
          <cell r="K419">
            <v>4706</v>
          </cell>
          <cell r="L419" t="str">
            <v>วาริชภูมิ</v>
          </cell>
          <cell r="M419">
            <v>470601</v>
          </cell>
          <cell r="N419" t="str">
            <v>วาริชภูมิ</v>
          </cell>
          <cell r="O419" t="str">
            <v>ตะวันออกเฉียงเหนือ</v>
          </cell>
          <cell r="P419" t="str">
            <v>07</v>
          </cell>
          <cell r="Q419" t="str">
            <v>โรงพยาบาลชุมชน</v>
          </cell>
          <cell r="R419">
            <v>5</v>
          </cell>
          <cell r="S419">
            <v>30</v>
          </cell>
          <cell r="T419" t="str">
            <v>37</v>
          </cell>
          <cell r="U419" t="str">
            <v>21</v>
          </cell>
          <cell r="V419" t="str">
            <v>2.1 ทุติยภูมิระดับต้น</v>
          </cell>
        </row>
        <row r="420">
          <cell r="A420" t="str">
            <v>11</v>
          </cell>
          <cell r="B420" t="str">
            <v>21002</v>
          </cell>
          <cell r="C420" t="str">
            <v>กระทรวงสาธารณสุข สำนักงานปลัดกระทรวงสาธารณสุข</v>
          </cell>
          <cell r="D420" t="str">
            <v>001109400</v>
          </cell>
          <cell r="E420" t="str">
            <v>11094</v>
          </cell>
          <cell r="F420" t="str">
            <v>รพช.นิคมน้ำอูน</v>
          </cell>
          <cell r="G420" t="str">
            <v>โรงพยาบาลชุมชนนิคมน้ำอูน</v>
          </cell>
          <cell r="H420" t="str">
            <v>47070205</v>
          </cell>
          <cell r="I420">
            <v>47</v>
          </cell>
          <cell r="J420" t="str">
            <v>จังหวัดสกลนคร</v>
          </cell>
          <cell r="K420">
            <v>4707</v>
          </cell>
          <cell r="L420" t="str">
            <v>นิคมน้ำอูน</v>
          </cell>
          <cell r="M420">
            <v>470702</v>
          </cell>
          <cell r="N420" t="str">
            <v>หนองปลิง</v>
          </cell>
          <cell r="O420" t="str">
            <v>ตะวันออกเฉียงเหนือ</v>
          </cell>
          <cell r="P420" t="str">
            <v>07</v>
          </cell>
          <cell r="Q420" t="str">
            <v>โรงพยาบาลชุมชน</v>
          </cell>
          <cell r="R420">
            <v>5</v>
          </cell>
          <cell r="S420">
            <v>10</v>
          </cell>
          <cell r="T420" t="str">
            <v>10</v>
          </cell>
          <cell r="U420" t="str">
            <v>21</v>
          </cell>
          <cell r="V420" t="str">
            <v>2.1 ทุติยภูมิระดับต้น</v>
          </cell>
        </row>
        <row r="421">
          <cell r="A421" t="str">
            <v>11</v>
          </cell>
          <cell r="B421" t="str">
            <v>21002</v>
          </cell>
          <cell r="C421" t="str">
            <v>กระทรวงสาธารณสุข สำนักงานปลัดกระทรวงสาธารณสุข</v>
          </cell>
          <cell r="D421" t="str">
            <v>001109500</v>
          </cell>
          <cell r="E421" t="str">
            <v>11095</v>
          </cell>
          <cell r="F421" t="str">
            <v>รพช.วานรนิวาส</v>
          </cell>
          <cell r="G421" t="str">
            <v>โรงพยาบาลชุมชนวานรนิวาส</v>
          </cell>
          <cell r="H421" t="str">
            <v>47081209</v>
          </cell>
          <cell r="I421">
            <v>47</v>
          </cell>
          <cell r="J421" t="str">
            <v>จังหวัดสกลนคร</v>
          </cell>
          <cell r="K421">
            <v>4708</v>
          </cell>
          <cell r="L421" t="str">
            <v>วานรนิวาส</v>
          </cell>
          <cell r="M421">
            <v>470812</v>
          </cell>
          <cell r="N421" t="str">
            <v>คอนสวรรค์</v>
          </cell>
          <cell r="O421" t="str">
            <v>ตะวันออกเฉียงเหนือ</v>
          </cell>
          <cell r="P421" t="str">
            <v>07</v>
          </cell>
          <cell r="Q421" t="str">
            <v>โรงพยาบาลชุมชน</v>
          </cell>
          <cell r="R421">
            <v>4</v>
          </cell>
          <cell r="S421">
            <v>60</v>
          </cell>
          <cell r="T421" t="str">
            <v>70</v>
          </cell>
          <cell r="U421" t="str">
            <v>22</v>
          </cell>
          <cell r="V421" t="str">
            <v>2.2 ทุติยภูมิระดับกลาง</v>
          </cell>
        </row>
        <row r="422">
          <cell r="A422" t="str">
            <v>11</v>
          </cell>
          <cell r="B422" t="str">
            <v>21002</v>
          </cell>
          <cell r="C422" t="str">
            <v>กระทรวงสาธารณสุข สำนักงานปลัดกระทรวงสาธารณสุข</v>
          </cell>
          <cell r="D422" t="str">
            <v>001109600</v>
          </cell>
          <cell r="E422" t="str">
            <v>11096</v>
          </cell>
          <cell r="F422" t="str">
            <v>รพช.คำตากล้า</v>
          </cell>
          <cell r="G422" t="str">
            <v>โรงพยาบาลชุมชนคำตากล้า</v>
          </cell>
          <cell r="H422" t="str">
            <v>47090111</v>
          </cell>
          <cell r="I422">
            <v>47</v>
          </cell>
          <cell r="J422" t="str">
            <v>จังหวัดสกลนคร</v>
          </cell>
          <cell r="K422">
            <v>4709</v>
          </cell>
          <cell r="L422" t="str">
            <v>คำตากล้า</v>
          </cell>
          <cell r="M422">
            <v>470901</v>
          </cell>
          <cell r="N422" t="str">
            <v>คำตากล้า</v>
          </cell>
          <cell r="O422" t="str">
            <v>ตะวันออกเฉียงเหนือ</v>
          </cell>
          <cell r="P422" t="str">
            <v>07</v>
          </cell>
          <cell r="Q422" t="str">
            <v>โรงพยาบาลชุมชน</v>
          </cell>
          <cell r="R422">
            <v>5</v>
          </cell>
          <cell r="S422">
            <v>30</v>
          </cell>
          <cell r="T422" t="str">
            <v>30</v>
          </cell>
          <cell r="U422" t="str">
            <v>21</v>
          </cell>
          <cell r="V422" t="str">
            <v>2.1 ทุติยภูมิระดับต้น</v>
          </cell>
        </row>
        <row r="423">
          <cell r="A423" t="str">
            <v>11</v>
          </cell>
          <cell r="B423" t="str">
            <v>21002</v>
          </cell>
          <cell r="C423" t="str">
            <v>กระทรวงสาธารณสุข สำนักงานปลัดกระทรวงสาธารณสุข</v>
          </cell>
          <cell r="D423" t="str">
            <v>001109700</v>
          </cell>
          <cell r="E423" t="str">
            <v>11097</v>
          </cell>
          <cell r="F423" t="str">
            <v>รพช.บ้านม่วง</v>
          </cell>
          <cell r="G423" t="str">
            <v>โรงพยาบาลชุมชนบ้านม่วง</v>
          </cell>
          <cell r="H423" t="str">
            <v>47100102</v>
          </cell>
          <cell r="I423">
            <v>47</v>
          </cell>
          <cell r="J423" t="str">
            <v>จังหวัดสกลนคร</v>
          </cell>
          <cell r="K423">
            <v>4710</v>
          </cell>
          <cell r="L423" t="str">
            <v>บ้านม่วง</v>
          </cell>
          <cell r="M423">
            <v>471001</v>
          </cell>
          <cell r="N423" t="str">
            <v>ม่วง</v>
          </cell>
          <cell r="O423" t="str">
            <v>ตะวันออกเฉียงเหนือ</v>
          </cell>
          <cell r="P423" t="str">
            <v>07</v>
          </cell>
          <cell r="Q423" t="str">
            <v>โรงพยาบาลชุมชน</v>
          </cell>
          <cell r="R423">
            <v>4</v>
          </cell>
          <cell r="S423">
            <v>36</v>
          </cell>
          <cell r="T423" t="str">
            <v>77</v>
          </cell>
          <cell r="U423" t="str">
            <v>21</v>
          </cell>
          <cell r="V423" t="str">
            <v>2.1 ทุติยภูมิระดับต้น</v>
          </cell>
        </row>
        <row r="424">
          <cell r="A424" t="str">
            <v>11</v>
          </cell>
          <cell r="B424" t="str">
            <v>21002</v>
          </cell>
          <cell r="C424" t="str">
            <v>กระทรวงสาธารณสุข สำนักงานปลัดกระทรวงสาธารณสุข</v>
          </cell>
          <cell r="D424" t="str">
            <v>001109800</v>
          </cell>
          <cell r="E424" t="str">
            <v>11098</v>
          </cell>
          <cell r="F424" t="str">
            <v>รพช.อากาศอำนวย</v>
          </cell>
          <cell r="G424" t="str">
            <v>โรงพยาบาลชุมชนอากาศอำนวย</v>
          </cell>
          <cell r="H424" t="str">
            <v>47110103</v>
          </cell>
          <cell r="I424">
            <v>47</v>
          </cell>
          <cell r="J424" t="str">
            <v>จังหวัดสกลนคร</v>
          </cell>
          <cell r="K424">
            <v>4711</v>
          </cell>
          <cell r="L424" t="str">
            <v>อากาศอำนวย</v>
          </cell>
          <cell r="M424">
            <v>471101</v>
          </cell>
          <cell r="N424" t="str">
            <v>อากาศ</v>
          </cell>
          <cell r="O424" t="str">
            <v>ตะวันออกเฉียงเหนือ</v>
          </cell>
          <cell r="P424" t="str">
            <v>07</v>
          </cell>
          <cell r="Q424" t="str">
            <v>โรงพยาบาลชุมชน</v>
          </cell>
          <cell r="R424">
            <v>4</v>
          </cell>
          <cell r="S424">
            <v>90</v>
          </cell>
          <cell r="T424" t="str">
            <v>90</v>
          </cell>
          <cell r="U424" t="str">
            <v>21</v>
          </cell>
          <cell r="V424" t="str">
            <v>2.1 ทุติยภูมิระดับต้น</v>
          </cell>
        </row>
        <row r="425">
          <cell r="A425" t="str">
            <v>11</v>
          </cell>
          <cell r="B425" t="str">
            <v>21002</v>
          </cell>
          <cell r="C425" t="str">
            <v>กระทรวงสาธารณสุข สำนักงานปลัดกระทรวงสาธารณสุข</v>
          </cell>
          <cell r="D425" t="str">
            <v>001109900</v>
          </cell>
          <cell r="E425" t="str">
            <v>11099</v>
          </cell>
          <cell r="F425" t="str">
            <v>รพช.ส่องดาว</v>
          </cell>
          <cell r="G425" t="str">
            <v>โรงพยาบาลชุมชนส่องดาว</v>
          </cell>
          <cell r="H425" t="str">
            <v>47130109</v>
          </cell>
          <cell r="I425">
            <v>47</v>
          </cell>
          <cell r="J425" t="str">
            <v>จังหวัดสกลนคร</v>
          </cell>
          <cell r="K425">
            <v>4713</v>
          </cell>
          <cell r="L425" t="str">
            <v>ส่องดาว</v>
          </cell>
          <cell r="M425">
            <v>471301</v>
          </cell>
          <cell r="N425" t="str">
            <v>ส่องดาว</v>
          </cell>
          <cell r="O425" t="str">
            <v>ตะวันออกเฉียงเหนือ</v>
          </cell>
          <cell r="P425" t="str">
            <v>07</v>
          </cell>
          <cell r="Q425" t="str">
            <v>โรงพยาบาลชุมชน</v>
          </cell>
          <cell r="R425">
            <v>5</v>
          </cell>
          <cell r="S425">
            <v>30</v>
          </cell>
          <cell r="T425" t="str">
            <v>35</v>
          </cell>
          <cell r="U425" t="str">
            <v>21</v>
          </cell>
          <cell r="V425" t="str">
            <v>2.1 ทุติยภูมิระดับต้น</v>
          </cell>
        </row>
        <row r="426">
          <cell r="A426" t="str">
            <v>11</v>
          </cell>
          <cell r="B426" t="str">
            <v>21002</v>
          </cell>
          <cell r="C426" t="str">
            <v>กระทรวงสาธารณสุข สำนักงานปลัดกระทรวงสาธารณสุข</v>
          </cell>
          <cell r="D426" t="str">
            <v>001110000</v>
          </cell>
          <cell r="E426" t="str">
            <v>11100</v>
          </cell>
          <cell r="F426" t="str">
            <v>รพช.เต่างอย</v>
          </cell>
          <cell r="G426" t="str">
            <v>โรงพยาบาลชุมชนเต่างอย</v>
          </cell>
          <cell r="H426" t="str">
            <v>47140106</v>
          </cell>
          <cell r="I426">
            <v>47</v>
          </cell>
          <cell r="J426" t="str">
            <v>จังหวัดสกลนคร</v>
          </cell>
          <cell r="K426">
            <v>4714</v>
          </cell>
          <cell r="L426" t="str">
            <v>เต่างอย</v>
          </cell>
          <cell r="M426">
            <v>471401</v>
          </cell>
          <cell r="N426" t="str">
            <v>เต่างอย</v>
          </cell>
          <cell r="O426" t="str">
            <v>ตะวันออกเฉียงเหนือ</v>
          </cell>
          <cell r="P426" t="str">
            <v>07</v>
          </cell>
          <cell r="Q426" t="str">
            <v>โรงพยาบาลชุมชน</v>
          </cell>
          <cell r="R426">
            <v>5</v>
          </cell>
          <cell r="S426">
            <v>30</v>
          </cell>
          <cell r="T426" t="str">
            <v>30</v>
          </cell>
          <cell r="U426" t="str">
            <v>21</v>
          </cell>
          <cell r="V426" t="str">
            <v>2.1 ทุติยภูมิระดับต้น</v>
          </cell>
        </row>
        <row r="427">
          <cell r="A427" t="str">
            <v>11</v>
          </cell>
          <cell r="B427" t="str">
            <v>21002</v>
          </cell>
          <cell r="C427" t="str">
            <v>กระทรวงสาธารณสุข สำนักงานปลัดกระทรวงสาธารณสุข</v>
          </cell>
          <cell r="D427" t="str">
            <v>001110100</v>
          </cell>
          <cell r="E427" t="str">
            <v>11101</v>
          </cell>
          <cell r="F427" t="str">
            <v>รพช.โคกศรีสุพรรณ</v>
          </cell>
          <cell r="G427" t="str">
            <v>โรงพยาบาลชุมชนโคกศรีสุพรรณ</v>
          </cell>
          <cell r="H427" t="str">
            <v>47150108</v>
          </cell>
          <cell r="I427">
            <v>47</v>
          </cell>
          <cell r="J427" t="str">
            <v>จังหวัดสกลนคร</v>
          </cell>
          <cell r="K427">
            <v>4715</v>
          </cell>
          <cell r="L427" t="str">
            <v>โคกศรีสุพรรณ</v>
          </cell>
          <cell r="M427">
            <v>471501</v>
          </cell>
          <cell r="N427" t="str">
            <v>ตองโขบ</v>
          </cell>
          <cell r="O427" t="str">
            <v>ตะวันออกเฉียงเหนือ</v>
          </cell>
          <cell r="P427" t="str">
            <v>07</v>
          </cell>
          <cell r="Q427" t="str">
            <v>โรงพยาบาลชุมชน</v>
          </cell>
          <cell r="R427">
            <v>5</v>
          </cell>
          <cell r="S427">
            <v>30</v>
          </cell>
          <cell r="T427" t="str">
            <v>37</v>
          </cell>
          <cell r="U427" t="str">
            <v>21</v>
          </cell>
          <cell r="V427" t="str">
            <v>2.1 ทุติยภูมิระดับต้น</v>
          </cell>
        </row>
        <row r="428">
          <cell r="A428" t="str">
            <v>11</v>
          </cell>
          <cell r="B428" t="str">
            <v>21002</v>
          </cell>
          <cell r="C428" t="str">
            <v>กระทรวงสาธารณสุข สำนักงานปลัดกระทรวงสาธารณสุข</v>
          </cell>
          <cell r="D428" t="str">
            <v>001110200</v>
          </cell>
          <cell r="E428" t="str">
            <v>11102</v>
          </cell>
          <cell r="F428" t="str">
            <v>รพช.เจริญศิลป์</v>
          </cell>
          <cell r="G428" t="str">
            <v>โรงพยาบาลชุมชนเจริญศิลป์</v>
          </cell>
          <cell r="H428" t="str">
            <v>47160202</v>
          </cell>
          <cell r="I428">
            <v>47</v>
          </cell>
          <cell r="J428" t="str">
            <v>จังหวัดสกลนคร</v>
          </cell>
          <cell r="K428">
            <v>4716</v>
          </cell>
          <cell r="L428" t="str">
            <v>เจริญศิลป์</v>
          </cell>
          <cell r="M428">
            <v>471602</v>
          </cell>
          <cell r="N428" t="str">
            <v>เจริญศิลป์</v>
          </cell>
          <cell r="O428" t="str">
            <v>ตะวันออกเฉียงเหนือ</v>
          </cell>
          <cell r="P428" t="str">
            <v>07</v>
          </cell>
          <cell r="Q428" t="str">
            <v>โรงพยาบาลชุมชน</v>
          </cell>
          <cell r="R428">
            <v>5</v>
          </cell>
          <cell r="S428">
            <v>30</v>
          </cell>
          <cell r="T428" t="str">
            <v>42</v>
          </cell>
          <cell r="U428" t="str">
            <v>21</v>
          </cell>
          <cell r="V428" t="str">
            <v>2.1 ทุติยภูมิระดับต้น</v>
          </cell>
        </row>
        <row r="429">
          <cell r="A429" t="str">
            <v>11</v>
          </cell>
          <cell r="B429" t="str">
            <v>21002</v>
          </cell>
          <cell r="C429" t="str">
            <v>กระทรวงสาธารณสุข สำนักงานปลัดกระทรวงสาธารณสุข</v>
          </cell>
          <cell r="D429" t="str">
            <v>001110300</v>
          </cell>
          <cell r="E429" t="str">
            <v>11103</v>
          </cell>
          <cell r="F429" t="str">
            <v>รพช.โพนนาแก้ว</v>
          </cell>
          <cell r="G429" t="str">
            <v>โรงพยาบาลชุมชนโพนนาแก้ว</v>
          </cell>
          <cell r="H429" t="str">
            <v>47170210</v>
          </cell>
          <cell r="I429">
            <v>47</v>
          </cell>
          <cell r="J429" t="str">
            <v>จังหวัดสกลนคร</v>
          </cell>
          <cell r="K429">
            <v>4717</v>
          </cell>
          <cell r="L429" t="str">
            <v>โพนนาแก้ว</v>
          </cell>
          <cell r="M429">
            <v>471702</v>
          </cell>
          <cell r="N429" t="str">
            <v>นาแก้ว</v>
          </cell>
          <cell r="O429" t="str">
            <v>ตะวันออกเฉียงเหนือ</v>
          </cell>
          <cell r="P429" t="str">
            <v>07</v>
          </cell>
          <cell r="Q429" t="str">
            <v>โรงพยาบาลชุมชน</v>
          </cell>
          <cell r="R429">
            <v>5</v>
          </cell>
          <cell r="S429">
            <v>30</v>
          </cell>
          <cell r="T429" t="str">
            <v>32</v>
          </cell>
          <cell r="U429" t="str">
            <v>21</v>
          </cell>
          <cell r="V429" t="str">
            <v>2.1 ทุติยภูมิระดับต้น</v>
          </cell>
        </row>
        <row r="430">
          <cell r="A430" t="str">
            <v>11</v>
          </cell>
          <cell r="B430" t="str">
            <v>21002</v>
          </cell>
          <cell r="C430" t="str">
            <v>กระทรวงสาธารณสุข สำนักงานปลัดกระทรวงสาธารณสุข</v>
          </cell>
          <cell r="D430" t="str">
            <v>001145000</v>
          </cell>
          <cell r="E430" t="str">
            <v>11450</v>
          </cell>
          <cell r="F430" t="str">
            <v>รพร.สว่างแดนดิน</v>
          </cell>
          <cell r="G430" t="str">
            <v>โรงพยาบาลสมเด็จพระยุพราชสว่างแดนดิน</v>
          </cell>
          <cell r="H430" t="str">
            <v>47120111</v>
          </cell>
          <cell r="I430">
            <v>47</v>
          </cell>
          <cell r="J430" t="str">
            <v>จังหวัดสกลนคร</v>
          </cell>
          <cell r="K430">
            <v>4712</v>
          </cell>
          <cell r="L430" t="str">
            <v>สว่างแดนดิน</v>
          </cell>
          <cell r="M430">
            <v>471201</v>
          </cell>
          <cell r="N430" t="str">
            <v>สว่างแดนดิน</v>
          </cell>
          <cell r="O430" t="str">
            <v>ตะวันออกเฉียงเหนือ</v>
          </cell>
          <cell r="P430" t="str">
            <v>07</v>
          </cell>
          <cell r="Q430" t="str">
            <v>โรงพยาบาลชุมชน</v>
          </cell>
          <cell r="R430">
            <v>4</v>
          </cell>
          <cell r="S430">
            <v>90</v>
          </cell>
          <cell r="T430" t="str">
            <v>102</v>
          </cell>
          <cell r="U430" t="str">
            <v>21</v>
          </cell>
          <cell r="V430" t="str">
            <v>2.1 ทุติยภูมิระดับต้น</v>
          </cell>
        </row>
        <row r="431">
          <cell r="A431" t="str">
            <v>11</v>
          </cell>
          <cell r="B431" t="str">
            <v>21002</v>
          </cell>
          <cell r="C431" t="str">
            <v>กระทรวงสาธารณสุข สำนักงานปลัดกระทรวงสาธารณสุข</v>
          </cell>
          <cell r="D431" t="str">
            <v>002132300</v>
          </cell>
          <cell r="E431" t="str">
            <v>21323</v>
          </cell>
          <cell r="F431" t="str">
            <v>รพช.พระอาจารย์แบน  ธนากโร</v>
          </cell>
          <cell r="G431" t="str">
            <v>โรงพยาบาลชุมชนพระอาจารย์แบน  ธนากโร</v>
          </cell>
          <cell r="H431" t="str">
            <v>47180300</v>
          </cell>
          <cell r="I431">
            <v>47</v>
          </cell>
          <cell r="J431" t="str">
            <v>จังหวัดสกลนคร</v>
          </cell>
          <cell r="K431">
            <v>4718</v>
          </cell>
          <cell r="L431" t="str">
            <v>ภูพาน</v>
          </cell>
          <cell r="M431">
            <v>471803</v>
          </cell>
          <cell r="N431" t="str">
            <v>โคกภู</v>
          </cell>
          <cell r="O431" t="str">
            <v>ตะวันออกเฉียงเหนือ</v>
          </cell>
          <cell r="P431" t="str">
            <v>07</v>
          </cell>
          <cell r="Q431" t="str">
            <v>โรงพยาบาลชุมชน</v>
          </cell>
          <cell r="R431">
            <v>5</v>
          </cell>
          <cell r="S431">
            <v>30</v>
          </cell>
          <cell r="T431" t="str">
            <v>90</v>
          </cell>
          <cell r="U431" t="str">
            <v>22</v>
          </cell>
          <cell r="V431" t="str">
            <v>2.2 ทุติยภูมิระดับกลาง</v>
          </cell>
        </row>
        <row r="432">
          <cell r="A432" t="str">
            <v>11</v>
          </cell>
          <cell r="B432" t="str">
            <v>21002</v>
          </cell>
          <cell r="C432" t="str">
            <v>กระทรวงสาธารณสุข สำนักงานปลัดกระทรวงสาธารณสุข</v>
          </cell>
          <cell r="D432" t="str">
            <v>001071100</v>
          </cell>
          <cell r="E432" t="str">
            <v>10711</v>
          </cell>
          <cell r="F432" t="str">
            <v>รพท.นครพนม</v>
          </cell>
          <cell r="G432" t="str">
            <v>โรงพยาบาลทั่วไปนครพนม</v>
          </cell>
          <cell r="H432" t="str">
            <v>48010100</v>
          </cell>
          <cell r="I432">
            <v>48</v>
          </cell>
          <cell r="J432" t="str">
            <v>จังหวัดนครพนม</v>
          </cell>
          <cell r="K432">
            <v>4801</v>
          </cell>
          <cell r="L432" t="str">
            <v>เมืองนครพนม</v>
          </cell>
          <cell r="M432">
            <v>480101</v>
          </cell>
          <cell r="N432" t="str">
            <v>ในเมือง</v>
          </cell>
          <cell r="O432" t="str">
            <v>ตะวันออกเฉียงเหนือ</v>
          </cell>
          <cell r="P432" t="str">
            <v>06</v>
          </cell>
          <cell r="Q432" t="str">
            <v>โรงพยาบาลทั่วไป</v>
          </cell>
          <cell r="R432">
            <v>2</v>
          </cell>
          <cell r="S432">
            <v>306</v>
          </cell>
          <cell r="T432" t="str">
            <v>306</v>
          </cell>
          <cell r="U432" t="str">
            <v>23</v>
          </cell>
          <cell r="V432" t="str">
            <v>2.3 ทุติยภูมิระดับสูง</v>
          </cell>
        </row>
        <row r="433">
          <cell r="A433" t="str">
            <v>11</v>
          </cell>
          <cell r="B433" t="str">
            <v>21002</v>
          </cell>
          <cell r="C433" t="str">
            <v>กระทรวงสาธารณสุข สำนักงานปลัดกระทรวงสาธารณสุข</v>
          </cell>
          <cell r="D433" t="str">
            <v>001110400</v>
          </cell>
          <cell r="E433" t="str">
            <v>11104</v>
          </cell>
          <cell r="F433" t="str">
            <v>รพช.ปลาปาก</v>
          </cell>
          <cell r="G433" t="str">
            <v>โรงพยาบาลชุมชนปลาปาก</v>
          </cell>
          <cell r="H433" t="str">
            <v>48020102</v>
          </cell>
          <cell r="I433">
            <v>48</v>
          </cell>
          <cell r="J433" t="str">
            <v>จังหวัดนครพนม</v>
          </cell>
          <cell r="K433">
            <v>4802</v>
          </cell>
          <cell r="L433" t="str">
            <v>ปลาปาก</v>
          </cell>
          <cell r="M433">
            <v>480201</v>
          </cell>
          <cell r="N433" t="str">
            <v>ปลาปาก</v>
          </cell>
          <cell r="O433" t="str">
            <v>ตะวันออกเฉียงเหนือ</v>
          </cell>
          <cell r="P433" t="str">
            <v>07</v>
          </cell>
          <cell r="Q433" t="str">
            <v>โรงพยาบาลชุมชน</v>
          </cell>
          <cell r="R433">
            <v>4</v>
          </cell>
          <cell r="S433">
            <v>53</v>
          </cell>
          <cell r="T433" t="str">
            <v>30</v>
          </cell>
          <cell r="U433" t="str">
            <v>21</v>
          </cell>
          <cell r="V433" t="str">
            <v>2.1 ทุติยภูมิระดับต้น</v>
          </cell>
        </row>
        <row r="434">
          <cell r="A434" t="str">
            <v>11</v>
          </cell>
          <cell r="B434" t="str">
            <v>21002</v>
          </cell>
          <cell r="C434" t="str">
            <v>กระทรวงสาธารณสุข สำนักงานปลัดกระทรวงสาธารณสุข</v>
          </cell>
          <cell r="D434" t="str">
            <v>001110500</v>
          </cell>
          <cell r="E434" t="str">
            <v>11105</v>
          </cell>
          <cell r="F434" t="str">
            <v>รพช.ท่าอุเทน</v>
          </cell>
          <cell r="G434" t="str">
            <v>โรงพยาบาลชุมชนท่าอุเทน</v>
          </cell>
          <cell r="H434" t="str">
            <v>48030206</v>
          </cell>
          <cell r="I434">
            <v>48</v>
          </cell>
          <cell r="J434" t="str">
            <v>จังหวัดนครพนม</v>
          </cell>
          <cell r="K434">
            <v>4803</v>
          </cell>
          <cell r="L434" t="str">
            <v>ท่าอุเทน</v>
          </cell>
          <cell r="M434">
            <v>480302</v>
          </cell>
          <cell r="N434" t="str">
            <v>โนนตาล</v>
          </cell>
          <cell r="O434" t="str">
            <v>ตะวันออกเฉียงเหนือ</v>
          </cell>
          <cell r="P434" t="str">
            <v>07</v>
          </cell>
          <cell r="Q434" t="str">
            <v>โรงพยาบาลชุมชน</v>
          </cell>
          <cell r="R434">
            <v>5</v>
          </cell>
          <cell r="S434">
            <v>30</v>
          </cell>
          <cell r="T434" t="str">
            <v>30</v>
          </cell>
          <cell r="U434" t="str">
            <v>21</v>
          </cell>
          <cell r="V434" t="str">
            <v>2.1 ทุติยภูมิระดับต้น</v>
          </cell>
        </row>
        <row r="435">
          <cell r="A435" t="str">
            <v>11</v>
          </cell>
          <cell r="B435" t="str">
            <v>21002</v>
          </cell>
          <cell r="C435" t="str">
            <v>กระทรวงสาธารณสุข สำนักงานปลัดกระทรวงสาธารณสุข</v>
          </cell>
          <cell r="D435" t="str">
            <v>001110600</v>
          </cell>
          <cell r="E435" t="str">
            <v>11106</v>
          </cell>
          <cell r="F435" t="str">
            <v>รพช.บ้านแพง</v>
          </cell>
          <cell r="G435" t="str">
            <v>โรงพยาบาลชุมชนบ้านแพง</v>
          </cell>
          <cell r="H435" t="str">
            <v>48040102</v>
          </cell>
          <cell r="I435">
            <v>48</v>
          </cell>
          <cell r="J435" t="str">
            <v>จังหวัดนครพนม</v>
          </cell>
          <cell r="K435">
            <v>4804</v>
          </cell>
          <cell r="L435" t="str">
            <v>บ้านแพง</v>
          </cell>
          <cell r="M435">
            <v>480401</v>
          </cell>
          <cell r="N435" t="str">
            <v>บ้านแพง</v>
          </cell>
          <cell r="O435" t="str">
            <v>ตะวันออกเฉียงเหนือ</v>
          </cell>
          <cell r="P435" t="str">
            <v>07</v>
          </cell>
          <cell r="Q435" t="str">
            <v>โรงพยาบาลชุมชน</v>
          </cell>
          <cell r="R435">
            <v>4</v>
          </cell>
          <cell r="S435">
            <v>60</v>
          </cell>
          <cell r="T435" t="str">
            <v>30</v>
          </cell>
          <cell r="U435" t="str">
            <v>21</v>
          </cell>
          <cell r="V435" t="str">
            <v>2.1 ทุติยภูมิระดับต้น</v>
          </cell>
        </row>
        <row r="436">
          <cell r="A436" t="str">
            <v>11</v>
          </cell>
          <cell r="B436" t="str">
            <v>21002</v>
          </cell>
          <cell r="C436" t="str">
            <v>กระทรวงสาธารณสุข สำนักงานปลัดกระทรวงสาธารณสุข</v>
          </cell>
          <cell r="D436" t="str">
            <v>001110700</v>
          </cell>
          <cell r="E436" t="str">
            <v>11107</v>
          </cell>
          <cell r="F436" t="str">
            <v>รพช.นาทม</v>
          </cell>
          <cell r="G436" t="str">
            <v>โรงพยาบาลชุมชนนาทม</v>
          </cell>
          <cell r="H436" t="str">
            <v>48110304</v>
          </cell>
          <cell r="I436">
            <v>48</v>
          </cell>
          <cell r="J436" t="str">
            <v>จังหวัดนครพนม</v>
          </cell>
          <cell r="K436">
            <v>4811</v>
          </cell>
          <cell r="L436" t="str">
            <v>นาทม</v>
          </cell>
          <cell r="M436">
            <v>481103</v>
          </cell>
          <cell r="N436" t="str">
            <v>ดอนเตย</v>
          </cell>
          <cell r="O436" t="str">
            <v>ตะวันออกเฉียงเหนือ</v>
          </cell>
          <cell r="P436" t="str">
            <v>07</v>
          </cell>
          <cell r="Q436" t="str">
            <v>โรงพยาบาลชุมชน</v>
          </cell>
          <cell r="R436">
            <v>5</v>
          </cell>
          <cell r="S436">
            <v>30</v>
          </cell>
          <cell r="T436" t="str">
            <v>10</v>
          </cell>
          <cell r="U436" t="str">
            <v>21</v>
          </cell>
          <cell r="V436" t="str">
            <v>2.1 ทุติยภูมิระดับต้น</v>
          </cell>
        </row>
        <row r="437">
          <cell r="A437" t="str">
            <v>11</v>
          </cell>
          <cell r="B437" t="str">
            <v>21002</v>
          </cell>
          <cell r="C437" t="str">
            <v>กระทรวงสาธารณสุข สำนักงานปลัดกระทรวงสาธารณสุข</v>
          </cell>
          <cell r="D437" t="str">
            <v>001110800</v>
          </cell>
          <cell r="E437" t="str">
            <v>11108</v>
          </cell>
          <cell r="F437" t="str">
            <v>รพช.เรณูนคร</v>
          </cell>
          <cell r="G437" t="str">
            <v>โรงพยาบาลชุมชนเรณูนคร</v>
          </cell>
          <cell r="H437" t="str">
            <v>48060209</v>
          </cell>
          <cell r="I437">
            <v>48</v>
          </cell>
          <cell r="J437" t="str">
            <v>จังหวัดนครพนม</v>
          </cell>
          <cell r="K437">
            <v>4806</v>
          </cell>
          <cell r="L437" t="str">
            <v>เรณูนคร</v>
          </cell>
          <cell r="M437">
            <v>480602</v>
          </cell>
          <cell r="N437" t="str">
            <v>โพนทอง</v>
          </cell>
          <cell r="O437" t="str">
            <v>ตะวันออกเฉียงเหนือ</v>
          </cell>
          <cell r="P437" t="str">
            <v>07</v>
          </cell>
          <cell r="Q437" t="str">
            <v>โรงพยาบาลชุมชน</v>
          </cell>
          <cell r="R437">
            <v>5</v>
          </cell>
          <cell r="S437">
            <v>30</v>
          </cell>
          <cell r="T437" t="str">
            <v>30</v>
          </cell>
          <cell r="U437" t="str">
            <v>21</v>
          </cell>
          <cell r="V437" t="str">
            <v>2.1 ทุติยภูมิระดับต้น</v>
          </cell>
        </row>
        <row r="438">
          <cell r="A438" t="str">
            <v>11</v>
          </cell>
          <cell r="B438" t="str">
            <v>21002</v>
          </cell>
          <cell r="C438" t="str">
            <v>กระทรวงสาธารณสุข สำนักงานปลัดกระทรวงสาธารณสุข</v>
          </cell>
          <cell r="D438" t="str">
            <v>001110900</v>
          </cell>
          <cell r="E438" t="str">
            <v>11109</v>
          </cell>
          <cell r="F438" t="str">
            <v>รพช.นาแก</v>
          </cell>
          <cell r="G438" t="str">
            <v>โรงพยาบาลชุมชนนาแก</v>
          </cell>
          <cell r="H438" t="str">
            <v>48070107</v>
          </cell>
          <cell r="I438">
            <v>48</v>
          </cell>
          <cell r="J438" t="str">
            <v>จังหวัดนครพนม</v>
          </cell>
          <cell r="K438">
            <v>4807</v>
          </cell>
          <cell r="L438" t="str">
            <v>นาแก</v>
          </cell>
          <cell r="M438">
            <v>480701</v>
          </cell>
          <cell r="N438" t="str">
            <v>นาแก</v>
          </cell>
          <cell r="O438" t="str">
            <v>ตะวันออกเฉียงเหนือ</v>
          </cell>
          <cell r="P438" t="str">
            <v>07</v>
          </cell>
          <cell r="Q438" t="str">
            <v>โรงพยาบาลชุมชน</v>
          </cell>
          <cell r="R438">
            <v>4</v>
          </cell>
          <cell r="S438">
            <v>60</v>
          </cell>
          <cell r="T438" t="str">
            <v>60</v>
          </cell>
          <cell r="U438" t="str">
            <v>21</v>
          </cell>
          <cell r="V438" t="str">
            <v>2.1 ทุติยภูมิระดับต้น</v>
          </cell>
        </row>
        <row r="439">
          <cell r="A439" t="str">
            <v>11</v>
          </cell>
          <cell r="B439" t="str">
            <v>21002</v>
          </cell>
          <cell r="C439" t="str">
            <v>กระทรวงสาธารณสุข สำนักงานปลัดกระทรวงสาธารณสุข</v>
          </cell>
          <cell r="D439" t="str">
            <v>001111000</v>
          </cell>
          <cell r="E439" t="str">
            <v>11110</v>
          </cell>
          <cell r="F439" t="str">
            <v>รพช.ศรีสงคราม</v>
          </cell>
          <cell r="G439" t="str">
            <v>โรงพยาบาลชุมชนศรีสงคราม</v>
          </cell>
          <cell r="H439" t="str">
            <v>48080101</v>
          </cell>
          <cell r="I439">
            <v>48</v>
          </cell>
          <cell r="J439" t="str">
            <v>จังหวัดนครพนม</v>
          </cell>
          <cell r="K439">
            <v>4808</v>
          </cell>
          <cell r="L439" t="str">
            <v>ศรีสงคราม</v>
          </cell>
          <cell r="M439">
            <v>480801</v>
          </cell>
          <cell r="N439" t="str">
            <v>ศรีสงคราม</v>
          </cell>
          <cell r="O439" t="str">
            <v>ตะวันออกเฉียงเหนือ</v>
          </cell>
          <cell r="P439" t="str">
            <v>07</v>
          </cell>
          <cell r="Q439" t="str">
            <v>โรงพยาบาลชุมชน</v>
          </cell>
          <cell r="R439">
            <v>4</v>
          </cell>
          <cell r="S439">
            <v>60</v>
          </cell>
          <cell r="T439" t="str">
            <v>30</v>
          </cell>
          <cell r="U439" t="str">
            <v>21</v>
          </cell>
          <cell r="V439" t="str">
            <v>2.1 ทุติยภูมิระดับต้น</v>
          </cell>
        </row>
        <row r="440">
          <cell r="A440" t="str">
            <v>11</v>
          </cell>
          <cell r="B440" t="str">
            <v>21002</v>
          </cell>
          <cell r="C440" t="str">
            <v>กระทรวงสาธารณสุข สำนักงานปลัดกระทรวงสาธารณสุข</v>
          </cell>
          <cell r="D440" t="str">
            <v>001111100</v>
          </cell>
          <cell r="E440" t="str">
            <v>11111</v>
          </cell>
          <cell r="F440" t="str">
            <v>รพช.นาหว้า</v>
          </cell>
          <cell r="G440" t="str">
            <v>โรงพยาบาลชุมชนนาหว้า</v>
          </cell>
          <cell r="H440" t="str">
            <v>48090105</v>
          </cell>
          <cell r="I440">
            <v>48</v>
          </cell>
          <cell r="J440" t="str">
            <v>จังหวัดนครพนม</v>
          </cell>
          <cell r="K440">
            <v>4809</v>
          </cell>
          <cell r="L440" t="str">
            <v>นาหว้า</v>
          </cell>
          <cell r="M440">
            <v>480901</v>
          </cell>
          <cell r="N440" t="str">
            <v>นาหว้า</v>
          </cell>
          <cell r="O440" t="str">
            <v>ตะวันออกเฉียงเหนือ</v>
          </cell>
          <cell r="P440" t="str">
            <v>07</v>
          </cell>
          <cell r="Q440" t="str">
            <v>โรงพยาบาลชุมชน</v>
          </cell>
          <cell r="R440">
            <v>5</v>
          </cell>
          <cell r="S440">
            <v>30</v>
          </cell>
          <cell r="T440" t="str">
            <v>30</v>
          </cell>
          <cell r="U440" t="str">
            <v>21</v>
          </cell>
          <cell r="V440" t="str">
            <v>2.1 ทุติยภูมิระดับต้น</v>
          </cell>
        </row>
        <row r="441">
          <cell r="A441" t="str">
            <v>11</v>
          </cell>
          <cell r="B441" t="str">
            <v>21002</v>
          </cell>
          <cell r="C441" t="str">
            <v>กระทรวงสาธารณสุข สำนักงานปลัดกระทรวงสาธารณสุข</v>
          </cell>
          <cell r="D441" t="str">
            <v>001111200</v>
          </cell>
          <cell r="E441" t="str">
            <v>11112</v>
          </cell>
          <cell r="F441" t="str">
            <v>รพช.โพนสวรรค์</v>
          </cell>
          <cell r="G441" t="str">
            <v>โรงพยาบาลชุมชนโพนสวรรค์</v>
          </cell>
          <cell r="H441" t="str">
            <v>48100105</v>
          </cell>
          <cell r="I441">
            <v>48</v>
          </cell>
          <cell r="J441" t="str">
            <v>จังหวัดนครพนม</v>
          </cell>
          <cell r="K441">
            <v>4810</v>
          </cell>
          <cell r="L441" t="str">
            <v>โพนสวรรค์</v>
          </cell>
          <cell r="M441">
            <v>481001</v>
          </cell>
          <cell r="N441" t="str">
            <v>โพนสวรรค์</v>
          </cell>
          <cell r="O441" t="str">
            <v>ตะวันออกเฉียงเหนือ</v>
          </cell>
          <cell r="P441" t="str">
            <v>07</v>
          </cell>
          <cell r="Q441" t="str">
            <v>โรงพยาบาลชุมชน</v>
          </cell>
          <cell r="R441">
            <v>5</v>
          </cell>
          <cell r="S441">
            <v>30</v>
          </cell>
          <cell r="T441" t="str">
            <v>30</v>
          </cell>
          <cell r="U441" t="str">
            <v>21</v>
          </cell>
          <cell r="V441" t="str">
            <v>2.1 ทุติยภูมิระดับต้น</v>
          </cell>
        </row>
        <row r="442">
          <cell r="A442" t="str">
            <v>11</v>
          </cell>
          <cell r="B442" t="str">
            <v>21002</v>
          </cell>
          <cell r="C442" t="str">
            <v>กระทรวงสาธารณสุข สำนักงานปลัดกระทรวงสาธารณสุข</v>
          </cell>
          <cell r="D442" t="str">
            <v>001145100</v>
          </cell>
          <cell r="E442" t="str">
            <v>11451</v>
          </cell>
          <cell r="F442" t="str">
            <v>รพร.ธาตุพนม</v>
          </cell>
          <cell r="G442" t="str">
            <v>โรงพยาบาลสมเด็จพระยุพราชธาตุพนม</v>
          </cell>
          <cell r="H442" t="str">
            <v>48050107</v>
          </cell>
          <cell r="I442">
            <v>48</v>
          </cell>
          <cell r="J442" t="str">
            <v>จังหวัดนครพนม</v>
          </cell>
          <cell r="K442">
            <v>4805</v>
          </cell>
          <cell r="L442" t="str">
            <v>ธาตุพนม</v>
          </cell>
          <cell r="M442">
            <v>480501</v>
          </cell>
          <cell r="N442" t="str">
            <v>ธาตุพนม</v>
          </cell>
          <cell r="O442" t="str">
            <v>ตะวันออกเฉียงเหนือ</v>
          </cell>
          <cell r="P442" t="str">
            <v>07</v>
          </cell>
          <cell r="Q442" t="str">
            <v>โรงพยาบาลชุมชน</v>
          </cell>
          <cell r="R442">
            <v>4</v>
          </cell>
          <cell r="S442">
            <v>90</v>
          </cell>
          <cell r="T442" t="str">
            <v>90</v>
          </cell>
          <cell r="U442" t="str">
            <v>22</v>
          </cell>
          <cell r="V442" t="str">
            <v>2.2 ทุติยภูมิระดับกลาง</v>
          </cell>
        </row>
        <row r="443">
          <cell r="A443" t="str">
            <v>11</v>
          </cell>
          <cell r="B443" t="str">
            <v>21002</v>
          </cell>
          <cell r="C443" t="str">
            <v>กระทรวงสาธารณสุข สำนักงานปลัดกระทรวงสาธารณสุข</v>
          </cell>
          <cell r="D443" t="str">
            <v>001071200</v>
          </cell>
          <cell r="E443" t="str">
            <v>10712</v>
          </cell>
          <cell r="F443" t="str">
            <v>รพท.มุกดาหาร</v>
          </cell>
          <cell r="G443" t="str">
            <v>โรงพยาบาลทั่วไปมุกดาหาร</v>
          </cell>
          <cell r="H443" t="str">
            <v>49011300</v>
          </cell>
          <cell r="I443">
            <v>49</v>
          </cell>
          <cell r="J443" t="str">
            <v>จังหวัดมุกดาหาร</v>
          </cell>
          <cell r="K443">
            <v>4901</v>
          </cell>
          <cell r="L443" t="str">
            <v>เมืองมุกดาหาร</v>
          </cell>
          <cell r="M443">
            <v>490113</v>
          </cell>
          <cell r="N443" t="str">
            <v>กุดแข้</v>
          </cell>
          <cell r="O443" t="str">
            <v>ตะวันออกเฉียงเหนือ</v>
          </cell>
          <cell r="P443" t="str">
            <v>06</v>
          </cell>
          <cell r="Q443" t="str">
            <v>โรงพยาบาลทั่วไป</v>
          </cell>
          <cell r="R443">
            <v>2</v>
          </cell>
          <cell r="S443">
            <v>301</v>
          </cell>
          <cell r="T443" t="str">
            <v>260</v>
          </cell>
          <cell r="U443" t="str">
            <v>23</v>
          </cell>
          <cell r="V443" t="str">
            <v>2.3 ทุติยภูมิระดับสูง</v>
          </cell>
        </row>
        <row r="444">
          <cell r="A444" t="str">
            <v>11</v>
          </cell>
          <cell r="B444" t="str">
            <v>21002</v>
          </cell>
          <cell r="C444" t="str">
            <v>กระทรวงสาธารณสุข สำนักงานปลัดกระทรวงสาธารณสุข</v>
          </cell>
          <cell r="D444" t="str">
            <v>001111300</v>
          </cell>
          <cell r="E444" t="str">
            <v>11113</v>
          </cell>
          <cell r="F444" t="str">
            <v>รพช.นิคมคำสร้อย</v>
          </cell>
          <cell r="G444" t="str">
            <v>โรงพยาบาลชุมชนนิคมคำสร้อย</v>
          </cell>
          <cell r="H444" t="str">
            <v>49020111</v>
          </cell>
          <cell r="I444">
            <v>49</v>
          </cell>
          <cell r="J444" t="str">
            <v>จังหวัดมุกดาหาร</v>
          </cell>
          <cell r="K444">
            <v>4902</v>
          </cell>
          <cell r="L444" t="str">
            <v>นิคมคำสร้อย</v>
          </cell>
          <cell r="M444">
            <v>490201</v>
          </cell>
          <cell r="N444" t="str">
            <v>นิคมคำสร้อย</v>
          </cell>
          <cell r="O444" t="str">
            <v>ตะวันออกเฉียงเหนือ</v>
          </cell>
          <cell r="P444" t="str">
            <v>07</v>
          </cell>
          <cell r="Q444" t="str">
            <v>โรงพยาบาลชุมชน</v>
          </cell>
          <cell r="R444">
            <v>5</v>
          </cell>
          <cell r="S444">
            <v>30</v>
          </cell>
          <cell r="T444" t="str">
            <v>30</v>
          </cell>
          <cell r="U444" t="str">
            <v>21</v>
          </cell>
          <cell r="V444" t="str">
            <v>2.1 ทุติยภูมิระดับต้น</v>
          </cell>
        </row>
        <row r="445">
          <cell r="A445" t="str">
            <v>11</v>
          </cell>
          <cell r="B445" t="str">
            <v>21002</v>
          </cell>
          <cell r="C445" t="str">
            <v>กระทรวงสาธารณสุข สำนักงานปลัดกระทรวงสาธารณสุข</v>
          </cell>
          <cell r="D445" t="str">
            <v>001111400</v>
          </cell>
          <cell r="E445" t="str">
            <v>11114</v>
          </cell>
          <cell r="F445" t="str">
            <v>รพช.ดอนตาล</v>
          </cell>
          <cell r="G445" t="str">
            <v>โรงพยาบาลชุมชนดอนตาล</v>
          </cell>
          <cell r="H445" t="str">
            <v>49030107</v>
          </cell>
          <cell r="I445">
            <v>49</v>
          </cell>
          <cell r="J445" t="str">
            <v>จังหวัดมุกดาหาร</v>
          </cell>
          <cell r="K445">
            <v>4903</v>
          </cell>
          <cell r="L445" t="str">
            <v>ดอนตาล</v>
          </cell>
          <cell r="M445">
            <v>490301</v>
          </cell>
          <cell r="N445" t="str">
            <v>ดอนตาล</v>
          </cell>
          <cell r="O445" t="str">
            <v>ตะวันออกเฉียงเหนือ</v>
          </cell>
          <cell r="P445" t="str">
            <v>07</v>
          </cell>
          <cell r="Q445" t="str">
            <v>โรงพยาบาลชุมชน</v>
          </cell>
          <cell r="R445">
            <v>5</v>
          </cell>
          <cell r="S445">
            <v>30</v>
          </cell>
          <cell r="T445" t="str">
            <v>30</v>
          </cell>
          <cell r="U445" t="str">
            <v>21</v>
          </cell>
          <cell r="V445" t="str">
            <v>2.1 ทุติยภูมิระดับต้น</v>
          </cell>
        </row>
        <row r="446">
          <cell r="A446" t="str">
            <v>11</v>
          </cell>
          <cell r="B446" t="str">
            <v>21002</v>
          </cell>
          <cell r="C446" t="str">
            <v>กระทรวงสาธารณสุข สำนักงานปลัดกระทรวงสาธารณสุข</v>
          </cell>
          <cell r="D446" t="str">
            <v>001111500</v>
          </cell>
          <cell r="E446" t="str">
            <v>11115</v>
          </cell>
          <cell r="F446" t="str">
            <v>รพช.ดงหลวง</v>
          </cell>
          <cell r="G446" t="str">
            <v>โรงพยาบาลชุมชนดงหลวง</v>
          </cell>
          <cell r="H446" t="str">
            <v>49040103</v>
          </cell>
          <cell r="I446">
            <v>49</v>
          </cell>
          <cell r="J446" t="str">
            <v>จังหวัดมุกดาหาร</v>
          </cell>
          <cell r="K446">
            <v>4904</v>
          </cell>
          <cell r="L446" t="str">
            <v>ดงหลวง</v>
          </cell>
          <cell r="M446">
            <v>490401</v>
          </cell>
          <cell r="N446" t="str">
            <v>ดงหลวง</v>
          </cell>
          <cell r="O446" t="str">
            <v>ตะวันออกเฉียงเหนือ</v>
          </cell>
          <cell r="P446" t="str">
            <v>07</v>
          </cell>
          <cell r="Q446" t="str">
            <v>โรงพยาบาลชุมชน</v>
          </cell>
          <cell r="R446">
            <v>5</v>
          </cell>
          <cell r="S446">
            <v>30</v>
          </cell>
          <cell r="T446" t="str">
            <v>30</v>
          </cell>
          <cell r="U446" t="str">
            <v>21</v>
          </cell>
          <cell r="V446" t="str">
            <v>2.1 ทุติยภูมิระดับต้น</v>
          </cell>
        </row>
        <row r="447">
          <cell r="A447" t="str">
            <v>11</v>
          </cell>
          <cell r="B447" t="str">
            <v>21002</v>
          </cell>
          <cell r="C447" t="str">
            <v>กระทรวงสาธารณสุข สำนักงานปลัดกระทรวงสาธารณสุข</v>
          </cell>
          <cell r="D447" t="str">
            <v>001111600</v>
          </cell>
          <cell r="E447" t="str">
            <v>11116</v>
          </cell>
          <cell r="F447" t="str">
            <v>รพช.คำชะอี</v>
          </cell>
          <cell r="G447" t="str">
            <v>โรงพยาบาลชุมชนคำชะอี</v>
          </cell>
          <cell r="H447" t="str">
            <v>49050302</v>
          </cell>
          <cell r="I447">
            <v>49</v>
          </cell>
          <cell r="J447" t="str">
            <v>จังหวัดมุกดาหาร</v>
          </cell>
          <cell r="K447">
            <v>4905</v>
          </cell>
          <cell r="L447" t="str">
            <v>คำชะอี</v>
          </cell>
          <cell r="M447">
            <v>490514</v>
          </cell>
          <cell r="N447" t="str">
            <v>น้ำเที่ยง</v>
          </cell>
          <cell r="O447" t="str">
            <v>ตะวันออกเฉียงเหนือ</v>
          </cell>
          <cell r="P447" t="str">
            <v>07</v>
          </cell>
          <cell r="Q447" t="str">
            <v>โรงพยาบาลชุมชน</v>
          </cell>
          <cell r="R447">
            <v>5</v>
          </cell>
          <cell r="S447">
            <v>30</v>
          </cell>
          <cell r="T447" t="str">
            <v>30</v>
          </cell>
          <cell r="U447" t="str">
            <v>21</v>
          </cell>
          <cell r="V447" t="str">
            <v>2.1 ทุติยภูมิระดับต้น</v>
          </cell>
        </row>
        <row r="448">
          <cell r="A448" t="str">
            <v>11</v>
          </cell>
          <cell r="B448" t="str">
            <v>21002</v>
          </cell>
          <cell r="C448" t="str">
            <v>กระทรวงสาธารณสุข สำนักงานปลัดกระทรวงสาธารณสุข</v>
          </cell>
          <cell r="D448" t="str">
            <v>001111700</v>
          </cell>
          <cell r="E448" t="str">
            <v>11117</v>
          </cell>
          <cell r="F448" t="str">
            <v>รพช.หว้านใหญ่</v>
          </cell>
          <cell r="G448" t="str">
            <v>โรงพยาบาลชุมชนหว้านใหญ่</v>
          </cell>
          <cell r="H448" t="str">
            <v>49060109</v>
          </cell>
          <cell r="I448">
            <v>49</v>
          </cell>
          <cell r="J448" t="str">
            <v>จังหวัดมุกดาหาร</v>
          </cell>
          <cell r="K448">
            <v>4906</v>
          </cell>
          <cell r="L448" t="str">
            <v>หว้านใหญ่</v>
          </cell>
          <cell r="M448">
            <v>490601</v>
          </cell>
          <cell r="N448" t="str">
            <v>หว้านใหญ่</v>
          </cell>
          <cell r="O448" t="str">
            <v>ตะวันออกเฉียงเหนือ</v>
          </cell>
          <cell r="P448" t="str">
            <v>07</v>
          </cell>
          <cell r="Q448" t="str">
            <v>โรงพยาบาลชุมชน</v>
          </cell>
          <cell r="R448">
            <v>5</v>
          </cell>
          <cell r="S448">
            <v>30</v>
          </cell>
          <cell r="T448" t="str">
            <v>30</v>
          </cell>
          <cell r="U448" t="str">
            <v>21</v>
          </cell>
          <cell r="V448" t="str">
            <v>2.1 ทุติยภูมิระดับต้น</v>
          </cell>
        </row>
        <row r="449">
          <cell r="A449" t="str">
            <v>11</v>
          </cell>
          <cell r="B449" t="str">
            <v>21002</v>
          </cell>
          <cell r="C449" t="str">
            <v>กระทรวงสาธารณสุข สำนักงานปลัดกระทรวงสาธารณสุข</v>
          </cell>
          <cell r="D449" t="str">
            <v>001111800</v>
          </cell>
          <cell r="E449" t="str">
            <v>11118</v>
          </cell>
          <cell r="F449" t="str">
            <v>รพช.หนองสูง</v>
          </cell>
          <cell r="G449" t="str">
            <v>โรงพยาบาลชุมชนหนองสูง</v>
          </cell>
          <cell r="H449" t="str">
            <v>49070604</v>
          </cell>
          <cell r="I449">
            <v>49</v>
          </cell>
          <cell r="J449" t="str">
            <v>จังหวัดมุกดาหาร</v>
          </cell>
          <cell r="K449">
            <v>4907</v>
          </cell>
          <cell r="L449" t="str">
            <v>หนองสูง</v>
          </cell>
          <cell r="M449">
            <v>490706</v>
          </cell>
          <cell r="N449" t="str">
            <v>หนองสูงเหนือ</v>
          </cell>
          <cell r="O449" t="str">
            <v>ตะวันออกเฉียงเหนือ</v>
          </cell>
          <cell r="P449" t="str">
            <v>07</v>
          </cell>
          <cell r="Q449" t="str">
            <v>โรงพยาบาลชุมชน</v>
          </cell>
          <cell r="R449">
            <v>5</v>
          </cell>
          <cell r="S449">
            <v>30</v>
          </cell>
          <cell r="T449" t="str">
            <v>30</v>
          </cell>
          <cell r="U449" t="str">
            <v>21</v>
          </cell>
          <cell r="V449" t="str">
            <v>2.1 ทุติยภูมิระดับต้น</v>
          </cell>
        </row>
        <row r="450">
          <cell r="A450" t="str">
            <v>12</v>
          </cell>
          <cell r="B450" t="str">
            <v>21002</v>
          </cell>
          <cell r="C450" t="str">
            <v>กระทรวงสาธารณสุข สำนักงานปลัดกระทรวงสาธารณสุข</v>
          </cell>
          <cell r="D450" t="str">
            <v>001067000</v>
          </cell>
          <cell r="E450" t="str">
            <v>10670</v>
          </cell>
          <cell r="F450" t="str">
            <v>รพศ.ขอนแก่น</v>
          </cell>
          <cell r="G450" t="str">
            <v>โรงพยาบาลศูนย์ขอนแก่น</v>
          </cell>
          <cell r="H450" t="str">
            <v>40010100</v>
          </cell>
          <cell r="I450">
            <v>40</v>
          </cell>
          <cell r="J450" t="str">
            <v>จังหวัดขอนแก่น</v>
          </cell>
          <cell r="K450">
            <v>4001</v>
          </cell>
          <cell r="L450" t="str">
            <v>เมืองขอนแก่น</v>
          </cell>
          <cell r="M450">
            <v>400101</v>
          </cell>
          <cell r="N450" t="str">
            <v>ในเมือง</v>
          </cell>
          <cell r="O450" t="str">
            <v>ตะวันออกเฉียงเหนือ</v>
          </cell>
          <cell r="P450" t="str">
            <v>05</v>
          </cell>
          <cell r="Q450" t="str">
            <v>โรงพยาบาลศูนย์</v>
          </cell>
          <cell r="R450">
            <v>1</v>
          </cell>
          <cell r="S450">
            <v>867</v>
          </cell>
          <cell r="T450" t="str">
            <v>867</v>
          </cell>
          <cell r="U450" t="str">
            <v>31</v>
          </cell>
          <cell r="V450" t="str">
            <v>3.1 ตติยภูมิ</v>
          </cell>
        </row>
        <row r="451">
          <cell r="A451" t="str">
            <v>12</v>
          </cell>
          <cell r="B451" t="str">
            <v>21002</v>
          </cell>
          <cell r="C451" t="str">
            <v>กระทรวงสาธารณสุข สำนักงานปลัดกระทรวงสาธารณสุข</v>
          </cell>
          <cell r="D451" t="str">
            <v>001099500</v>
          </cell>
          <cell r="E451" t="str">
            <v>10995</v>
          </cell>
          <cell r="F451" t="str">
            <v>รพช.บ้านฝาง</v>
          </cell>
          <cell r="G451" t="str">
            <v>โรงพยาบาลชุมชนบ้านฝาง</v>
          </cell>
          <cell r="H451" t="str">
            <v>40020609</v>
          </cell>
          <cell r="I451">
            <v>40</v>
          </cell>
          <cell r="J451" t="str">
            <v>จังหวัดขอนแก่น</v>
          </cell>
          <cell r="K451">
            <v>4002</v>
          </cell>
          <cell r="L451" t="str">
            <v>บ้านฝาง</v>
          </cell>
          <cell r="M451">
            <v>400206</v>
          </cell>
          <cell r="N451" t="str">
            <v>บ้านฝาง</v>
          </cell>
          <cell r="O451" t="str">
            <v>ตะวันออกเฉียงเหนือ</v>
          </cell>
          <cell r="P451" t="str">
            <v>07</v>
          </cell>
          <cell r="Q451" t="str">
            <v>โรงพยาบาลชุมชน</v>
          </cell>
          <cell r="R451">
            <v>5</v>
          </cell>
          <cell r="S451">
            <v>30</v>
          </cell>
          <cell r="T451" t="str">
            <v>30</v>
          </cell>
          <cell r="U451" t="str">
            <v>21</v>
          </cell>
          <cell r="V451" t="str">
            <v>2.1 ทุติยภูมิระดับต้น</v>
          </cell>
        </row>
        <row r="452">
          <cell r="A452" t="str">
            <v>12</v>
          </cell>
          <cell r="B452" t="str">
            <v>21002</v>
          </cell>
          <cell r="C452" t="str">
            <v>กระทรวงสาธารณสุข สำนักงานปลัดกระทรวงสาธารณสุข</v>
          </cell>
          <cell r="D452" t="str">
            <v>001099600</v>
          </cell>
          <cell r="E452" t="str">
            <v>10996</v>
          </cell>
          <cell r="F452" t="str">
            <v>รพช.พระยืน</v>
          </cell>
          <cell r="G452" t="str">
            <v>โรงพยาบาลชุมชนพระยืน</v>
          </cell>
          <cell r="H452" t="str">
            <v>40030302</v>
          </cell>
          <cell r="I452">
            <v>40</v>
          </cell>
          <cell r="J452" t="str">
            <v>จังหวัดขอนแก่น</v>
          </cell>
          <cell r="K452">
            <v>4003</v>
          </cell>
          <cell r="L452" t="str">
            <v>พระยืน</v>
          </cell>
          <cell r="M452">
            <v>400303</v>
          </cell>
          <cell r="N452" t="str">
            <v>บ้านโต้น</v>
          </cell>
          <cell r="O452" t="str">
            <v>ตะวันออกเฉียงเหนือ</v>
          </cell>
          <cell r="P452" t="str">
            <v>07</v>
          </cell>
          <cell r="Q452" t="str">
            <v>โรงพยาบาลชุมชน</v>
          </cell>
          <cell r="R452">
            <v>5</v>
          </cell>
          <cell r="S452">
            <v>30</v>
          </cell>
          <cell r="T452" t="str">
            <v>30</v>
          </cell>
          <cell r="U452" t="str">
            <v>21</v>
          </cell>
          <cell r="V452" t="str">
            <v>2.1 ทุติยภูมิระดับต้น</v>
          </cell>
        </row>
        <row r="453">
          <cell r="A453" t="str">
            <v>12</v>
          </cell>
          <cell r="B453" t="str">
            <v>21002</v>
          </cell>
          <cell r="C453" t="str">
            <v>กระทรวงสาธารณสุข สำนักงานปลัดกระทรวงสาธารณสุข</v>
          </cell>
          <cell r="D453" t="str">
            <v>001099700</v>
          </cell>
          <cell r="E453" t="str">
            <v>10997</v>
          </cell>
          <cell r="F453" t="str">
            <v>รพช.หนองเรือ</v>
          </cell>
          <cell r="G453" t="str">
            <v>โรงพยาบาลชุมชนหนองเรือ</v>
          </cell>
          <cell r="H453" t="str">
            <v>40040101</v>
          </cell>
          <cell r="I453">
            <v>40</v>
          </cell>
          <cell r="J453" t="str">
            <v>จังหวัดขอนแก่น</v>
          </cell>
          <cell r="K453">
            <v>4004</v>
          </cell>
          <cell r="L453" t="str">
            <v>หนองเรือ</v>
          </cell>
          <cell r="M453">
            <v>400401</v>
          </cell>
          <cell r="N453" t="str">
            <v>หนองเรือ</v>
          </cell>
          <cell r="O453" t="str">
            <v>ตะวันออกเฉียงเหนือ</v>
          </cell>
          <cell r="P453" t="str">
            <v>07</v>
          </cell>
          <cell r="Q453" t="str">
            <v>โรงพยาบาลชุมชน</v>
          </cell>
          <cell r="R453">
            <v>5</v>
          </cell>
          <cell r="S453">
            <v>30</v>
          </cell>
          <cell r="T453" t="str">
            <v>60</v>
          </cell>
          <cell r="U453" t="str">
            <v>21</v>
          </cell>
          <cell r="V453" t="str">
            <v>2.1 ทุติยภูมิระดับต้น</v>
          </cell>
        </row>
        <row r="454">
          <cell r="A454" t="str">
            <v>12</v>
          </cell>
          <cell r="B454" t="str">
            <v>21002</v>
          </cell>
          <cell r="C454" t="str">
            <v>กระทรวงสาธารณสุข สำนักงานปลัดกระทรวงสาธารณสุข</v>
          </cell>
          <cell r="D454" t="str">
            <v>001099800</v>
          </cell>
          <cell r="E454" t="str">
            <v>10998</v>
          </cell>
          <cell r="F454" t="str">
            <v>รพช.ชุมแพ</v>
          </cell>
          <cell r="G454" t="str">
            <v>โรงพยาบาลชุมชนชุมแพ</v>
          </cell>
          <cell r="H454" t="str">
            <v>40050108</v>
          </cell>
          <cell r="I454">
            <v>40</v>
          </cell>
          <cell r="J454" t="str">
            <v>จังหวัดขอนแก่น</v>
          </cell>
          <cell r="K454">
            <v>4005</v>
          </cell>
          <cell r="L454" t="str">
            <v>ชุมแพ</v>
          </cell>
          <cell r="M454">
            <v>400501</v>
          </cell>
          <cell r="N454" t="str">
            <v>ชุมแพ</v>
          </cell>
          <cell r="O454" t="str">
            <v>ตะวันออกเฉียงเหนือ</v>
          </cell>
          <cell r="P454" t="str">
            <v>07</v>
          </cell>
          <cell r="Q454" t="str">
            <v>โรงพยาบาลชุมชน</v>
          </cell>
          <cell r="R454">
            <v>4</v>
          </cell>
          <cell r="S454">
            <v>120</v>
          </cell>
          <cell r="T454" t="str">
            <v>120</v>
          </cell>
          <cell r="U454" t="str">
            <v>23</v>
          </cell>
          <cell r="V454" t="str">
            <v>2.3 ทุติยภูมิระดับสูง</v>
          </cell>
        </row>
        <row r="455">
          <cell r="A455" t="str">
            <v>12</v>
          </cell>
          <cell r="B455" t="str">
            <v>21002</v>
          </cell>
          <cell r="C455" t="str">
            <v>กระทรวงสาธารณสุข สำนักงานปลัดกระทรวงสาธารณสุข</v>
          </cell>
          <cell r="D455" t="str">
            <v>001099900</v>
          </cell>
          <cell r="E455" t="str">
            <v>10999</v>
          </cell>
          <cell r="F455" t="str">
            <v>รพช.สีชมพู</v>
          </cell>
          <cell r="G455" t="str">
            <v>โรงพยาบาลชุมชนสีชมพู</v>
          </cell>
          <cell r="H455" t="str">
            <v>40060410</v>
          </cell>
          <cell r="I455">
            <v>40</v>
          </cell>
          <cell r="J455" t="str">
            <v>จังหวัดขอนแก่น</v>
          </cell>
          <cell r="K455">
            <v>4006</v>
          </cell>
          <cell r="L455" t="str">
            <v>สีชมพู</v>
          </cell>
          <cell r="M455">
            <v>400604</v>
          </cell>
          <cell r="N455" t="str">
            <v>วังเพิ่ม</v>
          </cell>
          <cell r="O455" t="str">
            <v>ตะวันออกเฉียงเหนือ</v>
          </cell>
          <cell r="P455" t="str">
            <v>07</v>
          </cell>
          <cell r="Q455" t="str">
            <v>โรงพยาบาลชุมชน</v>
          </cell>
          <cell r="R455">
            <v>5</v>
          </cell>
          <cell r="S455">
            <v>30</v>
          </cell>
          <cell r="T455" t="str">
            <v>30</v>
          </cell>
          <cell r="U455" t="str">
            <v>21</v>
          </cell>
          <cell r="V455" t="str">
            <v>2.1 ทุติยภูมิระดับต้น</v>
          </cell>
        </row>
        <row r="456">
          <cell r="A456" t="str">
            <v>12</v>
          </cell>
          <cell r="B456" t="str">
            <v>21002</v>
          </cell>
          <cell r="C456" t="str">
            <v>กระทรวงสาธารณสุข สำนักงานปลัดกระทรวงสาธารณสุข</v>
          </cell>
          <cell r="D456" t="str">
            <v>001100000</v>
          </cell>
          <cell r="E456" t="str">
            <v>11000</v>
          </cell>
          <cell r="F456" t="str">
            <v>รพช.น้ำพอง</v>
          </cell>
          <cell r="G456" t="str">
            <v>โรงพยาบาลชุมชนน้ำพอง</v>
          </cell>
          <cell r="H456" t="str">
            <v>40070102</v>
          </cell>
          <cell r="I456">
            <v>40</v>
          </cell>
          <cell r="J456" t="str">
            <v>จังหวัดขอนแก่น</v>
          </cell>
          <cell r="K456">
            <v>4007</v>
          </cell>
          <cell r="L456" t="str">
            <v>น้ำพอง</v>
          </cell>
          <cell r="M456">
            <v>400701</v>
          </cell>
          <cell r="N456" t="str">
            <v>น้ำพอง</v>
          </cell>
          <cell r="O456" t="str">
            <v>ตะวันออกเฉียงเหนือ</v>
          </cell>
          <cell r="P456" t="str">
            <v>07</v>
          </cell>
          <cell r="Q456" t="str">
            <v>โรงพยาบาลชุมชน</v>
          </cell>
          <cell r="R456">
            <v>4</v>
          </cell>
          <cell r="S456">
            <v>60</v>
          </cell>
          <cell r="T456" t="str">
            <v>60</v>
          </cell>
          <cell r="U456" t="str">
            <v>21</v>
          </cell>
          <cell r="V456" t="str">
            <v>2.1 ทุติยภูมิระดับต้น</v>
          </cell>
        </row>
        <row r="457">
          <cell r="A457" t="str">
            <v>12</v>
          </cell>
          <cell r="B457" t="str">
            <v>21002</v>
          </cell>
          <cell r="C457" t="str">
            <v>กระทรวงสาธารณสุข สำนักงานปลัดกระทรวงสาธารณสุข</v>
          </cell>
          <cell r="D457" t="str">
            <v>001100100</v>
          </cell>
          <cell r="E457" t="str">
            <v>11001</v>
          </cell>
          <cell r="F457" t="str">
            <v>รพช.อุบลรัตน์</v>
          </cell>
          <cell r="G457" t="str">
            <v>โรงพยาบาลชุมชนอุบลรัตน์</v>
          </cell>
          <cell r="H457" t="str">
            <v>40080302</v>
          </cell>
          <cell r="I457">
            <v>40</v>
          </cell>
          <cell r="J457" t="str">
            <v>จังหวัดขอนแก่น</v>
          </cell>
          <cell r="K457">
            <v>4008</v>
          </cell>
          <cell r="L457" t="str">
            <v>อุบลรัตน์</v>
          </cell>
          <cell r="M457">
            <v>400803</v>
          </cell>
          <cell r="N457" t="str">
            <v>เขื่อนอุบลรัตน์</v>
          </cell>
          <cell r="O457" t="str">
            <v>ตะวันออกเฉียงเหนือ</v>
          </cell>
          <cell r="P457" t="str">
            <v>07</v>
          </cell>
          <cell r="Q457" t="str">
            <v>โรงพยาบาลชุมชน</v>
          </cell>
          <cell r="R457">
            <v>5</v>
          </cell>
          <cell r="S457">
            <v>30</v>
          </cell>
          <cell r="T457" t="str">
            <v>30</v>
          </cell>
          <cell r="U457" t="str">
            <v>21</v>
          </cell>
          <cell r="V457" t="str">
            <v>2.1 ทุติยภูมิระดับต้น</v>
          </cell>
        </row>
        <row r="458">
          <cell r="A458" t="str">
            <v>12</v>
          </cell>
          <cell r="B458" t="str">
            <v>21002</v>
          </cell>
          <cell r="C458" t="str">
            <v>กระทรวงสาธารณสุข สำนักงานปลัดกระทรวงสาธารณสุข</v>
          </cell>
          <cell r="D458" t="str">
            <v>001100200</v>
          </cell>
          <cell r="E458" t="str">
            <v>11002</v>
          </cell>
          <cell r="F458" t="str">
            <v>รพช.บ้านไผ่</v>
          </cell>
          <cell r="G458" t="str">
            <v>โรงพยาบาลชุมชนบ้านไผ่</v>
          </cell>
          <cell r="H458" t="str">
            <v>40100203</v>
          </cell>
          <cell r="I458">
            <v>40</v>
          </cell>
          <cell r="J458" t="str">
            <v>จังหวัดขอนแก่น</v>
          </cell>
          <cell r="K458">
            <v>4010</v>
          </cell>
          <cell r="L458" t="str">
            <v>บ้านไผ่</v>
          </cell>
          <cell r="M458">
            <v>401002</v>
          </cell>
          <cell r="N458" t="str">
            <v>ในเมือง</v>
          </cell>
          <cell r="O458" t="str">
            <v>ตะวันออกเฉียงเหนือ</v>
          </cell>
          <cell r="P458" t="str">
            <v>07</v>
          </cell>
          <cell r="Q458" t="str">
            <v>โรงพยาบาลชุมชน</v>
          </cell>
          <cell r="R458">
            <v>4</v>
          </cell>
          <cell r="S458">
            <v>90</v>
          </cell>
          <cell r="T458" t="str">
            <v>90</v>
          </cell>
          <cell r="U458" t="str">
            <v>22</v>
          </cell>
          <cell r="V458" t="str">
            <v>2.2 ทุติยภูมิระดับกลาง</v>
          </cell>
        </row>
        <row r="459">
          <cell r="A459" t="str">
            <v>12</v>
          </cell>
          <cell r="B459" t="str">
            <v>21002</v>
          </cell>
          <cell r="C459" t="str">
            <v>กระทรวงสาธารณสุข สำนักงานปลัดกระทรวงสาธารณสุข</v>
          </cell>
          <cell r="D459" t="str">
            <v>001100300</v>
          </cell>
          <cell r="E459" t="str">
            <v>11003</v>
          </cell>
          <cell r="F459" t="str">
            <v>รพช.เปือยน้อย</v>
          </cell>
          <cell r="G459" t="str">
            <v>โรงพยาบาลชุมชนเปือยน้อย</v>
          </cell>
          <cell r="H459" t="str">
            <v>40110107</v>
          </cell>
          <cell r="I459">
            <v>40</v>
          </cell>
          <cell r="J459" t="str">
            <v>จังหวัดขอนแก่น</v>
          </cell>
          <cell r="K459">
            <v>4011</v>
          </cell>
          <cell r="L459" t="str">
            <v>เปือยน้อย</v>
          </cell>
          <cell r="M459">
            <v>401101</v>
          </cell>
          <cell r="N459" t="str">
            <v>เปือยน้อย</v>
          </cell>
          <cell r="O459" t="str">
            <v>ตะวันออกเฉียงเหนือ</v>
          </cell>
          <cell r="P459" t="str">
            <v>07</v>
          </cell>
          <cell r="Q459" t="str">
            <v>โรงพยาบาลชุมชน</v>
          </cell>
          <cell r="R459">
            <v>5</v>
          </cell>
          <cell r="S459">
            <v>30</v>
          </cell>
          <cell r="T459" t="str">
            <v>30</v>
          </cell>
          <cell r="U459" t="str">
            <v>21</v>
          </cell>
          <cell r="V459" t="str">
            <v>2.1 ทุติยภูมิระดับต้น</v>
          </cell>
        </row>
        <row r="460">
          <cell r="A460" t="str">
            <v>12</v>
          </cell>
          <cell r="B460" t="str">
            <v>21002</v>
          </cell>
          <cell r="C460" t="str">
            <v>กระทรวงสาธารณสุข สำนักงานปลัดกระทรวงสาธารณสุข</v>
          </cell>
          <cell r="D460" t="str">
            <v>001100400</v>
          </cell>
          <cell r="E460" t="str">
            <v>11004</v>
          </cell>
          <cell r="F460" t="str">
            <v>รพช.พล</v>
          </cell>
          <cell r="G460" t="str">
            <v>โรงพยาบาลชุมชนพล</v>
          </cell>
          <cell r="H460" t="str">
            <v>40120100</v>
          </cell>
          <cell r="I460">
            <v>40</v>
          </cell>
          <cell r="J460" t="str">
            <v>จังหวัดขอนแก่น</v>
          </cell>
          <cell r="K460">
            <v>4012</v>
          </cell>
          <cell r="L460" t="str">
            <v>พล</v>
          </cell>
          <cell r="M460">
            <v>401201</v>
          </cell>
          <cell r="N460" t="str">
            <v>เมืองพล</v>
          </cell>
          <cell r="O460" t="str">
            <v>ตะวันออกเฉียงเหนือ</v>
          </cell>
          <cell r="P460" t="str">
            <v>07</v>
          </cell>
          <cell r="Q460" t="str">
            <v>โรงพยาบาลชุมชน</v>
          </cell>
          <cell r="R460">
            <v>4</v>
          </cell>
          <cell r="S460">
            <v>60</v>
          </cell>
          <cell r="T460" t="str">
            <v>60</v>
          </cell>
          <cell r="U460" t="str">
            <v>22</v>
          </cell>
          <cell r="V460" t="str">
            <v>2.2 ทุติยภูมิระดับกลาง</v>
          </cell>
        </row>
        <row r="461">
          <cell r="A461" t="str">
            <v>12</v>
          </cell>
          <cell r="B461" t="str">
            <v>21002</v>
          </cell>
          <cell r="C461" t="str">
            <v>กระทรวงสาธารณสุข สำนักงานปลัดกระทรวงสาธารณสุข</v>
          </cell>
          <cell r="D461" t="str">
            <v>001100500</v>
          </cell>
          <cell r="E461" t="str">
            <v>11005</v>
          </cell>
          <cell r="F461" t="str">
            <v>รพช.แวงใหญ่</v>
          </cell>
          <cell r="G461" t="str">
            <v>โรงพยาบาลชุมชนแวงใหญ่</v>
          </cell>
          <cell r="H461" t="str">
            <v>40130109</v>
          </cell>
          <cell r="I461">
            <v>40</v>
          </cell>
          <cell r="J461" t="str">
            <v>จังหวัดขอนแก่น</v>
          </cell>
          <cell r="K461">
            <v>4013</v>
          </cell>
          <cell r="L461" t="str">
            <v>แวงใหญ่</v>
          </cell>
          <cell r="M461">
            <v>401301</v>
          </cell>
          <cell r="N461" t="str">
            <v>คอนฉิม</v>
          </cell>
          <cell r="O461" t="str">
            <v>ตะวันออกเฉียงเหนือ</v>
          </cell>
          <cell r="P461" t="str">
            <v>07</v>
          </cell>
          <cell r="Q461" t="str">
            <v>โรงพยาบาลชุมชน</v>
          </cell>
          <cell r="R461">
            <v>5</v>
          </cell>
          <cell r="S461">
            <v>30</v>
          </cell>
          <cell r="T461" t="str">
            <v>30</v>
          </cell>
          <cell r="U461" t="str">
            <v>21</v>
          </cell>
          <cell r="V461" t="str">
            <v>2.1 ทุติยภูมิระดับต้น</v>
          </cell>
        </row>
        <row r="462">
          <cell r="A462" t="str">
            <v>12</v>
          </cell>
          <cell r="B462" t="str">
            <v>21002</v>
          </cell>
          <cell r="C462" t="str">
            <v>กระทรวงสาธารณสุข สำนักงานปลัดกระทรวงสาธารณสุข</v>
          </cell>
          <cell r="D462" t="str">
            <v>001100600</v>
          </cell>
          <cell r="E462" t="str">
            <v>11006</v>
          </cell>
          <cell r="F462" t="str">
            <v>รพช.แวงน้อย</v>
          </cell>
          <cell r="G462" t="str">
            <v>โรงพยาบาลชุมชนแวงน้อย</v>
          </cell>
          <cell r="H462" t="str">
            <v>40140412</v>
          </cell>
          <cell r="I462">
            <v>40</v>
          </cell>
          <cell r="J462" t="str">
            <v>จังหวัดขอนแก่น</v>
          </cell>
          <cell r="K462">
            <v>4014</v>
          </cell>
          <cell r="L462" t="str">
            <v>แวงน้อย</v>
          </cell>
          <cell r="M462">
            <v>401404</v>
          </cell>
          <cell r="N462" t="str">
            <v>ละหานนา</v>
          </cell>
          <cell r="O462" t="str">
            <v>ตะวันออกเฉียงเหนือ</v>
          </cell>
          <cell r="P462" t="str">
            <v>07</v>
          </cell>
          <cell r="Q462" t="str">
            <v>โรงพยาบาลชุมชน</v>
          </cell>
          <cell r="R462">
            <v>5</v>
          </cell>
          <cell r="S462">
            <v>30</v>
          </cell>
          <cell r="T462" t="str">
            <v>30</v>
          </cell>
          <cell r="U462" t="str">
            <v>21</v>
          </cell>
          <cell r="V462" t="str">
            <v>2.1 ทุติยภูมิระดับต้น</v>
          </cell>
        </row>
        <row r="463">
          <cell r="A463" t="str">
            <v>12</v>
          </cell>
          <cell r="B463" t="str">
            <v>21002</v>
          </cell>
          <cell r="C463" t="str">
            <v>กระทรวงสาธารณสุข สำนักงานปลัดกระทรวงสาธารณสุข</v>
          </cell>
          <cell r="D463" t="str">
            <v>001100700</v>
          </cell>
          <cell r="E463" t="str">
            <v>11007</v>
          </cell>
          <cell r="F463" t="str">
            <v>รพช.หนองสองห้อง</v>
          </cell>
          <cell r="G463" t="str">
            <v>โรงพยาบาลชุมชนหนองสองห้อง</v>
          </cell>
          <cell r="H463" t="str">
            <v>40150116</v>
          </cell>
          <cell r="I463">
            <v>40</v>
          </cell>
          <cell r="J463" t="str">
            <v>จังหวัดขอนแก่น</v>
          </cell>
          <cell r="K463">
            <v>4015</v>
          </cell>
          <cell r="L463" t="str">
            <v>หนองสองห้อง</v>
          </cell>
          <cell r="M463">
            <v>401501</v>
          </cell>
          <cell r="N463" t="str">
            <v>หนองสองห้อง</v>
          </cell>
          <cell r="O463" t="str">
            <v>ตะวันออกเฉียงเหนือ</v>
          </cell>
          <cell r="P463" t="str">
            <v>07</v>
          </cell>
          <cell r="Q463" t="str">
            <v>โรงพยาบาลชุมชน</v>
          </cell>
          <cell r="R463">
            <v>5</v>
          </cell>
          <cell r="S463">
            <v>30</v>
          </cell>
          <cell r="T463" t="str">
            <v>30</v>
          </cell>
          <cell r="U463" t="str">
            <v>21</v>
          </cell>
          <cell r="V463" t="str">
            <v>2.1 ทุติยภูมิระดับต้น</v>
          </cell>
        </row>
        <row r="464">
          <cell r="A464" t="str">
            <v>12</v>
          </cell>
          <cell r="B464" t="str">
            <v>21002</v>
          </cell>
          <cell r="C464" t="str">
            <v>กระทรวงสาธารณสุข สำนักงานปลัดกระทรวงสาธารณสุข</v>
          </cell>
          <cell r="D464" t="str">
            <v>001100800</v>
          </cell>
          <cell r="E464" t="str">
            <v>11008</v>
          </cell>
          <cell r="F464" t="str">
            <v>รพช.ภูเวียง</v>
          </cell>
          <cell r="G464" t="str">
            <v>โรงพยาบาลชุมชนภูเวียง</v>
          </cell>
          <cell r="H464" t="str">
            <v>40160103</v>
          </cell>
          <cell r="I464">
            <v>40</v>
          </cell>
          <cell r="J464" t="str">
            <v>จังหวัดขอนแก่น</v>
          </cell>
          <cell r="K464">
            <v>4016</v>
          </cell>
          <cell r="L464" t="str">
            <v>ภูเวียง</v>
          </cell>
          <cell r="M464">
            <v>401601</v>
          </cell>
          <cell r="N464" t="str">
            <v>บ้านเรือ</v>
          </cell>
          <cell r="O464" t="str">
            <v>ตะวันออกเฉียงเหนือ</v>
          </cell>
          <cell r="P464" t="str">
            <v>07</v>
          </cell>
          <cell r="Q464" t="str">
            <v>โรงพยาบาลชุมชน</v>
          </cell>
          <cell r="R464">
            <v>4</v>
          </cell>
          <cell r="S464">
            <v>60</v>
          </cell>
          <cell r="T464" t="str">
            <v>60</v>
          </cell>
          <cell r="U464" t="str">
            <v>21</v>
          </cell>
          <cell r="V464" t="str">
            <v>2.1 ทุติยภูมิระดับต้น</v>
          </cell>
        </row>
        <row r="465">
          <cell r="A465" t="str">
            <v>12</v>
          </cell>
          <cell r="B465" t="str">
            <v>21002</v>
          </cell>
          <cell r="C465" t="str">
            <v>กระทรวงสาธารณสุข สำนักงานปลัดกระทรวงสาธารณสุข</v>
          </cell>
          <cell r="D465" t="str">
            <v>001100900</v>
          </cell>
          <cell r="E465" t="str">
            <v>11009</v>
          </cell>
          <cell r="F465" t="str">
            <v>รพช.มัญจาคีรี</v>
          </cell>
          <cell r="G465" t="str">
            <v>โรงพยาบาลชุมชนมัญจาคีรี</v>
          </cell>
          <cell r="H465" t="str">
            <v>40170114</v>
          </cell>
          <cell r="I465">
            <v>40</v>
          </cell>
          <cell r="J465" t="str">
            <v>จังหวัดขอนแก่น</v>
          </cell>
          <cell r="K465">
            <v>4017</v>
          </cell>
          <cell r="L465" t="str">
            <v>มัญจาคีรี</v>
          </cell>
          <cell r="M465">
            <v>401701</v>
          </cell>
          <cell r="N465" t="str">
            <v>กุดเค้า</v>
          </cell>
          <cell r="O465" t="str">
            <v>ตะวันออกเฉียงเหนือ</v>
          </cell>
          <cell r="P465" t="str">
            <v>07</v>
          </cell>
          <cell r="Q465" t="str">
            <v>โรงพยาบาลชุมชน</v>
          </cell>
          <cell r="R465">
            <v>4</v>
          </cell>
          <cell r="S465">
            <v>60</v>
          </cell>
          <cell r="T465" t="str">
            <v>60</v>
          </cell>
          <cell r="U465" t="str">
            <v>21</v>
          </cell>
          <cell r="V465" t="str">
            <v>2.1 ทุติยภูมิระดับต้น</v>
          </cell>
        </row>
        <row r="466">
          <cell r="A466" t="str">
            <v>12</v>
          </cell>
          <cell r="B466" t="str">
            <v>21002</v>
          </cell>
          <cell r="C466" t="str">
            <v>กระทรวงสาธารณสุข สำนักงานปลัดกระทรวงสาธารณสุข</v>
          </cell>
          <cell r="D466" t="str">
            <v>001101000</v>
          </cell>
          <cell r="E466" t="str">
            <v>11010</v>
          </cell>
          <cell r="F466" t="str">
            <v>รพช.ชนบท</v>
          </cell>
          <cell r="G466" t="str">
            <v>โรงพยาบาลชุมชนชนบท</v>
          </cell>
          <cell r="H466" t="str">
            <v>40180111</v>
          </cell>
          <cell r="I466">
            <v>40</v>
          </cell>
          <cell r="J466" t="str">
            <v>จังหวัดขอนแก่น</v>
          </cell>
          <cell r="K466">
            <v>4018</v>
          </cell>
          <cell r="L466" t="str">
            <v>ชนบท</v>
          </cell>
          <cell r="M466">
            <v>401801</v>
          </cell>
          <cell r="N466" t="str">
            <v>ชนบท</v>
          </cell>
          <cell r="O466" t="str">
            <v>ตะวันออกเฉียงเหนือ</v>
          </cell>
          <cell r="P466" t="str">
            <v>07</v>
          </cell>
          <cell r="Q466" t="str">
            <v>โรงพยาบาลชุมชน</v>
          </cell>
          <cell r="R466">
            <v>5</v>
          </cell>
          <cell r="S466">
            <v>30</v>
          </cell>
          <cell r="T466" t="str">
            <v>30</v>
          </cell>
          <cell r="U466" t="str">
            <v>21</v>
          </cell>
          <cell r="V466" t="str">
            <v>2.1 ทุติยภูมิระดับต้น</v>
          </cell>
        </row>
        <row r="467">
          <cell r="A467" t="str">
            <v>12</v>
          </cell>
          <cell r="B467" t="str">
            <v>21002</v>
          </cell>
          <cell r="C467" t="str">
            <v>กระทรวงสาธารณสุข สำนักงานปลัดกระทรวงสาธารณสุข</v>
          </cell>
          <cell r="D467" t="str">
            <v>001101100</v>
          </cell>
          <cell r="E467" t="str">
            <v>11011</v>
          </cell>
          <cell r="F467" t="str">
            <v>รพช.เขาสวนกวาง</v>
          </cell>
          <cell r="G467" t="str">
            <v>โรงพยาบาลชุมชนเขาสวนกวาง</v>
          </cell>
          <cell r="H467" t="str">
            <v>40190110</v>
          </cell>
          <cell r="I467">
            <v>40</v>
          </cell>
          <cell r="J467" t="str">
            <v>จังหวัดขอนแก่น</v>
          </cell>
          <cell r="K467">
            <v>4019</v>
          </cell>
          <cell r="L467" t="str">
            <v>เขาสวนกวาง</v>
          </cell>
          <cell r="M467">
            <v>401901</v>
          </cell>
          <cell r="N467" t="str">
            <v>เขาสวนกวาง</v>
          </cell>
          <cell r="O467" t="str">
            <v>ตะวันออกเฉียงเหนือ</v>
          </cell>
          <cell r="P467" t="str">
            <v>07</v>
          </cell>
          <cell r="Q467" t="str">
            <v>โรงพยาบาลชุมชน</v>
          </cell>
          <cell r="R467">
            <v>5</v>
          </cell>
          <cell r="S467">
            <v>30</v>
          </cell>
          <cell r="T467" t="str">
            <v>30</v>
          </cell>
          <cell r="U467" t="str">
            <v>21</v>
          </cell>
          <cell r="V467" t="str">
            <v>2.1 ทุติยภูมิระดับต้น</v>
          </cell>
        </row>
        <row r="468">
          <cell r="A468" t="str">
            <v>12</v>
          </cell>
          <cell r="B468" t="str">
            <v>21002</v>
          </cell>
          <cell r="C468" t="str">
            <v>กระทรวงสาธารณสุข สำนักงานปลัดกระทรวงสาธารณสุข</v>
          </cell>
          <cell r="D468" t="str">
            <v>001101200</v>
          </cell>
          <cell r="E468" t="str">
            <v>11012</v>
          </cell>
          <cell r="F468" t="str">
            <v>รพช.ภูผาม่าน</v>
          </cell>
          <cell r="G468" t="str">
            <v>โรงพยาบาลชุมชนภูผาม่าน</v>
          </cell>
          <cell r="H468" t="str">
            <v>40200301</v>
          </cell>
          <cell r="I468">
            <v>40</v>
          </cell>
          <cell r="J468" t="str">
            <v>จังหวัดขอนแก่น</v>
          </cell>
          <cell r="K468">
            <v>4020</v>
          </cell>
          <cell r="L468" t="str">
            <v>ภูผาม่าน</v>
          </cell>
          <cell r="M468">
            <v>402003</v>
          </cell>
          <cell r="N468" t="str">
            <v>ภูผาม่าน</v>
          </cell>
          <cell r="O468" t="str">
            <v>ตะวันออกเฉียงเหนือ</v>
          </cell>
          <cell r="P468" t="str">
            <v>07</v>
          </cell>
          <cell r="Q468" t="str">
            <v>โรงพยาบาลชุมชน</v>
          </cell>
          <cell r="R468">
            <v>5</v>
          </cell>
          <cell r="S468">
            <v>30</v>
          </cell>
          <cell r="T468" t="str">
            <v>30</v>
          </cell>
          <cell r="U468" t="str">
            <v>21</v>
          </cell>
          <cell r="V468" t="str">
            <v>2.1 ทุติยภูมิระดับต้น</v>
          </cell>
        </row>
        <row r="469">
          <cell r="A469" t="str">
            <v>12</v>
          </cell>
          <cell r="B469" t="str">
            <v>21002</v>
          </cell>
          <cell r="C469" t="str">
            <v>กระทรวงสาธารณสุข สำนักงานปลัดกระทรวงสาธารณสุข</v>
          </cell>
          <cell r="D469" t="str">
            <v>001144500</v>
          </cell>
          <cell r="E469" t="str">
            <v>11445</v>
          </cell>
          <cell r="F469" t="str">
            <v>รพร.กระนวน</v>
          </cell>
          <cell r="G469" t="str">
            <v>โรงพยาบาลสมเด็จพระยุพราชกระนวน</v>
          </cell>
          <cell r="H469" t="str">
            <v>40090111</v>
          </cell>
          <cell r="I469">
            <v>40</v>
          </cell>
          <cell r="J469" t="str">
            <v>จังหวัดขอนแก่น</v>
          </cell>
          <cell r="K469">
            <v>4009</v>
          </cell>
          <cell r="L469" t="str">
            <v>กระนวน</v>
          </cell>
          <cell r="M469">
            <v>400901</v>
          </cell>
          <cell r="N469" t="str">
            <v>หนองโก</v>
          </cell>
          <cell r="O469" t="str">
            <v>ตะวันออกเฉียงเหนือ</v>
          </cell>
          <cell r="P469" t="str">
            <v>07</v>
          </cell>
          <cell r="Q469" t="str">
            <v>โรงพยาบาลชุมชน</v>
          </cell>
          <cell r="R469">
            <v>4</v>
          </cell>
          <cell r="S469">
            <v>90</v>
          </cell>
          <cell r="T469" t="str">
            <v>90</v>
          </cell>
          <cell r="U469" t="str">
            <v>22</v>
          </cell>
          <cell r="V469" t="str">
            <v>2.2 ทุติยภูมิระดับกลาง</v>
          </cell>
        </row>
        <row r="470">
          <cell r="A470" t="str">
            <v>12</v>
          </cell>
          <cell r="B470" t="str">
            <v>21002</v>
          </cell>
          <cell r="C470" t="str">
            <v>กระทรวงสาธารณสุข สำนักงานปลัดกระทรวงสาธารณสุข</v>
          </cell>
          <cell r="D470" t="str">
            <v>001227500</v>
          </cell>
          <cell r="E470" t="str">
            <v>12275</v>
          </cell>
          <cell r="F470" t="str">
            <v>รพท.สิรินธร(ภาคตะวันออกเฉียงเหนือ)</v>
          </cell>
          <cell r="G470" t="str">
            <v>โรงพยาบาลทั่วไปสิรินธร(ภาคตะวันออกเฉียงเหนือ)</v>
          </cell>
          <cell r="H470" t="str">
            <v>40240110</v>
          </cell>
          <cell r="I470">
            <v>40</v>
          </cell>
          <cell r="J470" t="str">
            <v>จังหวัดขอนแก่น</v>
          </cell>
          <cell r="K470">
            <v>4024</v>
          </cell>
          <cell r="L470" t="str">
            <v>บ้านแฮด</v>
          </cell>
          <cell r="M470">
            <v>402401</v>
          </cell>
          <cell r="N470" t="str">
            <v>บ้านแฮด</v>
          </cell>
          <cell r="O470" t="str">
            <v>ตะวันออกเฉียงเหนือ</v>
          </cell>
          <cell r="P470" t="str">
            <v>06</v>
          </cell>
          <cell r="Q470" t="str">
            <v>โรงพยาบาลทั่วไป</v>
          </cell>
          <cell r="R470">
            <v>3</v>
          </cell>
          <cell r="S470">
            <v>250</v>
          </cell>
          <cell r="T470" t="str">
            <v>250</v>
          </cell>
          <cell r="U470" t="str">
            <v>23</v>
          </cell>
          <cell r="V470" t="str">
            <v>2.3 ทุติยภูมิระดับสูง</v>
          </cell>
        </row>
        <row r="471">
          <cell r="A471" t="str">
            <v>12</v>
          </cell>
          <cell r="B471" t="str">
            <v>21002</v>
          </cell>
          <cell r="C471" t="str">
            <v>กระทรวงสาธารณสุข สำนักงานปลัดกระทรวงสาธารณสุข</v>
          </cell>
          <cell r="D471" t="str">
            <v>001413200</v>
          </cell>
          <cell r="E471" t="str">
            <v>14132</v>
          </cell>
          <cell r="F471" t="str">
            <v>รพช.ซำสูง</v>
          </cell>
          <cell r="G471" t="str">
            <v>โรงพยาบาลชุมชนซำสูง</v>
          </cell>
          <cell r="H471" t="str">
            <v>40210101</v>
          </cell>
          <cell r="I471">
            <v>40</v>
          </cell>
          <cell r="J471" t="str">
            <v>จังหวัดขอนแก่น</v>
          </cell>
          <cell r="K471">
            <v>4021</v>
          </cell>
          <cell r="L471" t="str">
            <v>ซำสูง</v>
          </cell>
          <cell r="M471">
            <v>402101</v>
          </cell>
          <cell r="N471" t="str">
            <v>กระนวน</v>
          </cell>
          <cell r="O471" t="str">
            <v>ตะวันออกเฉียงเหนือ</v>
          </cell>
          <cell r="P471" t="str">
            <v>07</v>
          </cell>
          <cell r="Q471" t="str">
            <v>โรงพยาบาลชุมชน</v>
          </cell>
          <cell r="R471">
            <v>5</v>
          </cell>
          <cell r="S471">
            <v>30</v>
          </cell>
          <cell r="T471" t="str">
            <v>30</v>
          </cell>
          <cell r="U471" t="str">
            <v>21</v>
          </cell>
          <cell r="V471" t="str">
            <v>2.1 ทุติยภูมิระดับต้น</v>
          </cell>
        </row>
        <row r="472">
          <cell r="A472" t="str">
            <v>12</v>
          </cell>
          <cell r="B472" t="str">
            <v>21002</v>
          </cell>
          <cell r="C472" t="str">
            <v>กระทรวงสาธารณสุข สำนักงานปลัดกระทรวงสาธารณสุข</v>
          </cell>
          <cell r="D472" t="str">
            <v>001070700</v>
          </cell>
          <cell r="E472" t="str">
            <v>10707</v>
          </cell>
          <cell r="F472" t="str">
            <v>รพท.มหาสารคาม</v>
          </cell>
          <cell r="G472" t="str">
            <v>โรงพยาบาลทั่วไปมหาสารคาม</v>
          </cell>
          <cell r="H472" t="str">
            <v>44010102</v>
          </cell>
          <cell r="I472">
            <v>44</v>
          </cell>
          <cell r="J472" t="str">
            <v>จังหวัดมหาสารคาม</v>
          </cell>
          <cell r="K472">
            <v>4401</v>
          </cell>
          <cell r="L472" t="str">
            <v>เมืองมหาสารคาม</v>
          </cell>
          <cell r="M472">
            <v>440101</v>
          </cell>
          <cell r="N472" t="str">
            <v>ตลาด</v>
          </cell>
          <cell r="O472" t="str">
            <v>ตะวันออกเฉียงเหนือ</v>
          </cell>
          <cell r="P472" t="str">
            <v>06</v>
          </cell>
          <cell r="Q472" t="str">
            <v>โรงพยาบาลทั่วไป</v>
          </cell>
          <cell r="R472">
            <v>2</v>
          </cell>
          <cell r="S472">
            <v>472</v>
          </cell>
          <cell r="T472" t="str">
            <v>347</v>
          </cell>
          <cell r="U472" t="str">
            <v>23</v>
          </cell>
          <cell r="V472" t="str">
            <v>2.3 ทุติยภูมิระดับสูง</v>
          </cell>
        </row>
        <row r="473">
          <cell r="A473" t="str">
            <v>12</v>
          </cell>
          <cell r="B473" t="str">
            <v>21002</v>
          </cell>
          <cell r="C473" t="str">
            <v>กระทรวงสาธารณสุข สำนักงานปลัดกระทรวงสาธารณสุข</v>
          </cell>
          <cell r="D473" t="str">
            <v>001105100</v>
          </cell>
          <cell r="E473" t="str">
            <v>11051</v>
          </cell>
          <cell r="F473" t="str">
            <v>รพช.แกดำ</v>
          </cell>
          <cell r="G473" t="str">
            <v>โรงพยาบาลชุมชนแกดำ</v>
          </cell>
          <cell r="H473" t="str">
            <v>44020107</v>
          </cell>
          <cell r="I473">
            <v>44</v>
          </cell>
          <cell r="J473" t="str">
            <v>จังหวัดมหาสารคาม</v>
          </cell>
          <cell r="K473">
            <v>4402</v>
          </cell>
          <cell r="L473" t="str">
            <v>แกดำ</v>
          </cell>
          <cell r="M473">
            <v>440201</v>
          </cell>
          <cell r="N473" t="str">
            <v>แกดำ</v>
          </cell>
          <cell r="O473" t="str">
            <v>ตะวันออกเฉียงเหนือ</v>
          </cell>
          <cell r="P473" t="str">
            <v>07</v>
          </cell>
          <cell r="Q473" t="str">
            <v>โรงพยาบาลชุมชน</v>
          </cell>
          <cell r="R473">
            <v>5</v>
          </cell>
          <cell r="S473">
            <v>30</v>
          </cell>
          <cell r="T473" t="str">
            <v>30</v>
          </cell>
          <cell r="U473" t="str">
            <v>21</v>
          </cell>
          <cell r="V473" t="str">
            <v>2.1 ทุติยภูมิระดับต้น</v>
          </cell>
        </row>
        <row r="474">
          <cell r="A474" t="str">
            <v>12</v>
          </cell>
          <cell r="B474" t="str">
            <v>21002</v>
          </cell>
          <cell r="C474" t="str">
            <v>กระทรวงสาธารณสุข สำนักงานปลัดกระทรวงสาธารณสุข</v>
          </cell>
          <cell r="D474" t="str">
            <v>001105200</v>
          </cell>
          <cell r="E474" t="str">
            <v>11052</v>
          </cell>
          <cell r="F474" t="str">
            <v>รพช.โกสุมพิสัย</v>
          </cell>
          <cell r="G474" t="str">
            <v>โรงพยาบาลชุมชนโกสุมพิสัย</v>
          </cell>
          <cell r="H474" t="str">
            <v>44030113</v>
          </cell>
          <cell r="I474">
            <v>44</v>
          </cell>
          <cell r="J474" t="str">
            <v>จังหวัดมหาสารคาม</v>
          </cell>
          <cell r="K474">
            <v>4403</v>
          </cell>
          <cell r="L474" t="str">
            <v>โกสุมพิสัย</v>
          </cell>
          <cell r="M474">
            <v>440301</v>
          </cell>
          <cell r="N474" t="str">
            <v>หัวขวาง</v>
          </cell>
          <cell r="O474" t="str">
            <v>ตะวันออกเฉียงเหนือ</v>
          </cell>
          <cell r="P474" t="str">
            <v>07</v>
          </cell>
          <cell r="Q474" t="str">
            <v>โรงพยาบาลชุมชน</v>
          </cell>
          <cell r="R474">
            <v>4</v>
          </cell>
          <cell r="S474">
            <v>120</v>
          </cell>
          <cell r="T474" t="str">
            <v>90</v>
          </cell>
          <cell r="U474" t="str">
            <v>21</v>
          </cell>
          <cell r="V474" t="str">
            <v>2.1 ทุติยภูมิระดับต้น</v>
          </cell>
        </row>
        <row r="475">
          <cell r="A475" t="str">
            <v>12</v>
          </cell>
          <cell r="B475" t="str">
            <v>21002</v>
          </cell>
          <cell r="C475" t="str">
            <v>กระทรวงสาธารณสุข สำนักงานปลัดกระทรวงสาธารณสุข</v>
          </cell>
          <cell r="D475" t="str">
            <v>001105300</v>
          </cell>
          <cell r="E475" t="str">
            <v>11053</v>
          </cell>
          <cell r="F475" t="str">
            <v>รพช.กันทรวิชัย</v>
          </cell>
          <cell r="G475" t="str">
            <v>โรงพยาบาลชุมชนกันทรวิชัย</v>
          </cell>
          <cell r="H475" t="str">
            <v>44040102</v>
          </cell>
          <cell r="I475">
            <v>44</v>
          </cell>
          <cell r="J475" t="str">
            <v>จังหวัดมหาสารคาม</v>
          </cell>
          <cell r="K475">
            <v>4404</v>
          </cell>
          <cell r="L475" t="str">
            <v>กันทรวิชัย</v>
          </cell>
          <cell r="M475">
            <v>440401</v>
          </cell>
          <cell r="N475" t="str">
            <v>โคกพระ</v>
          </cell>
          <cell r="O475" t="str">
            <v>ตะวันออกเฉียงเหนือ</v>
          </cell>
          <cell r="P475" t="str">
            <v>07</v>
          </cell>
          <cell r="Q475" t="str">
            <v>โรงพยาบาลชุมชน</v>
          </cell>
          <cell r="R475">
            <v>5</v>
          </cell>
          <cell r="S475">
            <v>30</v>
          </cell>
          <cell r="T475" t="str">
            <v>30</v>
          </cell>
          <cell r="U475" t="str">
            <v>21</v>
          </cell>
          <cell r="V475" t="str">
            <v>2.1 ทุติยภูมิระดับต้น</v>
          </cell>
        </row>
        <row r="476">
          <cell r="A476" t="str">
            <v>12</v>
          </cell>
          <cell r="B476" t="str">
            <v>21002</v>
          </cell>
          <cell r="C476" t="str">
            <v>กระทรวงสาธารณสุข สำนักงานปลัดกระทรวงสาธารณสุข</v>
          </cell>
          <cell r="D476" t="str">
            <v>001105400</v>
          </cell>
          <cell r="E476" t="str">
            <v>11054</v>
          </cell>
          <cell r="F476" t="str">
            <v>รพช.เชียงยืน</v>
          </cell>
          <cell r="G476" t="str">
            <v>โรงพยาบาลชุมชนเชียงยืน</v>
          </cell>
          <cell r="H476" t="str">
            <v>44050105</v>
          </cell>
          <cell r="I476">
            <v>44</v>
          </cell>
          <cell r="J476" t="str">
            <v>จังหวัดมหาสารคาม</v>
          </cell>
          <cell r="K476">
            <v>4405</v>
          </cell>
          <cell r="L476" t="str">
            <v>เชียงยืน</v>
          </cell>
          <cell r="M476">
            <v>440501</v>
          </cell>
          <cell r="N476" t="str">
            <v>เชียงยืน</v>
          </cell>
          <cell r="O476" t="str">
            <v>ตะวันออกเฉียงเหนือ</v>
          </cell>
          <cell r="P476" t="str">
            <v>07</v>
          </cell>
          <cell r="Q476" t="str">
            <v>โรงพยาบาลชุมชน</v>
          </cell>
          <cell r="R476">
            <v>4</v>
          </cell>
          <cell r="S476">
            <v>60</v>
          </cell>
          <cell r="T476" t="str">
            <v>30</v>
          </cell>
          <cell r="U476" t="str">
            <v>21</v>
          </cell>
          <cell r="V476" t="str">
            <v>2.1 ทุติยภูมิระดับต้น</v>
          </cell>
        </row>
        <row r="477">
          <cell r="A477" t="str">
            <v>12</v>
          </cell>
          <cell r="B477" t="str">
            <v>21002</v>
          </cell>
          <cell r="C477" t="str">
            <v>กระทรวงสาธารณสุข สำนักงานปลัดกระทรวงสาธารณสุข</v>
          </cell>
          <cell r="D477" t="str">
            <v>001105500</v>
          </cell>
          <cell r="E477" t="str">
            <v>11055</v>
          </cell>
          <cell r="F477" t="str">
            <v>รพช.บรบือ</v>
          </cell>
          <cell r="G477" t="str">
            <v>โรงพยาบาลชุมชนบรบือ</v>
          </cell>
          <cell r="H477" t="str">
            <v>44060101</v>
          </cell>
          <cell r="I477">
            <v>44</v>
          </cell>
          <cell r="J477" t="str">
            <v>จังหวัดมหาสารคาม</v>
          </cell>
          <cell r="K477">
            <v>4406</v>
          </cell>
          <cell r="L477" t="str">
            <v>บรบือ</v>
          </cell>
          <cell r="M477">
            <v>440601</v>
          </cell>
          <cell r="N477" t="str">
            <v>บรบือ</v>
          </cell>
          <cell r="O477" t="str">
            <v>ตะวันออกเฉียงเหนือ</v>
          </cell>
          <cell r="P477" t="str">
            <v>07</v>
          </cell>
          <cell r="Q477" t="str">
            <v>โรงพยาบาลชุมชน</v>
          </cell>
          <cell r="R477">
            <v>4</v>
          </cell>
          <cell r="S477">
            <v>60</v>
          </cell>
          <cell r="T477" t="str">
            <v>60</v>
          </cell>
          <cell r="U477" t="str">
            <v>22</v>
          </cell>
          <cell r="V477" t="str">
            <v>2.2 ทุติยภูมิระดับกลาง</v>
          </cell>
        </row>
        <row r="478">
          <cell r="A478" t="str">
            <v>12</v>
          </cell>
          <cell r="B478" t="str">
            <v>21002</v>
          </cell>
          <cell r="C478" t="str">
            <v>กระทรวงสาธารณสุข สำนักงานปลัดกระทรวงสาธารณสุข</v>
          </cell>
          <cell r="D478" t="str">
            <v>001105600</v>
          </cell>
          <cell r="E478" t="str">
            <v>11056</v>
          </cell>
          <cell r="F478" t="str">
            <v>รพช.นาเชือก</v>
          </cell>
          <cell r="G478" t="str">
            <v>โรงพยาบาลชุมชนนาเชือก</v>
          </cell>
          <cell r="H478" t="str">
            <v>44070102</v>
          </cell>
          <cell r="I478">
            <v>44</v>
          </cell>
          <cell r="J478" t="str">
            <v>จังหวัดมหาสารคาม</v>
          </cell>
          <cell r="K478">
            <v>4407</v>
          </cell>
          <cell r="L478" t="str">
            <v>นาเชือก</v>
          </cell>
          <cell r="M478">
            <v>440701</v>
          </cell>
          <cell r="N478" t="str">
            <v>นาเชือก</v>
          </cell>
          <cell r="O478" t="str">
            <v>ตะวันออกเฉียงเหนือ</v>
          </cell>
          <cell r="P478" t="str">
            <v>07</v>
          </cell>
          <cell r="Q478" t="str">
            <v>โรงพยาบาลชุมชน</v>
          </cell>
          <cell r="R478">
            <v>5</v>
          </cell>
          <cell r="S478">
            <v>30</v>
          </cell>
          <cell r="T478" t="str">
            <v>30</v>
          </cell>
          <cell r="U478" t="str">
            <v>21</v>
          </cell>
          <cell r="V478" t="str">
            <v>2.1 ทุติยภูมิระดับต้น</v>
          </cell>
        </row>
        <row r="479">
          <cell r="A479" t="str">
            <v>12</v>
          </cell>
          <cell r="B479" t="str">
            <v>21002</v>
          </cell>
          <cell r="C479" t="str">
            <v>กระทรวงสาธารณสุข สำนักงานปลัดกระทรวงสาธารณสุข</v>
          </cell>
          <cell r="D479" t="str">
            <v>001105700</v>
          </cell>
          <cell r="E479" t="str">
            <v>11057</v>
          </cell>
          <cell r="F479" t="str">
            <v>รพช.พยัคฆภูมิพิสัย</v>
          </cell>
          <cell r="G479" t="str">
            <v>โรงพยาบาลชุมชนพยัคฆภูมิพิสัย</v>
          </cell>
          <cell r="H479" t="str">
            <v>44080101</v>
          </cell>
          <cell r="I479">
            <v>44</v>
          </cell>
          <cell r="J479" t="str">
            <v>จังหวัดมหาสารคาม</v>
          </cell>
          <cell r="K479">
            <v>4408</v>
          </cell>
          <cell r="L479" t="str">
            <v>พยัคฆภูมิพิสัย</v>
          </cell>
          <cell r="M479">
            <v>440801</v>
          </cell>
          <cell r="N479" t="str">
            <v>ปะหลาน</v>
          </cell>
          <cell r="O479" t="str">
            <v>ตะวันออกเฉียงเหนือ</v>
          </cell>
          <cell r="P479" t="str">
            <v>07</v>
          </cell>
          <cell r="Q479" t="str">
            <v>โรงพยาบาลชุมชน</v>
          </cell>
          <cell r="R479">
            <v>4</v>
          </cell>
          <cell r="S479">
            <v>90</v>
          </cell>
          <cell r="T479" t="str">
            <v>90</v>
          </cell>
          <cell r="U479" t="str">
            <v>22</v>
          </cell>
          <cell r="V479" t="str">
            <v>2.2 ทุติยภูมิระดับกลาง</v>
          </cell>
        </row>
        <row r="480">
          <cell r="A480" t="str">
            <v>12</v>
          </cell>
          <cell r="B480" t="str">
            <v>21002</v>
          </cell>
          <cell r="C480" t="str">
            <v>กระทรวงสาธารณสุข สำนักงานปลัดกระทรวงสาธารณสุข</v>
          </cell>
          <cell r="D480" t="str">
            <v>001105800</v>
          </cell>
          <cell r="E480" t="str">
            <v>11058</v>
          </cell>
          <cell r="F480" t="str">
            <v>รพช.วาปีปทุม</v>
          </cell>
          <cell r="G480" t="str">
            <v>โรงพยาบาลชุมชนวาปีปทุม</v>
          </cell>
          <cell r="H480" t="str">
            <v>44090102</v>
          </cell>
          <cell r="I480">
            <v>44</v>
          </cell>
          <cell r="J480" t="str">
            <v>จังหวัดมหาสารคาม</v>
          </cell>
          <cell r="K480">
            <v>4409</v>
          </cell>
          <cell r="L480" t="str">
            <v>วาปีปทุม</v>
          </cell>
          <cell r="M480">
            <v>440901</v>
          </cell>
          <cell r="N480" t="str">
            <v>หนองแสง</v>
          </cell>
          <cell r="O480" t="str">
            <v>ตะวันออกเฉียงเหนือ</v>
          </cell>
          <cell r="P480" t="str">
            <v>07</v>
          </cell>
          <cell r="Q480" t="str">
            <v>โรงพยาบาลชุมชน</v>
          </cell>
          <cell r="R480">
            <v>4</v>
          </cell>
          <cell r="S480">
            <v>90</v>
          </cell>
          <cell r="T480" t="str">
            <v>60</v>
          </cell>
          <cell r="U480" t="str">
            <v>21</v>
          </cell>
          <cell r="V480" t="str">
            <v>2.1 ทุติยภูมิระดับต้น</v>
          </cell>
        </row>
        <row r="481">
          <cell r="A481" t="str">
            <v>12</v>
          </cell>
          <cell r="B481" t="str">
            <v>21002</v>
          </cell>
          <cell r="C481" t="str">
            <v>กระทรวงสาธารณสุข สำนักงานปลัดกระทรวงสาธารณสุข</v>
          </cell>
          <cell r="D481" t="str">
            <v>001105900</v>
          </cell>
          <cell r="E481" t="str">
            <v>11059</v>
          </cell>
          <cell r="F481" t="str">
            <v>รพช.นาดูน</v>
          </cell>
          <cell r="G481" t="str">
            <v>โรงพยาบาลชุมชนนาดูน</v>
          </cell>
          <cell r="H481" t="str">
            <v>44100109</v>
          </cell>
          <cell r="I481">
            <v>44</v>
          </cell>
          <cell r="J481" t="str">
            <v>จังหวัดมหาสารคาม</v>
          </cell>
          <cell r="K481">
            <v>4410</v>
          </cell>
          <cell r="L481" t="str">
            <v>นาดูน</v>
          </cell>
          <cell r="M481">
            <v>441001</v>
          </cell>
          <cell r="N481" t="str">
            <v>นาดูน</v>
          </cell>
          <cell r="O481" t="str">
            <v>ตะวันออกเฉียงเหนือ</v>
          </cell>
          <cell r="P481" t="str">
            <v>07</v>
          </cell>
          <cell r="Q481" t="str">
            <v>โรงพยาบาลชุมชน</v>
          </cell>
          <cell r="R481">
            <v>5</v>
          </cell>
          <cell r="S481">
            <v>30</v>
          </cell>
          <cell r="T481" t="str">
            <v>30</v>
          </cell>
          <cell r="U481" t="str">
            <v>21</v>
          </cell>
          <cell r="V481" t="str">
            <v>2.1 ทุติยภูมิระดับต้น</v>
          </cell>
        </row>
        <row r="482">
          <cell r="A482" t="str">
            <v>12</v>
          </cell>
          <cell r="B482" t="str">
            <v>21002</v>
          </cell>
          <cell r="C482" t="str">
            <v>กระทรวงสาธารณสุข สำนักงานปลัดกระทรวงสาธารณสุข</v>
          </cell>
          <cell r="D482" t="str">
            <v>001106000</v>
          </cell>
          <cell r="E482" t="str">
            <v>11060</v>
          </cell>
          <cell r="F482" t="str">
            <v>รพช.ยางสีสุราช</v>
          </cell>
          <cell r="G482" t="str">
            <v>โรงพยาบาลชุมชนยางสีสุราช</v>
          </cell>
          <cell r="H482" t="str">
            <v>44110102</v>
          </cell>
          <cell r="I482">
            <v>44</v>
          </cell>
          <cell r="J482" t="str">
            <v>จังหวัดมหาสารคาม</v>
          </cell>
          <cell r="K482">
            <v>4411</v>
          </cell>
          <cell r="L482" t="str">
            <v>ยางสีสุราช</v>
          </cell>
          <cell r="M482">
            <v>441101</v>
          </cell>
          <cell r="N482" t="str">
            <v>ยางสีสุราช</v>
          </cell>
          <cell r="O482" t="str">
            <v>ตะวันออกเฉียงเหนือ</v>
          </cell>
          <cell r="P482" t="str">
            <v>07</v>
          </cell>
          <cell r="Q482" t="str">
            <v>โรงพยาบาลชุมชน</v>
          </cell>
          <cell r="R482">
            <v>5</v>
          </cell>
          <cell r="S482">
            <v>30</v>
          </cell>
          <cell r="T482" t="str">
            <v>30</v>
          </cell>
          <cell r="U482" t="str">
            <v>21</v>
          </cell>
          <cell r="V482" t="str">
            <v>2.1 ทุติยภูมิระดับต้น</v>
          </cell>
        </row>
        <row r="483">
          <cell r="A483" t="str">
            <v>12</v>
          </cell>
          <cell r="B483" t="str">
            <v>21002</v>
          </cell>
          <cell r="C483" t="str">
            <v>กระทรวงสาธารณสุข สำนักงานปลัดกระทรวงสาธารณสุข</v>
          </cell>
          <cell r="D483" t="str">
            <v>002470400</v>
          </cell>
          <cell r="E483" t="str">
            <v>24704</v>
          </cell>
          <cell r="F483" t="str">
            <v>รพช.กุดรัง</v>
          </cell>
          <cell r="G483" t="str">
            <v>โรงพยาบาลชุมชนกุดรัง</v>
          </cell>
          <cell r="H483" t="str">
            <v>44120110</v>
          </cell>
          <cell r="I483">
            <v>44</v>
          </cell>
          <cell r="J483" t="str">
            <v>จังหวัดมหาสารคาม</v>
          </cell>
          <cell r="K483">
            <v>4412</v>
          </cell>
          <cell r="L483" t="str">
            <v>กุดรัง</v>
          </cell>
          <cell r="M483">
            <v>441201</v>
          </cell>
          <cell r="N483" t="str">
            <v>กุดรัง</v>
          </cell>
          <cell r="O483" t="str">
            <v>ตะวันออกเฉียงเหนือ</v>
          </cell>
          <cell r="P483" t="str">
            <v>07</v>
          </cell>
          <cell r="Q483" t="str">
            <v>โรงพยาบาลชุมชน</v>
          </cell>
          <cell r="R483">
            <v>5</v>
          </cell>
          <cell r="S483">
            <v>30</v>
          </cell>
          <cell r="T483" t="str">
            <v>30</v>
          </cell>
        </row>
        <row r="484">
          <cell r="A484" t="str">
            <v>12</v>
          </cell>
          <cell r="B484" t="str">
            <v>21002</v>
          </cell>
          <cell r="C484" t="str">
            <v>กระทรวงสาธารณสุข สำนักงานปลัดกระทรวงสาธารณสุข</v>
          </cell>
          <cell r="D484" t="str">
            <v>001070800</v>
          </cell>
          <cell r="E484" t="str">
            <v>10708</v>
          </cell>
          <cell r="F484" t="str">
            <v>รพท.ร้อยเอ็ด</v>
          </cell>
          <cell r="G484" t="str">
            <v>โรงพยาบาลทั่วไปร้อยเอ็ด</v>
          </cell>
          <cell r="H484" t="str">
            <v>45010100</v>
          </cell>
          <cell r="I484">
            <v>45</v>
          </cell>
          <cell r="J484" t="str">
            <v>จังหวัดร้อยเอ็ด</v>
          </cell>
          <cell r="K484">
            <v>4501</v>
          </cell>
          <cell r="L484" t="str">
            <v>เมืองร้อยเอ็ด</v>
          </cell>
          <cell r="M484">
            <v>450101</v>
          </cell>
          <cell r="N484" t="str">
            <v>ในเมือง</v>
          </cell>
          <cell r="O484" t="str">
            <v>ตะวันออกเฉียงเหนือ</v>
          </cell>
          <cell r="P484" t="str">
            <v>06</v>
          </cell>
          <cell r="Q484" t="str">
            <v>โรงพยาบาลทั่วไป</v>
          </cell>
          <cell r="R484">
            <v>2</v>
          </cell>
          <cell r="S484">
            <v>549</v>
          </cell>
          <cell r="T484" t="str">
            <v>549</v>
          </cell>
          <cell r="U484" t="str">
            <v>31</v>
          </cell>
          <cell r="V484" t="str">
            <v>3.1 ตติยภูมิ</v>
          </cell>
        </row>
        <row r="485">
          <cell r="A485" t="str">
            <v>12</v>
          </cell>
          <cell r="B485" t="str">
            <v>21002</v>
          </cell>
          <cell r="C485" t="str">
            <v>กระทรวงสาธารณสุข สำนักงานปลัดกระทรวงสาธารณสุข</v>
          </cell>
          <cell r="D485" t="str">
            <v>001106100</v>
          </cell>
          <cell r="E485" t="str">
            <v>11061</v>
          </cell>
          <cell r="F485" t="str">
            <v>รพช.เกษตรวิสัย</v>
          </cell>
          <cell r="G485" t="str">
            <v>โรงพยาบาลชุมชนเกษตรวิสัย</v>
          </cell>
          <cell r="H485" t="str">
            <v>45020110</v>
          </cell>
          <cell r="I485">
            <v>45</v>
          </cell>
          <cell r="J485" t="str">
            <v>จังหวัดร้อยเอ็ด</v>
          </cell>
          <cell r="K485">
            <v>4502</v>
          </cell>
          <cell r="L485" t="str">
            <v>เกษตรวิสัย</v>
          </cell>
          <cell r="M485">
            <v>450201</v>
          </cell>
          <cell r="N485" t="str">
            <v>เกษตรวิสัย</v>
          </cell>
          <cell r="O485" t="str">
            <v>ตะวันออกเฉียงเหนือ</v>
          </cell>
          <cell r="P485" t="str">
            <v>07</v>
          </cell>
          <cell r="Q485" t="str">
            <v>โรงพยาบาลชุมชน</v>
          </cell>
          <cell r="R485">
            <v>5</v>
          </cell>
          <cell r="S485">
            <v>30</v>
          </cell>
          <cell r="T485" t="str">
            <v>30</v>
          </cell>
          <cell r="U485" t="str">
            <v>21</v>
          </cell>
          <cell r="V485" t="str">
            <v>2.1 ทุติยภูมิระดับต้น</v>
          </cell>
        </row>
        <row r="486">
          <cell r="A486" t="str">
            <v>12</v>
          </cell>
          <cell r="B486" t="str">
            <v>21002</v>
          </cell>
          <cell r="C486" t="str">
            <v>กระทรวงสาธารณสุข สำนักงานปลัดกระทรวงสาธารณสุข</v>
          </cell>
          <cell r="D486" t="str">
            <v>001106200</v>
          </cell>
          <cell r="E486" t="str">
            <v>11062</v>
          </cell>
          <cell r="F486" t="str">
            <v>รพช.ปทุมรัตต์</v>
          </cell>
          <cell r="G486" t="str">
            <v>โรงพยาบาลชุมชนปทุมรัตต์</v>
          </cell>
          <cell r="H486" t="str">
            <v>45030109</v>
          </cell>
          <cell r="I486">
            <v>45</v>
          </cell>
          <cell r="J486" t="str">
            <v>จังหวัดร้อยเอ็ด</v>
          </cell>
          <cell r="K486">
            <v>4503</v>
          </cell>
          <cell r="L486" t="str">
            <v>ปทุมรัตต์</v>
          </cell>
          <cell r="M486">
            <v>450301</v>
          </cell>
          <cell r="N486" t="str">
            <v>บัวแดง</v>
          </cell>
          <cell r="O486" t="str">
            <v>ตะวันออกเฉียงเหนือ</v>
          </cell>
          <cell r="P486" t="str">
            <v>07</v>
          </cell>
          <cell r="Q486" t="str">
            <v>โรงพยาบาลชุมชน</v>
          </cell>
          <cell r="R486">
            <v>5</v>
          </cell>
          <cell r="S486">
            <v>30</v>
          </cell>
          <cell r="T486" t="str">
            <v>30</v>
          </cell>
          <cell r="U486" t="str">
            <v>21</v>
          </cell>
          <cell r="V486" t="str">
            <v>2.1 ทุติยภูมิระดับต้น</v>
          </cell>
        </row>
        <row r="487">
          <cell r="A487" t="str">
            <v>12</v>
          </cell>
          <cell r="B487" t="str">
            <v>21002</v>
          </cell>
          <cell r="C487" t="str">
            <v>กระทรวงสาธารณสุข สำนักงานปลัดกระทรวงสาธารณสุข</v>
          </cell>
          <cell r="D487" t="str">
            <v>001106300</v>
          </cell>
          <cell r="E487" t="str">
            <v>11063</v>
          </cell>
          <cell r="F487" t="str">
            <v>รพช.จตุรพักตรพิมาน</v>
          </cell>
          <cell r="G487" t="str">
            <v>โรงพยาบาลชุมชนจตุรพักตรพิมาน</v>
          </cell>
          <cell r="H487" t="str">
            <v>45040104</v>
          </cell>
          <cell r="I487">
            <v>45</v>
          </cell>
          <cell r="J487" t="str">
            <v>จังหวัดร้อยเอ็ด</v>
          </cell>
          <cell r="K487">
            <v>4504</v>
          </cell>
          <cell r="L487" t="str">
            <v>จตุรพักตรพิมาน</v>
          </cell>
          <cell r="M487">
            <v>450401</v>
          </cell>
          <cell r="N487" t="str">
            <v>หัวช้าง</v>
          </cell>
          <cell r="O487" t="str">
            <v>ตะวันออกเฉียงเหนือ</v>
          </cell>
          <cell r="P487" t="str">
            <v>07</v>
          </cell>
          <cell r="Q487" t="str">
            <v>โรงพยาบาลชุมชน</v>
          </cell>
          <cell r="R487">
            <v>5</v>
          </cell>
          <cell r="S487">
            <v>30</v>
          </cell>
          <cell r="T487" t="str">
            <v>30</v>
          </cell>
          <cell r="U487" t="str">
            <v>21</v>
          </cell>
          <cell r="V487" t="str">
            <v>2.1 ทุติยภูมิระดับต้น</v>
          </cell>
        </row>
        <row r="488">
          <cell r="A488" t="str">
            <v>12</v>
          </cell>
          <cell r="B488" t="str">
            <v>21002</v>
          </cell>
          <cell r="C488" t="str">
            <v>กระทรวงสาธารณสุข สำนักงานปลัดกระทรวงสาธารณสุข</v>
          </cell>
          <cell r="D488" t="str">
            <v>001106400</v>
          </cell>
          <cell r="E488" t="str">
            <v>11064</v>
          </cell>
          <cell r="F488" t="str">
            <v>รพช.ธวัชบุรี</v>
          </cell>
          <cell r="G488" t="str">
            <v>โรงพยาบาลชุมชนธวัชบุรี</v>
          </cell>
          <cell r="H488" t="str">
            <v>45050403</v>
          </cell>
          <cell r="I488">
            <v>45</v>
          </cell>
          <cell r="J488" t="str">
            <v>จังหวัดร้อยเอ็ด</v>
          </cell>
          <cell r="K488">
            <v>4505</v>
          </cell>
          <cell r="L488" t="str">
            <v>ธวัชบุรี</v>
          </cell>
          <cell r="M488">
            <v>450504</v>
          </cell>
          <cell r="N488" t="str">
            <v>ธวัชบุรี</v>
          </cell>
          <cell r="O488" t="str">
            <v>ตะวันออกเฉียงเหนือ</v>
          </cell>
          <cell r="P488" t="str">
            <v>07</v>
          </cell>
          <cell r="Q488" t="str">
            <v>โรงพยาบาลชุมชน</v>
          </cell>
          <cell r="R488">
            <v>5</v>
          </cell>
          <cell r="S488">
            <v>30</v>
          </cell>
          <cell r="T488" t="str">
            <v>30</v>
          </cell>
          <cell r="U488" t="str">
            <v>21</v>
          </cell>
          <cell r="V488" t="str">
            <v>2.1 ทุติยภูมิระดับต้น</v>
          </cell>
        </row>
        <row r="489">
          <cell r="A489" t="str">
            <v>12</v>
          </cell>
          <cell r="B489" t="str">
            <v>21002</v>
          </cell>
          <cell r="C489" t="str">
            <v>กระทรวงสาธารณสุข สำนักงานปลัดกระทรวงสาธารณสุข</v>
          </cell>
          <cell r="D489" t="str">
            <v>001106500</v>
          </cell>
          <cell r="E489" t="str">
            <v>11065</v>
          </cell>
          <cell r="F489" t="str">
            <v>รพช.พนมไพร</v>
          </cell>
          <cell r="G489" t="str">
            <v>โรงพยาบาลชุมชนพนมไพร</v>
          </cell>
          <cell r="H489" t="str">
            <v>45060103</v>
          </cell>
          <cell r="I489">
            <v>45</v>
          </cell>
          <cell r="J489" t="str">
            <v>จังหวัดร้อยเอ็ด</v>
          </cell>
          <cell r="K489">
            <v>4506</v>
          </cell>
          <cell r="L489" t="str">
            <v>พนมไพร</v>
          </cell>
          <cell r="M489">
            <v>450601</v>
          </cell>
          <cell r="N489" t="str">
            <v>พนมไพร</v>
          </cell>
          <cell r="O489" t="str">
            <v>ตะวันออกเฉียงเหนือ</v>
          </cell>
          <cell r="P489" t="str">
            <v>07</v>
          </cell>
          <cell r="Q489" t="str">
            <v>โรงพยาบาลชุมชน</v>
          </cell>
          <cell r="R489">
            <v>5</v>
          </cell>
          <cell r="S489">
            <v>30</v>
          </cell>
          <cell r="T489" t="str">
            <v>30</v>
          </cell>
          <cell r="U489" t="str">
            <v>21</v>
          </cell>
          <cell r="V489" t="str">
            <v>2.1 ทุติยภูมิระดับต้น</v>
          </cell>
        </row>
        <row r="490">
          <cell r="A490" t="str">
            <v>12</v>
          </cell>
          <cell r="B490" t="str">
            <v>21002</v>
          </cell>
          <cell r="C490" t="str">
            <v>กระทรวงสาธารณสุข สำนักงานปลัดกระทรวงสาธารณสุข</v>
          </cell>
          <cell r="D490" t="str">
            <v>001106600</v>
          </cell>
          <cell r="E490" t="str">
            <v>11066</v>
          </cell>
          <cell r="F490" t="str">
            <v>รพช.โพนทอง</v>
          </cell>
          <cell r="G490" t="str">
            <v>โรงพยาบาลชุมชนโพนทอง</v>
          </cell>
          <cell r="H490" t="str">
            <v>45071210</v>
          </cell>
          <cell r="I490">
            <v>45</v>
          </cell>
          <cell r="J490" t="str">
            <v>จังหวัดร้อยเอ็ด</v>
          </cell>
          <cell r="K490">
            <v>4507</v>
          </cell>
          <cell r="L490" t="str">
            <v>โพนทอง</v>
          </cell>
          <cell r="M490">
            <v>450712</v>
          </cell>
          <cell r="N490" t="str">
            <v>สระนกแก้ว</v>
          </cell>
          <cell r="O490" t="str">
            <v>ตะวันออกเฉียงเหนือ</v>
          </cell>
          <cell r="P490" t="str">
            <v>07</v>
          </cell>
          <cell r="Q490" t="str">
            <v>โรงพยาบาลชุมชน</v>
          </cell>
          <cell r="R490">
            <v>4</v>
          </cell>
          <cell r="S490">
            <v>60</v>
          </cell>
          <cell r="T490" t="str">
            <v>60</v>
          </cell>
          <cell r="U490" t="str">
            <v>22</v>
          </cell>
          <cell r="V490" t="str">
            <v>2.2 ทุติยภูมิระดับกลาง</v>
          </cell>
        </row>
        <row r="491">
          <cell r="A491" t="str">
            <v>12</v>
          </cell>
          <cell r="B491" t="str">
            <v>21002</v>
          </cell>
          <cell r="C491" t="str">
            <v>กระทรวงสาธารณสุข สำนักงานปลัดกระทรวงสาธารณสุข</v>
          </cell>
          <cell r="D491" t="str">
            <v>001106700</v>
          </cell>
          <cell r="E491" t="str">
            <v>11067</v>
          </cell>
          <cell r="F491" t="str">
            <v>รพช.โพธิ์ชัย</v>
          </cell>
          <cell r="G491" t="str">
            <v>โรงพยาบาลชุมชนโพธิ์ชัย</v>
          </cell>
          <cell r="H491" t="str">
            <v>45080102</v>
          </cell>
          <cell r="I491">
            <v>45</v>
          </cell>
          <cell r="J491" t="str">
            <v>จังหวัดร้อยเอ็ด</v>
          </cell>
          <cell r="K491">
            <v>4508</v>
          </cell>
          <cell r="L491" t="str">
            <v>โพธิ์ชัย</v>
          </cell>
          <cell r="M491">
            <v>450801</v>
          </cell>
          <cell r="N491" t="str">
            <v>ขามเปี้ย</v>
          </cell>
          <cell r="O491" t="str">
            <v>ตะวันออกเฉียงเหนือ</v>
          </cell>
          <cell r="P491" t="str">
            <v>07</v>
          </cell>
          <cell r="Q491" t="str">
            <v>โรงพยาบาลชุมชน</v>
          </cell>
          <cell r="R491">
            <v>5</v>
          </cell>
          <cell r="S491">
            <v>30</v>
          </cell>
          <cell r="T491" t="str">
            <v>30</v>
          </cell>
          <cell r="U491" t="str">
            <v>21</v>
          </cell>
          <cell r="V491" t="str">
            <v>2.1 ทุติยภูมิระดับต้น</v>
          </cell>
        </row>
        <row r="492">
          <cell r="A492" t="str">
            <v>12</v>
          </cell>
          <cell r="B492" t="str">
            <v>21002</v>
          </cell>
          <cell r="C492" t="str">
            <v>กระทรวงสาธารณสุข สำนักงานปลัดกระทรวงสาธารณสุข</v>
          </cell>
          <cell r="D492" t="str">
            <v>001106800</v>
          </cell>
          <cell r="E492" t="str">
            <v>11068</v>
          </cell>
          <cell r="F492" t="str">
            <v>รพช.หนองพอก</v>
          </cell>
          <cell r="G492" t="str">
            <v>โรงพยาบาลชุมชนหนองพอก</v>
          </cell>
          <cell r="H492" t="str">
            <v>45090101</v>
          </cell>
          <cell r="I492">
            <v>45</v>
          </cell>
          <cell r="J492" t="str">
            <v>จังหวัดร้อยเอ็ด</v>
          </cell>
          <cell r="K492">
            <v>4509</v>
          </cell>
          <cell r="L492" t="str">
            <v>หนองพอก</v>
          </cell>
          <cell r="M492">
            <v>450901</v>
          </cell>
          <cell r="N492" t="str">
            <v>หนองพอก</v>
          </cell>
          <cell r="O492" t="str">
            <v>ตะวันออกเฉียงเหนือ</v>
          </cell>
          <cell r="P492" t="str">
            <v>07</v>
          </cell>
          <cell r="Q492" t="str">
            <v>โรงพยาบาลชุมชน</v>
          </cell>
          <cell r="R492">
            <v>4</v>
          </cell>
          <cell r="S492">
            <v>42</v>
          </cell>
          <cell r="T492" t="str">
            <v>30</v>
          </cell>
          <cell r="U492" t="str">
            <v>21</v>
          </cell>
          <cell r="V492" t="str">
            <v>2.1 ทุติยภูมิระดับต้น</v>
          </cell>
        </row>
        <row r="493">
          <cell r="A493" t="str">
            <v>12</v>
          </cell>
          <cell r="B493" t="str">
            <v>21002</v>
          </cell>
          <cell r="C493" t="str">
            <v>กระทรวงสาธารณสุข สำนักงานปลัดกระทรวงสาธารณสุข</v>
          </cell>
          <cell r="D493" t="str">
            <v>001106900</v>
          </cell>
          <cell r="E493" t="str">
            <v>11069</v>
          </cell>
          <cell r="F493" t="str">
            <v>รพช.เสลภูมิ</v>
          </cell>
          <cell r="G493" t="str">
            <v>โรงพยาบาลชุมชนเสลภูมิ</v>
          </cell>
          <cell r="H493" t="str">
            <v>45101707</v>
          </cell>
          <cell r="I493">
            <v>45</v>
          </cell>
          <cell r="J493" t="str">
            <v>จังหวัดร้อยเอ็ด</v>
          </cell>
          <cell r="K493">
            <v>4510</v>
          </cell>
          <cell r="L493" t="str">
            <v>เสลภูมิ</v>
          </cell>
          <cell r="M493">
            <v>451017</v>
          </cell>
          <cell r="N493" t="str">
            <v>ขวัญเมือง</v>
          </cell>
          <cell r="O493" t="str">
            <v>ตะวันออกเฉียงเหนือ</v>
          </cell>
          <cell r="P493" t="str">
            <v>07</v>
          </cell>
          <cell r="Q493" t="str">
            <v>โรงพยาบาลชุมชน</v>
          </cell>
          <cell r="R493">
            <v>4</v>
          </cell>
          <cell r="S493">
            <v>60</v>
          </cell>
          <cell r="T493" t="str">
            <v>60</v>
          </cell>
          <cell r="U493" t="str">
            <v>22</v>
          </cell>
          <cell r="V493" t="str">
            <v>2.2 ทุติยภูมิระดับกลาง</v>
          </cell>
        </row>
        <row r="494">
          <cell r="A494" t="str">
            <v>12</v>
          </cell>
          <cell r="B494" t="str">
            <v>21002</v>
          </cell>
          <cell r="C494" t="str">
            <v>กระทรวงสาธารณสุข สำนักงานปลัดกระทรวงสาธารณสุข</v>
          </cell>
          <cell r="D494" t="str">
            <v>001107000</v>
          </cell>
          <cell r="E494" t="str">
            <v>11070</v>
          </cell>
          <cell r="F494" t="str">
            <v>รพช.สุวรรณภูมิ</v>
          </cell>
          <cell r="G494" t="str">
            <v>โรงพยาบาลชุมชนสุวรรณภูมิ</v>
          </cell>
          <cell r="H494" t="str">
            <v>45110101</v>
          </cell>
          <cell r="I494">
            <v>45</v>
          </cell>
          <cell r="J494" t="str">
            <v>จังหวัดร้อยเอ็ด</v>
          </cell>
          <cell r="K494">
            <v>4511</v>
          </cell>
          <cell r="L494" t="str">
            <v>สุวรรณภูมิ</v>
          </cell>
          <cell r="M494">
            <v>451101</v>
          </cell>
          <cell r="N494" t="str">
            <v>สระคู</v>
          </cell>
          <cell r="O494" t="str">
            <v>ตะวันออกเฉียงเหนือ</v>
          </cell>
          <cell r="P494" t="str">
            <v>07</v>
          </cell>
          <cell r="Q494" t="str">
            <v>โรงพยาบาลชุมชน</v>
          </cell>
          <cell r="R494">
            <v>4</v>
          </cell>
          <cell r="S494">
            <v>60</v>
          </cell>
          <cell r="T494" t="str">
            <v>60</v>
          </cell>
          <cell r="U494" t="str">
            <v>22</v>
          </cell>
          <cell r="V494" t="str">
            <v>2.2 ทุติยภูมิระดับกลาง</v>
          </cell>
        </row>
        <row r="495">
          <cell r="A495" t="str">
            <v>12</v>
          </cell>
          <cell r="B495" t="str">
            <v>21002</v>
          </cell>
          <cell r="C495" t="str">
            <v>กระทรวงสาธารณสุข สำนักงานปลัดกระทรวงสาธารณสุข</v>
          </cell>
          <cell r="D495" t="str">
            <v>001107100</v>
          </cell>
          <cell r="E495" t="str">
            <v>11071</v>
          </cell>
          <cell r="F495" t="str">
            <v>รพช.เมืองสรวง</v>
          </cell>
          <cell r="G495" t="str">
            <v>โรงพยาบาลชุมชนเมืองสรวง</v>
          </cell>
          <cell r="H495" t="str">
            <v>45120104</v>
          </cell>
          <cell r="I495">
            <v>45</v>
          </cell>
          <cell r="J495" t="str">
            <v>จังหวัดร้อยเอ็ด</v>
          </cell>
          <cell r="K495">
            <v>4512</v>
          </cell>
          <cell r="L495" t="str">
            <v>เมืองสรวง</v>
          </cell>
          <cell r="M495">
            <v>451201</v>
          </cell>
          <cell r="N495" t="str">
            <v>หนองผือ</v>
          </cell>
          <cell r="O495" t="str">
            <v>ตะวันออกเฉียงเหนือ</v>
          </cell>
          <cell r="P495" t="str">
            <v>07</v>
          </cell>
          <cell r="Q495" t="str">
            <v>โรงพยาบาลชุมชน</v>
          </cell>
          <cell r="R495">
            <v>5</v>
          </cell>
          <cell r="S495">
            <v>30</v>
          </cell>
          <cell r="T495" t="str">
            <v>30</v>
          </cell>
          <cell r="U495" t="str">
            <v>21</v>
          </cell>
          <cell r="V495" t="str">
            <v>2.1 ทุติยภูมิระดับต้น</v>
          </cell>
        </row>
        <row r="496">
          <cell r="A496" t="str">
            <v>12</v>
          </cell>
          <cell r="B496" t="str">
            <v>21002</v>
          </cell>
          <cell r="C496" t="str">
            <v>กระทรวงสาธารณสุข สำนักงานปลัดกระทรวงสาธารณสุข</v>
          </cell>
          <cell r="D496" t="str">
            <v>001107200</v>
          </cell>
          <cell r="E496" t="str">
            <v>11072</v>
          </cell>
          <cell r="F496" t="str">
            <v>รพช.โพนทราย</v>
          </cell>
          <cell r="G496" t="str">
            <v>โรงพยาบาลชุมชนโพนทราย</v>
          </cell>
          <cell r="H496" t="str">
            <v>45130109</v>
          </cell>
          <cell r="I496">
            <v>45</v>
          </cell>
          <cell r="J496" t="str">
            <v>จังหวัดร้อยเอ็ด</v>
          </cell>
          <cell r="K496">
            <v>4513</v>
          </cell>
          <cell r="L496" t="str">
            <v>โพนทราย</v>
          </cell>
          <cell r="M496">
            <v>451301</v>
          </cell>
          <cell r="N496" t="str">
            <v>โพนทราย</v>
          </cell>
          <cell r="O496" t="str">
            <v>ตะวันออกเฉียงเหนือ</v>
          </cell>
          <cell r="P496" t="str">
            <v>07</v>
          </cell>
          <cell r="Q496" t="str">
            <v>โรงพยาบาลชุมชน</v>
          </cell>
          <cell r="R496">
            <v>5</v>
          </cell>
          <cell r="S496">
            <v>30</v>
          </cell>
          <cell r="T496" t="str">
            <v>30</v>
          </cell>
          <cell r="U496" t="str">
            <v>21</v>
          </cell>
          <cell r="V496" t="str">
            <v>2.1 ทุติยภูมิระดับต้น</v>
          </cell>
        </row>
        <row r="497">
          <cell r="A497" t="str">
            <v>12</v>
          </cell>
          <cell r="B497" t="str">
            <v>21002</v>
          </cell>
          <cell r="C497" t="str">
            <v>กระทรวงสาธารณสุข สำนักงานปลัดกระทรวงสาธารณสุข</v>
          </cell>
          <cell r="D497" t="str">
            <v>001107300</v>
          </cell>
          <cell r="E497" t="str">
            <v>11073</v>
          </cell>
          <cell r="F497" t="str">
            <v>รพช.อาจสามารถ</v>
          </cell>
          <cell r="G497" t="str">
            <v>โรงพยาบาลชุมชนอาจสามารถ</v>
          </cell>
          <cell r="H497" t="str">
            <v>45140107</v>
          </cell>
          <cell r="I497">
            <v>45</v>
          </cell>
          <cell r="J497" t="str">
            <v>จังหวัดร้อยเอ็ด</v>
          </cell>
          <cell r="K497">
            <v>4514</v>
          </cell>
          <cell r="L497" t="str">
            <v>อาจสามารถ</v>
          </cell>
          <cell r="M497">
            <v>451401</v>
          </cell>
          <cell r="N497" t="str">
            <v>อาจสามารถ</v>
          </cell>
          <cell r="O497" t="str">
            <v>ตะวันออกเฉียงเหนือ</v>
          </cell>
          <cell r="P497" t="str">
            <v>07</v>
          </cell>
          <cell r="Q497" t="str">
            <v>โรงพยาบาลชุมชน</v>
          </cell>
          <cell r="R497">
            <v>5</v>
          </cell>
          <cell r="S497">
            <v>30</v>
          </cell>
          <cell r="T497" t="str">
            <v>30</v>
          </cell>
          <cell r="U497" t="str">
            <v>21</v>
          </cell>
          <cell r="V497" t="str">
            <v>2.1 ทุติยภูมิระดับต้น</v>
          </cell>
        </row>
        <row r="498">
          <cell r="A498" t="str">
            <v>12</v>
          </cell>
          <cell r="B498" t="str">
            <v>21002</v>
          </cell>
          <cell r="C498" t="str">
            <v>กระทรวงสาธารณสุข สำนักงานปลัดกระทรวงสาธารณสุข</v>
          </cell>
          <cell r="D498" t="str">
            <v>001107400</v>
          </cell>
          <cell r="E498" t="str">
            <v>11074</v>
          </cell>
          <cell r="F498" t="str">
            <v>รพช.เมยวดี</v>
          </cell>
          <cell r="G498" t="str">
            <v>โรงพยาบาลชุมชนเมยวดี</v>
          </cell>
          <cell r="H498" t="str">
            <v>45150106</v>
          </cell>
          <cell r="I498">
            <v>45</v>
          </cell>
          <cell r="J498" t="str">
            <v>จังหวัดร้อยเอ็ด</v>
          </cell>
          <cell r="K498">
            <v>4515</v>
          </cell>
          <cell r="L498" t="str">
            <v>เมยวดี</v>
          </cell>
          <cell r="M498">
            <v>451501</v>
          </cell>
          <cell r="N498" t="str">
            <v>เมยวดี</v>
          </cell>
          <cell r="O498" t="str">
            <v>ตะวันออกเฉียงเหนือ</v>
          </cell>
          <cell r="P498" t="str">
            <v>07</v>
          </cell>
          <cell r="Q498" t="str">
            <v>โรงพยาบาลชุมชน</v>
          </cell>
          <cell r="R498">
            <v>5</v>
          </cell>
          <cell r="S498">
            <v>30</v>
          </cell>
          <cell r="T498" t="str">
            <v>30</v>
          </cell>
          <cell r="U498" t="str">
            <v>21</v>
          </cell>
          <cell r="V498" t="str">
            <v>2.1 ทุติยภูมิระดับต้น</v>
          </cell>
        </row>
        <row r="499">
          <cell r="A499" t="str">
            <v>12</v>
          </cell>
          <cell r="B499" t="str">
            <v>21002</v>
          </cell>
          <cell r="C499" t="str">
            <v>กระทรวงสาธารณสุข สำนักงานปลัดกระทรวงสาธารณสุข</v>
          </cell>
          <cell r="D499" t="str">
            <v>001107500</v>
          </cell>
          <cell r="E499" t="str">
            <v>11075</v>
          </cell>
          <cell r="F499" t="str">
            <v>รพช.ศรีสมเด็จ</v>
          </cell>
          <cell r="G499" t="str">
            <v>โรงพยาบาลชุมชนศรีสมเด็จ</v>
          </cell>
          <cell r="H499" t="str">
            <v>45160203</v>
          </cell>
          <cell r="I499">
            <v>45</v>
          </cell>
          <cell r="J499" t="str">
            <v>จังหวัดร้อยเอ็ด</v>
          </cell>
          <cell r="K499">
            <v>4516</v>
          </cell>
          <cell r="L499" t="str">
            <v>ศรีสมเด็จ</v>
          </cell>
          <cell r="M499">
            <v>451602</v>
          </cell>
          <cell r="N499" t="str">
            <v>ศรีสมเด็จ</v>
          </cell>
          <cell r="O499" t="str">
            <v>ตะวันออกเฉียงเหนือ</v>
          </cell>
          <cell r="P499" t="str">
            <v>07</v>
          </cell>
          <cell r="Q499" t="str">
            <v>โรงพยาบาลชุมชน</v>
          </cell>
          <cell r="R499">
            <v>5</v>
          </cell>
          <cell r="S499">
            <v>30</v>
          </cell>
          <cell r="T499" t="str">
            <v>30</v>
          </cell>
          <cell r="U499" t="str">
            <v>21</v>
          </cell>
          <cell r="V499" t="str">
            <v>2.1 ทุติยภูมิระดับต้น</v>
          </cell>
        </row>
        <row r="500">
          <cell r="A500" t="str">
            <v>12</v>
          </cell>
          <cell r="B500" t="str">
            <v>21002</v>
          </cell>
          <cell r="C500" t="str">
            <v>กระทรวงสาธารณสุข สำนักงานปลัดกระทรวงสาธารณสุข</v>
          </cell>
          <cell r="D500" t="str">
            <v>001107600</v>
          </cell>
          <cell r="E500" t="str">
            <v>11076</v>
          </cell>
          <cell r="F500" t="str">
            <v>รพช.จังหาร</v>
          </cell>
          <cell r="G500" t="str">
            <v>โรงพยาบาลชุมชนจังหาร</v>
          </cell>
          <cell r="H500" t="str">
            <v>45170403</v>
          </cell>
          <cell r="I500">
            <v>45</v>
          </cell>
          <cell r="J500" t="str">
            <v>จังหวัดร้อยเอ็ด</v>
          </cell>
          <cell r="K500">
            <v>4517</v>
          </cell>
          <cell r="L500" t="str">
            <v>จังหาร</v>
          </cell>
          <cell r="M500">
            <v>451704</v>
          </cell>
          <cell r="N500" t="str">
            <v>จังหาร</v>
          </cell>
          <cell r="O500" t="str">
            <v>ตะวันออกเฉียงเหนือ</v>
          </cell>
          <cell r="P500" t="str">
            <v>07</v>
          </cell>
          <cell r="Q500" t="str">
            <v>โรงพยาบาลชุมชน</v>
          </cell>
          <cell r="R500">
            <v>5</v>
          </cell>
          <cell r="S500">
            <v>30</v>
          </cell>
          <cell r="T500" t="str">
            <v>30</v>
          </cell>
          <cell r="U500" t="str">
            <v>21</v>
          </cell>
          <cell r="V500" t="str">
            <v>2.1 ทุติยภูมิระดับต้น</v>
          </cell>
        </row>
        <row r="501">
          <cell r="A501" t="str">
            <v>12</v>
          </cell>
          <cell r="B501" t="str">
            <v>21002</v>
          </cell>
          <cell r="C501" t="str">
            <v>กระทรวงสาธารณสุข สำนักงานปลัดกระทรวงสาธารณสุข</v>
          </cell>
          <cell r="D501" t="str">
            <v>001070900</v>
          </cell>
          <cell r="E501" t="str">
            <v>10709</v>
          </cell>
          <cell r="F501" t="str">
            <v>รพท.กาฬสินธุ์</v>
          </cell>
          <cell r="G501" t="str">
            <v>โรงพยาบาลทั่วไปกาฬสินธุ์</v>
          </cell>
          <cell r="H501" t="str">
            <v>46010100</v>
          </cell>
          <cell r="I501">
            <v>46</v>
          </cell>
          <cell r="J501" t="str">
            <v>จังหวัดกาฬสินธุ์</v>
          </cell>
          <cell r="K501">
            <v>4601</v>
          </cell>
          <cell r="L501" t="str">
            <v>เมืองกาฬสินธุ์</v>
          </cell>
          <cell r="M501">
            <v>460101</v>
          </cell>
          <cell r="N501" t="str">
            <v>กาฬสินธุ์</v>
          </cell>
          <cell r="O501" t="str">
            <v>ตะวันออกเฉียงเหนือ</v>
          </cell>
          <cell r="P501" t="str">
            <v>06</v>
          </cell>
          <cell r="Q501" t="str">
            <v>โรงพยาบาลทั่วไป</v>
          </cell>
          <cell r="R501">
            <v>2</v>
          </cell>
          <cell r="S501">
            <v>505</v>
          </cell>
          <cell r="T501" t="str">
            <v>505</v>
          </cell>
          <cell r="U501" t="str">
            <v>23</v>
          </cell>
          <cell r="V501" t="str">
            <v>2.3 ทุติยภูมิระดับสูง</v>
          </cell>
        </row>
        <row r="502">
          <cell r="A502" t="str">
            <v>12</v>
          </cell>
          <cell r="B502" t="str">
            <v>21002</v>
          </cell>
          <cell r="C502" t="str">
            <v>กระทรวงสาธารณสุข สำนักงานปลัดกระทรวงสาธารณสุข</v>
          </cell>
          <cell r="D502" t="str">
            <v>001107700</v>
          </cell>
          <cell r="E502" t="str">
            <v>11077</v>
          </cell>
          <cell r="F502" t="str">
            <v>รพช.นามน</v>
          </cell>
          <cell r="G502" t="str">
            <v>โรงพยาบาลชุมชนนามน</v>
          </cell>
          <cell r="H502" t="str">
            <v>46020107</v>
          </cell>
          <cell r="I502">
            <v>46</v>
          </cell>
          <cell r="J502" t="str">
            <v>จังหวัดกาฬสินธุ์</v>
          </cell>
          <cell r="K502">
            <v>4602</v>
          </cell>
          <cell r="L502" t="str">
            <v>นามน</v>
          </cell>
          <cell r="M502">
            <v>460201</v>
          </cell>
          <cell r="N502" t="str">
            <v>นามน</v>
          </cell>
          <cell r="O502" t="str">
            <v>ตะวันออกเฉียงเหนือ</v>
          </cell>
          <cell r="P502" t="str">
            <v>07</v>
          </cell>
          <cell r="Q502" t="str">
            <v>โรงพยาบาลชุมชน</v>
          </cell>
          <cell r="R502">
            <v>5</v>
          </cell>
          <cell r="S502">
            <v>30</v>
          </cell>
          <cell r="T502" t="str">
            <v>30</v>
          </cell>
          <cell r="U502" t="str">
            <v>21</v>
          </cell>
          <cell r="V502" t="str">
            <v>2.1 ทุติยภูมิระดับต้น</v>
          </cell>
        </row>
        <row r="503">
          <cell r="A503" t="str">
            <v>12</v>
          </cell>
          <cell r="B503" t="str">
            <v>21002</v>
          </cell>
          <cell r="C503" t="str">
            <v>กระทรวงสาธารณสุข สำนักงานปลัดกระทรวงสาธารณสุข</v>
          </cell>
          <cell r="D503" t="str">
            <v>001107800</v>
          </cell>
          <cell r="E503" t="str">
            <v>11078</v>
          </cell>
          <cell r="F503" t="str">
            <v>รพช.กมลาไสย</v>
          </cell>
          <cell r="G503" t="str">
            <v>โรงพยาบาลชุมชนกมลาไสย</v>
          </cell>
          <cell r="H503" t="str">
            <v>46030111</v>
          </cell>
          <cell r="I503">
            <v>46</v>
          </cell>
          <cell r="J503" t="str">
            <v>จังหวัดกาฬสินธุ์</v>
          </cell>
          <cell r="K503">
            <v>4603</v>
          </cell>
          <cell r="L503" t="str">
            <v>กมลาไสย</v>
          </cell>
          <cell r="M503">
            <v>460301</v>
          </cell>
          <cell r="N503" t="str">
            <v>กมลาไสย</v>
          </cell>
          <cell r="O503" t="str">
            <v>ตะวันออกเฉียงเหนือ</v>
          </cell>
          <cell r="P503" t="str">
            <v>07</v>
          </cell>
          <cell r="Q503" t="str">
            <v>โรงพยาบาลชุมชน</v>
          </cell>
          <cell r="R503">
            <v>4</v>
          </cell>
          <cell r="S503">
            <v>60</v>
          </cell>
          <cell r="T503" t="str">
            <v>30</v>
          </cell>
          <cell r="U503" t="str">
            <v>21</v>
          </cell>
          <cell r="V503" t="str">
            <v>2.1 ทุติยภูมิระดับต้น</v>
          </cell>
        </row>
        <row r="504">
          <cell r="A504" t="str">
            <v>12</v>
          </cell>
          <cell r="B504" t="str">
            <v>21002</v>
          </cell>
          <cell r="C504" t="str">
            <v>กระทรวงสาธารณสุข สำนักงานปลัดกระทรวงสาธารณสุข</v>
          </cell>
          <cell r="D504" t="str">
            <v>001107900</v>
          </cell>
          <cell r="E504" t="str">
            <v>11079</v>
          </cell>
          <cell r="F504" t="str">
            <v>รพช.ร่องคำ</v>
          </cell>
          <cell r="G504" t="str">
            <v>โรงพยาบาลชุมชนร่องคำ</v>
          </cell>
          <cell r="H504" t="str">
            <v>46040101</v>
          </cell>
          <cell r="I504">
            <v>46</v>
          </cell>
          <cell r="J504" t="str">
            <v>จังหวัดกาฬสินธุ์</v>
          </cell>
          <cell r="K504">
            <v>4604</v>
          </cell>
          <cell r="L504" t="str">
            <v>ร่องคำ</v>
          </cell>
          <cell r="M504">
            <v>460401</v>
          </cell>
          <cell r="N504" t="str">
            <v>ร่องคำ</v>
          </cell>
          <cell r="O504" t="str">
            <v>ตะวันออกเฉียงเหนือ</v>
          </cell>
          <cell r="P504" t="str">
            <v>07</v>
          </cell>
          <cell r="Q504" t="str">
            <v>โรงพยาบาลชุมชน</v>
          </cell>
          <cell r="R504">
            <v>5</v>
          </cell>
          <cell r="S504">
            <v>30</v>
          </cell>
          <cell r="T504" t="str">
            <v>30</v>
          </cell>
          <cell r="U504" t="str">
            <v>21</v>
          </cell>
          <cell r="V504" t="str">
            <v>2.1 ทุติยภูมิระดับต้น</v>
          </cell>
        </row>
        <row r="505">
          <cell r="A505" t="str">
            <v>12</v>
          </cell>
          <cell r="B505" t="str">
            <v>21002</v>
          </cell>
          <cell r="C505" t="str">
            <v>กระทรวงสาธารณสุข สำนักงานปลัดกระทรวงสาธารณสุข</v>
          </cell>
          <cell r="D505" t="str">
            <v>001108000</v>
          </cell>
          <cell r="E505" t="str">
            <v>11080</v>
          </cell>
          <cell r="F505" t="str">
            <v>รพช.เขาวง</v>
          </cell>
          <cell r="G505" t="str">
            <v>โรงพยาบาลชุมชนเขาวง</v>
          </cell>
          <cell r="H505" t="str">
            <v>46060103</v>
          </cell>
          <cell r="I505">
            <v>46</v>
          </cell>
          <cell r="J505" t="str">
            <v>จังหวัดกาฬสินธุ์</v>
          </cell>
          <cell r="K505">
            <v>4606</v>
          </cell>
          <cell r="L505" t="str">
            <v>เขาวง</v>
          </cell>
          <cell r="M505">
            <v>460601</v>
          </cell>
          <cell r="N505" t="str">
            <v>คุ้มเก่า</v>
          </cell>
          <cell r="O505" t="str">
            <v>ตะวันออกเฉียงเหนือ</v>
          </cell>
          <cell r="P505" t="str">
            <v>07</v>
          </cell>
          <cell r="Q505" t="str">
            <v>โรงพยาบาลชุมชน</v>
          </cell>
          <cell r="R505">
            <v>4</v>
          </cell>
          <cell r="S505">
            <v>60</v>
          </cell>
          <cell r="T505" t="str">
            <v>30</v>
          </cell>
          <cell r="U505" t="str">
            <v>21</v>
          </cell>
          <cell r="V505" t="str">
            <v>2.1 ทุติยภูมิระดับต้น</v>
          </cell>
        </row>
        <row r="506">
          <cell r="A506" t="str">
            <v>12</v>
          </cell>
          <cell r="B506" t="str">
            <v>21002</v>
          </cell>
          <cell r="C506" t="str">
            <v>กระทรวงสาธารณสุข สำนักงานปลัดกระทรวงสาธารณสุข</v>
          </cell>
          <cell r="D506" t="str">
            <v>001108100</v>
          </cell>
          <cell r="E506" t="str">
            <v>11081</v>
          </cell>
          <cell r="F506" t="str">
            <v>รพช.ยางตลาด</v>
          </cell>
          <cell r="G506" t="str">
            <v>โรงพยาบาลชุมชนยางตลาด</v>
          </cell>
          <cell r="H506" t="str">
            <v>46070120</v>
          </cell>
          <cell r="I506">
            <v>46</v>
          </cell>
          <cell r="J506" t="str">
            <v>จังหวัดกาฬสินธุ์</v>
          </cell>
          <cell r="K506">
            <v>4607</v>
          </cell>
          <cell r="L506" t="str">
            <v>ยางตลาด</v>
          </cell>
          <cell r="M506">
            <v>460701</v>
          </cell>
          <cell r="N506" t="str">
            <v>ยางตลาด</v>
          </cell>
          <cell r="O506" t="str">
            <v>ตะวันออกเฉียงเหนือ</v>
          </cell>
          <cell r="P506" t="str">
            <v>07</v>
          </cell>
          <cell r="Q506" t="str">
            <v>โรงพยาบาลชุมชน</v>
          </cell>
          <cell r="R506">
            <v>4</v>
          </cell>
          <cell r="S506">
            <v>90</v>
          </cell>
          <cell r="T506" t="str">
            <v>60</v>
          </cell>
          <cell r="U506" t="str">
            <v>21</v>
          </cell>
          <cell r="V506" t="str">
            <v>2.1 ทุติยภูมิระดับต้น</v>
          </cell>
        </row>
        <row r="507">
          <cell r="A507" t="str">
            <v>12</v>
          </cell>
          <cell r="B507" t="str">
            <v>21002</v>
          </cell>
          <cell r="C507" t="str">
            <v>กระทรวงสาธารณสุข สำนักงานปลัดกระทรวงสาธารณสุข</v>
          </cell>
          <cell r="D507" t="str">
            <v>001108200</v>
          </cell>
          <cell r="E507" t="str">
            <v>11082</v>
          </cell>
          <cell r="F507" t="str">
            <v>รพช.ห้วยเม็ก</v>
          </cell>
          <cell r="G507" t="str">
            <v>โรงพยาบาลชุมชนห้วยเม็ก</v>
          </cell>
          <cell r="H507" t="str">
            <v>46080104</v>
          </cell>
          <cell r="I507">
            <v>46</v>
          </cell>
          <cell r="J507" t="str">
            <v>จังหวัดกาฬสินธุ์</v>
          </cell>
          <cell r="K507">
            <v>4608</v>
          </cell>
          <cell r="L507" t="str">
            <v>ห้วยเม็ก</v>
          </cell>
          <cell r="M507">
            <v>460801</v>
          </cell>
          <cell r="N507" t="str">
            <v>ห้วยเม็ก</v>
          </cell>
          <cell r="O507" t="str">
            <v>ตะวันออกเฉียงเหนือ</v>
          </cell>
          <cell r="P507" t="str">
            <v>07</v>
          </cell>
          <cell r="Q507" t="str">
            <v>โรงพยาบาลชุมชน</v>
          </cell>
          <cell r="R507">
            <v>5</v>
          </cell>
          <cell r="S507">
            <v>30</v>
          </cell>
          <cell r="T507" t="str">
            <v>10</v>
          </cell>
          <cell r="U507" t="str">
            <v>21</v>
          </cell>
          <cell r="V507" t="str">
            <v>2.1 ทุติยภูมิระดับต้น</v>
          </cell>
        </row>
        <row r="508">
          <cell r="A508" t="str">
            <v>12</v>
          </cell>
          <cell r="B508" t="str">
            <v>21002</v>
          </cell>
          <cell r="C508" t="str">
            <v>กระทรวงสาธารณสุข สำนักงานปลัดกระทรวงสาธารณสุข</v>
          </cell>
          <cell r="D508" t="str">
            <v>001108300</v>
          </cell>
          <cell r="E508" t="str">
            <v>11083</v>
          </cell>
          <cell r="F508" t="str">
            <v>รพช.สหัสขันธ์</v>
          </cell>
          <cell r="G508" t="str">
            <v>โรงพยาบาลชุมชนสหัสขันธ์</v>
          </cell>
          <cell r="H508" t="str">
            <v>46090710</v>
          </cell>
          <cell r="I508">
            <v>46</v>
          </cell>
          <cell r="J508" t="str">
            <v>จังหวัดกาฬสินธุ์</v>
          </cell>
          <cell r="K508">
            <v>4609</v>
          </cell>
          <cell r="L508" t="str">
            <v>สหัสขันธ์</v>
          </cell>
          <cell r="M508">
            <v>460907</v>
          </cell>
          <cell r="N508" t="str">
            <v>โนนบุรี</v>
          </cell>
          <cell r="O508" t="str">
            <v>ตะวันออกเฉียงเหนือ</v>
          </cell>
          <cell r="P508" t="str">
            <v>07</v>
          </cell>
          <cell r="Q508" t="str">
            <v>โรงพยาบาลชุมชน</v>
          </cell>
          <cell r="R508">
            <v>5</v>
          </cell>
          <cell r="S508">
            <v>30</v>
          </cell>
          <cell r="T508" t="str">
            <v>30</v>
          </cell>
          <cell r="U508" t="str">
            <v>21</v>
          </cell>
          <cell r="V508" t="str">
            <v>2.1 ทุติยภูมิระดับต้น</v>
          </cell>
        </row>
        <row r="509">
          <cell r="A509" t="str">
            <v>12</v>
          </cell>
          <cell r="B509" t="str">
            <v>21002</v>
          </cell>
          <cell r="C509" t="str">
            <v>กระทรวงสาธารณสุข สำนักงานปลัดกระทรวงสาธารณสุข</v>
          </cell>
          <cell r="D509" t="str">
            <v>001108400</v>
          </cell>
          <cell r="E509" t="str">
            <v>11084</v>
          </cell>
          <cell r="F509" t="str">
            <v>รพช.คำม่วง</v>
          </cell>
          <cell r="G509" t="str">
            <v>โรงพยาบาลชุมชนคำม่วง</v>
          </cell>
          <cell r="H509" t="str">
            <v>46100110</v>
          </cell>
          <cell r="I509">
            <v>46</v>
          </cell>
          <cell r="J509" t="str">
            <v>จังหวัดกาฬสินธุ์</v>
          </cell>
          <cell r="K509">
            <v>4610</v>
          </cell>
          <cell r="L509" t="str">
            <v>คำม่วง</v>
          </cell>
          <cell r="M509">
            <v>461001</v>
          </cell>
          <cell r="N509" t="str">
            <v>ทุ่งคลอง</v>
          </cell>
          <cell r="O509" t="str">
            <v>ตะวันออกเฉียงเหนือ</v>
          </cell>
          <cell r="P509" t="str">
            <v>07</v>
          </cell>
          <cell r="Q509" t="str">
            <v>โรงพยาบาลชุมชน</v>
          </cell>
          <cell r="R509">
            <v>5</v>
          </cell>
          <cell r="S509">
            <v>30</v>
          </cell>
          <cell r="T509" t="str">
            <v>30</v>
          </cell>
          <cell r="U509" t="str">
            <v>21</v>
          </cell>
          <cell r="V509" t="str">
            <v>2.1 ทุติยภูมิระดับต้น</v>
          </cell>
        </row>
        <row r="510">
          <cell r="A510" t="str">
            <v>12</v>
          </cell>
          <cell r="B510" t="str">
            <v>21002</v>
          </cell>
          <cell r="C510" t="str">
            <v>กระทรวงสาธารณสุข สำนักงานปลัดกระทรวงสาธารณสุข</v>
          </cell>
          <cell r="D510" t="str">
            <v>001108500</v>
          </cell>
          <cell r="E510" t="str">
            <v>11085</v>
          </cell>
          <cell r="F510" t="str">
            <v>รพช.ท่าคันโท</v>
          </cell>
          <cell r="G510" t="str">
            <v>โรงพยาบาลชุมชนท่าคันโท</v>
          </cell>
          <cell r="H510" t="str">
            <v>46110501</v>
          </cell>
          <cell r="I510">
            <v>46</v>
          </cell>
          <cell r="J510" t="str">
            <v>จังหวัดกาฬสินธุ์</v>
          </cell>
          <cell r="K510">
            <v>4611</v>
          </cell>
          <cell r="L510" t="str">
            <v>ท่าคันโท</v>
          </cell>
          <cell r="M510">
            <v>461105</v>
          </cell>
          <cell r="N510" t="str">
            <v>นาตาล</v>
          </cell>
          <cell r="O510" t="str">
            <v>ตะวันออกเฉียงเหนือ</v>
          </cell>
          <cell r="P510" t="str">
            <v>07</v>
          </cell>
          <cell r="Q510" t="str">
            <v>โรงพยาบาลชุมชน</v>
          </cell>
          <cell r="R510">
            <v>5</v>
          </cell>
          <cell r="S510">
            <v>30</v>
          </cell>
          <cell r="T510" t="str">
            <v>30</v>
          </cell>
          <cell r="U510" t="str">
            <v>21</v>
          </cell>
          <cell r="V510" t="str">
            <v>2.1 ทุติยภูมิระดับต้น</v>
          </cell>
        </row>
        <row r="511">
          <cell r="A511" t="str">
            <v>12</v>
          </cell>
          <cell r="B511" t="str">
            <v>21002</v>
          </cell>
          <cell r="C511" t="str">
            <v>กระทรวงสาธารณสุข สำนักงานปลัดกระทรวงสาธารณสุข</v>
          </cell>
          <cell r="D511" t="str">
            <v>001108600</v>
          </cell>
          <cell r="E511" t="str">
            <v>11086</v>
          </cell>
          <cell r="F511" t="str">
            <v>รพช.หนองกุงศรี</v>
          </cell>
          <cell r="G511" t="str">
            <v>โรงพยาบาลชุมชนหนองกุงศรี</v>
          </cell>
          <cell r="H511" t="str">
            <v>46120102</v>
          </cell>
          <cell r="I511">
            <v>46</v>
          </cell>
          <cell r="J511" t="str">
            <v>จังหวัดกาฬสินธุ์</v>
          </cell>
          <cell r="K511">
            <v>4612</v>
          </cell>
          <cell r="L511" t="str">
            <v>หนองกุงศรี</v>
          </cell>
          <cell r="M511">
            <v>461201</v>
          </cell>
          <cell r="N511" t="str">
            <v>หนองกุงศรี</v>
          </cell>
          <cell r="O511" t="str">
            <v>ตะวันออกเฉียงเหนือ</v>
          </cell>
          <cell r="P511" t="str">
            <v>07</v>
          </cell>
          <cell r="Q511" t="str">
            <v>โรงพยาบาลชุมชน</v>
          </cell>
          <cell r="R511">
            <v>5</v>
          </cell>
          <cell r="S511">
            <v>30</v>
          </cell>
          <cell r="T511" t="str">
            <v>30</v>
          </cell>
          <cell r="U511" t="str">
            <v>21</v>
          </cell>
          <cell r="V511" t="str">
            <v>2.1 ทุติยภูมิระดับต้น</v>
          </cell>
        </row>
        <row r="512">
          <cell r="A512" t="str">
            <v>12</v>
          </cell>
          <cell r="B512" t="str">
            <v>21002</v>
          </cell>
          <cell r="C512" t="str">
            <v>กระทรวงสาธารณสุข สำนักงานปลัดกระทรวงสาธารณสุข</v>
          </cell>
          <cell r="D512" t="str">
            <v>001108700</v>
          </cell>
          <cell r="E512" t="str">
            <v>11087</v>
          </cell>
          <cell r="F512" t="str">
            <v>รพช.สมเด็จ</v>
          </cell>
          <cell r="G512" t="str">
            <v>โรงพยาบาลชุมชนสมเด็จ</v>
          </cell>
          <cell r="H512" t="str">
            <v>46130102</v>
          </cell>
          <cell r="I512">
            <v>46</v>
          </cell>
          <cell r="J512" t="str">
            <v>จังหวัดกาฬสินธุ์</v>
          </cell>
          <cell r="K512">
            <v>4613</v>
          </cell>
          <cell r="L512" t="str">
            <v>สมเด็จ</v>
          </cell>
          <cell r="M512">
            <v>461301</v>
          </cell>
          <cell r="N512" t="str">
            <v>สมเด็จ</v>
          </cell>
          <cell r="O512" t="str">
            <v>ตะวันออกเฉียงเหนือ</v>
          </cell>
          <cell r="P512" t="str">
            <v>07</v>
          </cell>
          <cell r="Q512" t="str">
            <v>โรงพยาบาลชุมชน</v>
          </cell>
          <cell r="R512">
            <v>4</v>
          </cell>
          <cell r="S512">
            <v>60</v>
          </cell>
          <cell r="T512" t="str">
            <v>90</v>
          </cell>
          <cell r="U512" t="str">
            <v>22</v>
          </cell>
          <cell r="V512" t="str">
            <v>2.2 ทุติยภูมิระดับกลาง</v>
          </cell>
        </row>
        <row r="513">
          <cell r="A513" t="str">
            <v>12</v>
          </cell>
          <cell r="B513" t="str">
            <v>21002</v>
          </cell>
          <cell r="C513" t="str">
            <v>กระทรวงสาธารณสุข สำนักงานปลัดกระทรวงสาธารณสุข</v>
          </cell>
          <cell r="D513" t="str">
            <v>001108800</v>
          </cell>
          <cell r="E513" t="str">
            <v>11088</v>
          </cell>
          <cell r="F513" t="str">
            <v>รพช.ห้วยผึ้ง</v>
          </cell>
          <cell r="G513" t="str">
            <v>โรงพยาบาลชุมชนห้วยผึ้ง</v>
          </cell>
          <cell r="H513" t="str">
            <v>46140308</v>
          </cell>
          <cell r="I513">
            <v>46</v>
          </cell>
          <cell r="J513" t="str">
            <v>จังหวัดกาฬสินธุ์</v>
          </cell>
          <cell r="K513">
            <v>4614</v>
          </cell>
          <cell r="L513" t="str">
            <v>ห้วยผึ้ง</v>
          </cell>
          <cell r="M513">
            <v>461403</v>
          </cell>
          <cell r="N513" t="str">
            <v>นิคมห้วยผึ้ง</v>
          </cell>
          <cell r="O513" t="str">
            <v>ตะวันออกเฉียงเหนือ</v>
          </cell>
          <cell r="P513" t="str">
            <v>07</v>
          </cell>
          <cell r="Q513" t="str">
            <v>โรงพยาบาลชุมชน</v>
          </cell>
          <cell r="R513">
            <v>5</v>
          </cell>
          <cell r="S513">
            <v>30</v>
          </cell>
          <cell r="T513" t="str">
            <v>30</v>
          </cell>
          <cell r="U513" t="str">
            <v>21</v>
          </cell>
          <cell r="V513" t="str">
            <v>2.1 ทุติยภูมิระดับต้น</v>
          </cell>
        </row>
        <row r="514">
          <cell r="A514" t="str">
            <v>12</v>
          </cell>
          <cell r="B514" t="str">
            <v>21002</v>
          </cell>
          <cell r="C514" t="str">
            <v>กระทรวงสาธารณสุข สำนักงานปลัดกระทรวงสาธารณสุข</v>
          </cell>
          <cell r="D514" t="str">
            <v>001144900</v>
          </cell>
          <cell r="E514" t="str">
            <v>11449</v>
          </cell>
          <cell r="F514" t="str">
            <v>รพร.กุฉินารายณ์</v>
          </cell>
          <cell r="G514" t="str">
            <v>โรงพยาบาลสมเด็จพระยุพราชกุฉินารายณ์</v>
          </cell>
          <cell r="H514" t="str">
            <v>46050113</v>
          </cell>
          <cell r="I514">
            <v>46</v>
          </cell>
          <cell r="J514" t="str">
            <v>จังหวัดกาฬสินธุ์</v>
          </cell>
          <cell r="K514">
            <v>4605</v>
          </cell>
          <cell r="L514" t="str">
            <v>กุฉินารายณ์</v>
          </cell>
          <cell r="M514">
            <v>460501</v>
          </cell>
          <cell r="N514" t="str">
            <v>บัวขาว</v>
          </cell>
          <cell r="O514" t="str">
            <v>ตะวันออกเฉียงเหนือ</v>
          </cell>
          <cell r="P514" t="str">
            <v>07</v>
          </cell>
          <cell r="Q514" t="str">
            <v>โรงพยาบาลชุมชน</v>
          </cell>
          <cell r="R514">
            <v>4</v>
          </cell>
          <cell r="S514">
            <v>90</v>
          </cell>
          <cell r="T514" t="str">
            <v>90</v>
          </cell>
          <cell r="U514" t="str">
            <v>22</v>
          </cell>
          <cell r="V514" t="str">
            <v>2.2 ทุติยภูมิระดับกลาง</v>
          </cell>
        </row>
        <row r="515">
          <cell r="A515" t="str">
            <v>13</v>
          </cell>
          <cell r="B515" t="str">
            <v>21002</v>
          </cell>
          <cell r="C515" t="str">
            <v>กระทรวงสาธารณสุข สำนักงานปลัดกระทรวงสาธารณสุข</v>
          </cell>
          <cell r="D515" t="str">
            <v>001070000</v>
          </cell>
          <cell r="E515" t="str">
            <v>10700</v>
          </cell>
          <cell r="F515" t="str">
            <v>รพท.ศรีสะเกษ</v>
          </cell>
          <cell r="G515" t="str">
            <v>โรงพยาบาลทั่วไปศรีสะเกษ</v>
          </cell>
          <cell r="H515" t="str">
            <v>33010200</v>
          </cell>
          <cell r="I515">
            <v>33</v>
          </cell>
          <cell r="J515" t="str">
            <v>จังหวัดศรีสะเกษ</v>
          </cell>
          <cell r="K515">
            <v>3301</v>
          </cell>
          <cell r="L515" t="str">
            <v>เมืองศรีสะเกษ</v>
          </cell>
          <cell r="M515">
            <v>330102</v>
          </cell>
          <cell r="N515" t="str">
            <v>เมืองใต้</v>
          </cell>
          <cell r="O515" t="str">
            <v>ตะวันออกเฉียงเหนือ</v>
          </cell>
          <cell r="P515" t="str">
            <v>06</v>
          </cell>
          <cell r="Q515" t="str">
            <v>โรงพยาบาลทั่วไป</v>
          </cell>
          <cell r="R515">
            <v>2</v>
          </cell>
          <cell r="S515">
            <v>500</v>
          </cell>
          <cell r="T515" t="str">
            <v>506</v>
          </cell>
          <cell r="U515" t="str">
            <v>23</v>
          </cell>
          <cell r="V515" t="str">
            <v>2.3 ทุติยภูมิระดับสูง</v>
          </cell>
        </row>
        <row r="516">
          <cell r="A516" t="str">
            <v>13</v>
          </cell>
          <cell r="B516" t="str">
            <v>21002</v>
          </cell>
          <cell r="C516" t="str">
            <v>กระทรวงสาธารณสุข สำนักงานปลัดกระทรวงสาธารณสุข</v>
          </cell>
          <cell r="D516" t="str">
            <v>001092700</v>
          </cell>
          <cell r="E516" t="str">
            <v>10927</v>
          </cell>
          <cell r="F516" t="str">
            <v>รพช.ยางชุมน้อย</v>
          </cell>
          <cell r="G516" t="str">
            <v>โรงพยาบาลชุมชนยางชุมน้อย</v>
          </cell>
          <cell r="H516" t="str">
            <v>33020107</v>
          </cell>
          <cell r="I516">
            <v>33</v>
          </cell>
          <cell r="J516" t="str">
            <v>จังหวัดศรีสะเกษ</v>
          </cell>
          <cell r="K516">
            <v>3302</v>
          </cell>
          <cell r="L516" t="str">
            <v>ยางชุมน้อย</v>
          </cell>
          <cell r="M516">
            <v>330201</v>
          </cell>
          <cell r="N516" t="str">
            <v>ยางชุมน้อย</v>
          </cell>
          <cell r="O516" t="str">
            <v>ตะวันออกเฉียงเหนือ</v>
          </cell>
          <cell r="P516" t="str">
            <v>07</v>
          </cell>
          <cell r="Q516" t="str">
            <v>โรงพยาบาลชุมชน</v>
          </cell>
          <cell r="R516">
            <v>5</v>
          </cell>
          <cell r="S516">
            <v>30</v>
          </cell>
          <cell r="T516" t="str">
            <v>82</v>
          </cell>
          <cell r="U516" t="str">
            <v>21</v>
          </cell>
          <cell r="V516" t="str">
            <v>2.1 ทุติยภูมิระดับต้น</v>
          </cell>
        </row>
        <row r="517">
          <cell r="A517" t="str">
            <v>13</v>
          </cell>
          <cell r="B517" t="str">
            <v>21002</v>
          </cell>
          <cell r="C517" t="str">
            <v>กระทรวงสาธารณสุข สำนักงานปลัดกระทรวงสาธารณสุข</v>
          </cell>
          <cell r="D517" t="str">
            <v>001092800</v>
          </cell>
          <cell r="E517" t="str">
            <v>10928</v>
          </cell>
          <cell r="F517" t="str">
            <v>รพช.กันทรารมย์</v>
          </cell>
          <cell r="G517" t="str">
            <v>โรงพยาบาลชุมชนกันทรารมย์</v>
          </cell>
          <cell r="H517" t="str">
            <v>33030105</v>
          </cell>
          <cell r="I517">
            <v>33</v>
          </cell>
          <cell r="J517" t="str">
            <v>จังหวัดศรีสะเกษ</v>
          </cell>
          <cell r="K517">
            <v>3303</v>
          </cell>
          <cell r="L517" t="str">
            <v>กันทรารมย์</v>
          </cell>
          <cell r="M517">
            <v>330301</v>
          </cell>
          <cell r="N517" t="str">
            <v>ดูน</v>
          </cell>
          <cell r="O517" t="str">
            <v>ตะวันออกเฉียงเหนือ</v>
          </cell>
          <cell r="P517" t="str">
            <v>07</v>
          </cell>
          <cell r="Q517" t="str">
            <v>โรงพยาบาลชุมชน</v>
          </cell>
          <cell r="R517">
            <v>4</v>
          </cell>
          <cell r="S517">
            <v>80</v>
          </cell>
          <cell r="T517" t="str">
            <v>90</v>
          </cell>
          <cell r="U517" t="str">
            <v>22</v>
          </cell>
          <cell r="V517" t="str">
            <v>2.2 ทุติยภูมิระดับกลาง</v>
          </cell>
        </row>
        <row r="518">
          <cell r="A518" t="str">
            <v>13</v>
          </cell>
          <cell r="B518" t="str">
            <v>21002</v>
          </cell>
          <cell r="C518" t="str">
            <v>กระทรวงสาธารณสุข สำนักงานปลัดกระทรวงสาธารณสุข</v>
          </cell>
          <cell r="D518" t="str">
            <v>001092900</v>
          </cell>
          <cell r="E518" t="str">
            <v>10929</v>
          </cell>
          <cell r="F518" t="str">
            <v>รพช.กันทรลักษ์</v>
          </cell>
          <cell r="G518" t="str">
            <v>โรงพยาบาลชุมชนกันทรลักษ์</v>
          </cell>
          <cell r="H518" t="str">
            <v>33040605</v>
          </cell>
          <cell r="I518">
            <v>33</v>
          </cell>
          <cell r="J518" t="str">
            <v>จังหวัดศรีสะเกษ</v>
          </cell>
          <cell r="K518">
            <v>3304</v>
          </cell>
          <cell r="L518" t="str">
            <v>กันทรลักษ์</v>
          </cell>
          <cell r="M518">
            <v>330406</v>
          </cell>
          <cell r="N518" t="str">
            <v>น้ำอ้อม</v>
          </cell>
          <cell r="O518" t="str">
            <v>ตะวันออกเฉียงเหนือ</v>
          </cell>
          <cell r="P518" t="str">
            <v>07</v>
          </cell>
          <cell r="Q518" t="str">
            <v>โรงพยาบาลชุมชน</v>
          </cell>
          <cell r="R518">
            <v>4</v>
          </cell>
          <cell r="S518">
            <v>120</v>
          </cell>
          <cell r="T518" t="str">
            <v>120</v>
          </cell>
          <cell r="U518" t="str">
            <v>23</v>
          </cell>
          <cell r="V518" t="str">
            <v>2.3 ทุติยภูมิระดับสูง</v>
          </cell>
        </row>
        <row r="519">
          <cell r="A519" t="str">
            <v>13</v>
          </cell>
          <cell r="B519" t="str">
            <v>21002</v>
          </cell>
          <cell r="C519" t="str">
            <v>กระทรวงสาธารณสุข สำนักงานปลัดกระทรวงสาธารณสุข</v>
          </cell>
          <cell r="D519" t="str">
            <v>001093000</v>
          </cell>
          <cell r="E519" t="str">
            <v>10930</v>
          </cell>
          <cell r="F519" t="str">
            <v>รพช.ขุขันธ์</v>
          </cell>
          <cell r="G519" t="str">
            <v>โรงพยาบาลชุมชนขุขันธ์</v>
          </cell>
          <cell r="H519" t="str">
            <v>33050906</v>
          </cell>
          <cell r="I519">
            <v>33</v>
          </cell>
          <cell r="J519" t="str">
            <v>จังหวัดศรีสะเกษ</v>
          </cell>
          <cell r="K519">
            <v>3305</v>
          </cell>
          <cell r="L519" t="str">
            <v>ขุขันธ์</v>
          </cell>
          <cell r="M519">
            <v>330509</v>
          </cell>
          <cell r="N519" t="str">
            <v>ห้วยเหนือ</v>
          </cell>
          <cell r="O519" t="str">
            <v>ตะวันออกเฉียงเหนือ</v>
          </cell>
          <cell r="P519" t="str">
            <v>07</v>
          </cell>
          <cell r="Q519" t="str">
            <v>โรงพยาบาลชุมชน</v>
          </cell>
          <cell r="R519">
            <v>4</v>
          </cell>
          <cell r="S519">
            <v>90</v>
          </cell>
          <cell r="T519" t="str">
            <v>90</v>
          </cell>
        </row>
        <row r="520">
          <cell r="A520" t="str">
            <v>13</v>
          </cell>
          <cell r="B520" t="str">
            <v>21002</v>
          </cell>
          <cell r="C520" t="str">
            <v>กระทรวงสาธารณสุข สำนักงานปลัดกระทรวงสาธารณสุข</v>
          </cell>
          <cell r="D520" t="str">
            <v>001093100</v>
          </cell>
          <cell r="E520" t="str">
            <v>10931</v>
          </cell>
          <cell r="F520" t="str">
            <v>รพช.ไพรบึง</v>
          </cell>
          <cell r="G520" t="str">
            <v>โรงพยาบาลชุมชนไพรบึง</v>
          </cell>
          <cell r="H520" t="str">
            <v>33060120</v>
          </cell>
          <cell r="I520">
            <v>33</v>
          </cell>
          <cell r="J520" t="str">
            <v>จังหวัดศรีสะเกษ</v>
          </cell>
          <cell r="K520">
            <v>3306</v>
          </cell>
          <cell r="L520" t="str">
            <v>ไพรบึง</v>
          </cell>
          <cell r="M520">
            <v>330601</v>
          </cell>
          <cell r="N520" t="str">
            <v>ไพรบึง</v>
          </cell>
          <cell r="O520" t="str">
            <v>ตะวันออกเฉียงเหนือ</v>
          </cell>
          <cell r="P520" t="str">
            <v>07</v>
          </cell>
          <cell r="Q520" t="str">
            <v>โรงพยาบาลชุมชน</v>
          </cell>
          <cell r="R520">
            <v>5</v>
          </cell>
          <cell r="S520">
            <v>30</v>
          </cell>
          <cell r="T520" t="str">
            <v>30</v>
          </cell>
          <cell r="U520" t="str">
            <v>21</v>
          </cell>
          <cell r="V520" t="str">
            <v>2.1 ทุติยภูมิระดับต้น</v>
          </cell>
        </row>
        <row r="521">
          <cell r="A521" t="str">
            <v>13</v>
          </cell>
          <cell r="B521" t="str">
            <v>21002</v>
          </cell>
          <cell r="C521" t="str">
            <v>กระทรวงสาธารณสุข สำนักงานปลัดกระทรวงสาธารณสุข</v>
          </cell>
          <cell r="D521" t="str">
            <v>001093200</v>
          </cell>
          <cell r="E521" t="str">
            <v>10932</v>
          </cell>
          <cell r="F521" t="str">
            <v>รพช.ปรางค์กู่</v>
          </cell>
          <cell r="G521" t="str">
            <v>โรงพยาบาลชุมชนปรางค์กู่</v>
          </cell>
          <cell r="H521" t="str">
            <v>33070101</v>
          </cell>
          <cell r="I521">
            <v>33</v>
          </cell>
          <cell r="J521" t="str">
            <v>จังหวัดศรีสะเกษ</v>
          </cell>
          <cell r="K521">
            <v>3307</v>
          </cell>
          <cell r="L521" t="str">
            <v>ปรางค์กู่</v>
          </cell>
          <cell r="M521">
            <v>330701</v>
          </cell>
          <cell r="N521" t="str">
            <v>พิมาย</v>
          </cell>
          <cell r="O521" t="str">
            <v>ตะวันออกเฉียงเหนือ</v>
          </cell>
          <cell r="P521" t="str">
            <v>07</v>
          </cell>
          <cell r="Q521" t="str">
            <v>โรงพยาบาลชุมชน</v>
          </cell>
          <cell r="R521">
            <v>5</v>
          </cell>
          <cell r="S521">
            <v>30</v>
          </cell>
          <cell r="T521" t="str">
            <v>30</v>
          </cell>
          <cell r="U521" t="str">
            <v>21</v>
          </cell>
          <cell r="V521" t="str">
            <v>2.1 ทุติยภูมิระดับต้น</v>
          </cell>
        </row>
        <row r="522">
          <cell r="A522" t="str">
            <v>13</v>
          </cell>
          <cell r="B522" t="str">
            <v>21002</v>
          </cell>
          <cell r="C522" t="str">
            <v>กระทรวงสาธารณสุข สำนักงานปลัดกระทรวงสาธารณสุข</v>
          </cell>
          <cell r="D522" t="str">
            <v>001093300</v>
          </cell>
          <cell r="E522" t="str">
            <v>10933</v>
          </cell>
          <cell r="F522" t="str">
            <v>รพช.ขุนหาญ</v>
          </cell>
          <cell r="G522" t="str">
            <v>โรงพยาบาลชุมชนขุนหาญ</v>
          </cell>
          <cell r="H522" t="str">
            <v>33080106</v>
          </cell>
          <cell r="I522">
            <v>33</v>
          </cell>
          <cell r="J522" t="str">
            <v>จังหวัดศรีสะเกษ</v>
          </cell>
          <cell r="K522">
            <v>3308</v>
          </cell>
          <cell r="L522" t="str">
            <v>ขุนหาญ</v>
          </cell>
          <cell r="M522">
            <v>330801</v>
          </cell>
          <cell r="N522" t="str">
            <v>สิ</v>
          </cell>
          <cell r="O522" t="str">
            <v>ตะวันออกเฉียงเหนือ</v>
          </cell>
          <cell r="P522" t="str">
            <v>07</v>
          </cell>
          <cell r="Q522" t="str">
            <v>โรงพยาบาลชุมชน</v>
          </cell>
          <cell r="R522">
            <v>4</v>
          </cell>
          <cell r="S522">
            <v>90</v>
          </cell>
          <cell r="T522" t="str">
            <v>93</v>
          </cell>
          <cell r="U522" t="str">
            <v>22</v>
          </cell>
          <cell r="V522" t="str">
            <v>2.2 ทุติยภูมิระดับกลาง</v>
          </cell>
        </row>
        <row r="523">
          <cell r="A523" t="str">
            <v>13</v>
          </cell>
          <cell r="B523" t="str">
            <v>21002</v>
          </cell>
          <cell r="C523" t="str">
            <v>กระทรวงสาธารณสุข สำนักงานปลัดกระทรวงสาธารณสุข</v>
          </cell>
          <cell r="D523" t="str">
            <v>001093400</v>
          </cell>
          <cell r="E523" t="str">
            <v>10934</v>
          </cell>
          <cell r="F523" t="str">
            <v>รพช.ราษีไศล</v>
          </cell>
          <cell r="G523" t="str">
            <v>โรงพยาบาลชุมชนราษีไศล</v>
          </cell>
          <cell r="H523" t="str">
            <v>33090102</v>
          </cell>
          <cell r="I523">
            <v>33</v>
          </cell>
          <cell r="J523" t="str">
            <v>จังหวัดศรีสะเกษ</v>
          </cell>
          <cell r="K523">
            <v>3309</v>
          </cell>
          <cell r="L523" t="str">
            <v>ราษีไศล</v>
          </cell>
          <cell r="M523">
            <v>330901</v>
          </cell>
          <cell r="N523" t="str">
            <v>เมืองคง</v>
          </cell>
          <cell r="O523" t="str">
            <v>ตะวันออกเฉียงเหนือ</v>
          </cell>
          <cell r="P523" t="str">
            <v>07</v>
          </cell>
          <cell r="Q523" t="str">
            <v>โรงพยาบาลชุมชน</v>
          </cell>
          <cell r="R523">
            <v>4</v>
          </cell>
          <cell r="S523">
            <v>90</v>
          </cell>
          <cell r="T523" t="str">
            <v>104</v>
          </cell>
          <cell r="U523" t="str">
            <v>22</v>
          </cell>
          <cell r="V523" t="str">
            <v>2.2 ทุติยภูมิระดับกลาง</v>
          </cell>
        </row>
        <row r="524">
          <cell r="A524" t="str">
            <v>13</v>
          </cell>
          <cell r="B524" t="str">
            <v>21002</v>
          </cell>
          <cell r="C524" t="str">
            <v>กระทรวงสาธารณสุข สำนักงานปลัดกระทรวงสาธารณสุข</v>
          </cell>
          <cell r="D524" t="str">
            <v>001093500</v>
          </cell>
          <cell r="E524" t="str">
            <v>10935</v>
          </cell>
          <cell r="F524" t="str">
            <v>รพช.อุทุมพรพิสัย</v>
          </cell>
          <cell r="G524" t="str">
            <v>โรงพยาบาลชุมชนอุทุมพรพิสัย</v>
          </cell>
          <cell r="H524" t="str">
            <v>33100107</v>
          </cell>
          <cell r="I524">
            <v>33</v>
          </cell>
          <cell r="J524" t="str">
            <v>จังหวัดศรีสะเกษ</v>
          </cell>
          <cell r="K524">
            <v>3310</v>
          </cell>
          <cell r="L524" t="str">
            <v>อุทุมพรพิสัย</v>
          </cell>
          <cell r="M524">
            <v>331001</v>
          </cell>
          <cell r="N524" t="str">
            <v>กำแพง</v>
          </cell>
          <cell r="O524" t="str">
            <v>ตะวันออกเฉียงเหนือ</v>
          </cell>
          <cell r="P524" t="str">
            <v>07</v>
          </cell>
          <cell r="Q524" t="str">
            <v>โรงพยาบาลชุมชน</v>
          </cell>
          <cell r="R524">
            <v>4</v>
          </cell>
          <cell r="S524">
            <v>90</v>
          </cell>
          <cell r="T524" t="str">
            <v>90</v>
          </cell>
          <cell r="U524" t="str">
            <v>22</v>
          </cell>
          <cell r="V524" t="str">
            <v>2.2 ทุติยภูมิระดับกลาง</v>
          </cell>
        </row>
        <row r="525">
          <cell r="A525" t="str">
            <v>13</v>
          </cell>
          <cell r="B525" t="str">
            <v>21002</v>
          </cell>
          <cell r="C525" t="str">
            <v>กระทรวงสาธารณสุข สำนักงานปลัดกระทรวงสาธารณสุข</v>
          </cell>
          <cell r="D525" t="str">
            <v>001093600</v>
          </cell>
          <cell r="E525" t="str">
            <v>10936</v>
          </cell>
          <cell r="F525" t="str">
            <v>รพช.บึงบูรพ์</v>
          </cell>
          <cell r="G525" t="str">
            <v>โรงพยาบาลชุมชนบึงบูรพ์</v>
          </cell>
          <cell r="H525" t="str">
            <v>33110202</v>
          </cell>
          <cell r="I525">
            <v>33</v>
          </cell>
          <cell r="J525" t="str">
            <v>จังหวัดศรีสะเกษ</v>
          </cell>
          <cell r="K525">
            <v>3311</v>
          </cell>
          <cell r="L525" t="str">
            <v>บึงบูรพ์</v>
          </cell>
          <cell r="M525">
            <v>331102</v>
          </cell>
          <cell r="N525" t="str">
            <v>บึงบูรพ์</v>
          </cell>
          <cell r="O525" t="str">
            <v>ตะวันออกเฉียงเหนือ</v>
          </cell>
          <cell r="P525" t="str">
            <v>07</v>
          </cell>
          <cell r="Q525" t="str">
            <v>โรงพยาบาลชุมชน</v>
          </cell>
          <cell r="R525">
            <v>5</v>
          </cell>
          <cell r="S525">
            <v>30</v>
          </cell>
          <cell r="T525" t="str">
            <v>30</v>
          </cell>
          <cell r="U525" t="str">
            <v>21</v>
          </cell>
          <cell r="V525" t="str">
            <v>2.1 ทุติยภูมิระดับต้น</v>
          </cell>
        </row>
        <row r="526">
          <cell r="A526" t="str">
            <v>13</v>
          </cell>
          <cell r="B526" t="str">
            <v>21002</v>
          </cell>
          <cell r="C526" t="str">
            <v>กระทรวงสาธารณสุข สำนักงานปลัดกระทรวงสาธารณสุข</v>
          </cell>
          <cell r="D526" t="str">
            <v>001093700</v>
          </cell>
          <cell r="E526" t="str">
            <v>10937</v>
          </cell>
          <cell r="F526" t="str">
            <v>รพช.ห้วยทับทัน</v>
          </cell>
          <cell r="G526" t="str">
            <v>โรงพยาบาลชุมชนห้วยทับทัน</v>
          </cell>
          <cell r="H526" t="str">
            <v>33120111</v>
          </cell>
          <cell r="I526">
            <v>33</v>
          </cell>
          <cell r="J526" t="str">
            <v>จังหวัดศรีสะเกษ</v>
          </cell>
          <cell r="K526">
            <v>3312</v>
          </cell>
          <cell r="L526" t="str">
            <v>ห้วยทับทัน</v>
          </cell>
          <cell r="M526">
            <v>331201</v>
          </cell>
          <cell r="N526" t="str">
            <v>ห้วยทับทัน</v>
          </cell>
          <cell r="O526" t="str">
            <v>ตะวันออกเฉียงเหนือ</v>
          </cell>
          <cell r="P526" t="str">
            <v>07</v>
          </cell>
          <cell r="Q526" t="str">
            <v>โรงพยาบาลชุมชน</v>
          </cell>
          <cell r="R526">
            <v>5</v>
          </cell>
          <cell r="S526">
            <v>30</v>
          </cell>
          <cell r="T526" t="str">
            <v>30</v>
          </cell>
          <cell r="U526" t="str">
            <v>21</v>
          </cell>
          <cell r="V526" t="str">
            <v>2.1 ทุติยภูมิระดับต้น</v>
          </cell>
        </row>
        <row r="527">
          <cell r="A527" t="str">
            <v>13</v>
          </cell>
          <cell r="B527" t="str">
            <v>21002</v>
          </cell>
          <cell r="C527" t="str">
            <v>กระทรวงสาธารณสุข สำนักงานปลัดกระทรวงสาธารณสุข</v>
          </cell>
          <cell r="D527" t="str">
            <v>001093800</v>
          </cell>
          <cell r="E527" t="str">
            <v>10938</v>
          </cell>
          <cell r="F527" t="str">
            <v>รพช.โนนคูณ</v>
          </cell>
          <cell r="G527" t="str">
            <v>โรงพยาบาลชุมชนโนนคูณ</v>
          </cell>
          <cell r="H527" t="str">
            <v>33130104</v>
          </cell>
          <cell r="I527">
            <v>33</v>
          </cell>
          <cell r="J527" t="str">
            <v>จังหวัดศรีสะเกษ</v>
          </cell>
          <cell r="K527">
            <v>3313</v>
          </cell>
          <cell r="L527" t="str">
            <v>โนนคูณ</v>
          </cell>
          <cell r="M527">
            <v>331301</v>
          </cell>
          <cell r="N527" t="str">
            <v>โนนค้อ</v>
          </cell>
          <cell r="O527" t="str">
            <v>ตะวันออกเฉียงเหนือ</v>
          </cell>
          <cell r="P527" t="str">
            <v>07</v>
          </cell>
          <cell r="Q527" t="str">
            <v>โรงพยาบาลชุมชน</v>
          </cell>
          <cell r="R527">
            <v>5</v>
          </cell>
          <cell r="S527">
            <v>30</v>
          </cell>
          <cell r="T527" t="str">
            <v>30</v>
          </cell>
          <cell r="U527" t="str">
            <v>21</v>
          </cell>
          <cell r="V527" t="str">
            <v>2.1 ทุติยภูมิระดับต้น</v>
          </cell>
        </row>
        <row r="528">
          <cell r="A528" t="str">
            <v>13</v>
          </cell>
          <cell r="B528" t="str">
            <v>21002</v>
          </cell>
          <cell r="C528" t="str">
            <v>กระทรวงสาธารณสุข สำนักงานปลัดกระทรวงสาธารณสุข</v>
          </cell>
          <cell r="D528" t="str">
            <v>001093900</v>
          </cell>
          <cell r="E528" t="str">
            <v>10939</v>
          </cell>
          <cell r="F528" t="str">
            <v>รพช.ศรีรัตนะ</v>
          </cell>
          <cell r="G528" t="str">
            <v>โรงพยาบาลชุมชนศรีรัตนะ</v>
          </cell>
          <cell r="H528" t="str">
            <v>33140104</v>
          </cell>
          <cell r="I528">
            <v>33</v>
          </cell>
          <cell r="J528" t="str">
            <v>จังหวัดศรีสะเกษ</v>
          </cell>
          <cell r="K528">
            <v>3314</v>
          </cell>
          <cell r="L528" t="str">
            <v>ศรีรัตนะ</v>
          </cell>
          <cell r="M528">
            <v>331401</v>
          </cell>
          <cell r="N528" t="str">
            <v>ศรีแก้ว</v>
          </cell>
          <cell r="O528" t="str">
            <v>ตะวันออกเฉียงเหนือ</v>
          </cell>
          <cell r="P528" t="str">
            <v>07</v>
          </cell>
          <cell r="Q528" t="str">
            <v>โรงพยาบาลชุมชน</v>
          </cell>
          <cell r="R528">
            <v>5</v>
          </cell>
          <cell r="S528">
            <v>30</v>
          </cell>
          <cell r="T528" t="str">
            <v>30</v>
          </cell>
          <cell r="U528" t="str">
            <v>21</v>
          </cell>
          <cell r="V528" t="str">
            <v>2.1 ทุติยภูมิระดับต้น</v>
          </cell>
        </row>
        <row r="529">
          <cell r="A529" t="str">
            <v>13</v>
          </cell>
          <cell r="B529" t="str">
            <v>21002</v>
          </cell>
          <cell r="C529" t="str">
            <v>กระทรวงสาธารณสุข สำนักงานปลัดกระทรวงสาธารณสุข</v>
          </cell>
          <cell r="D529" t="str">
            <v>001094000</v>
          </cell>
          <cell r="E529" t="str">
            <v>10940</v>
          </cell>
          <cell r="F529" t="str">
            <v>รพช.วังหิน</v>
          </cell>
          <cell r="G529" t="str">
            <v>โรงพยาบาลชุมชนวังหิน</v>
          </cell>
          <cell r="H529" t="str">
            <v>33160104</v>
          </cell>
          <cell r="I529">
            <v>33</v>
          </cell>
          <cell r="J529" t="str">
            <v>จังหวัดศรีสะเกษ</v>
          </cell>
          <cell r="K529">
            <v>3316</v>
          </cell>
          <cell r="L529" t="str">
            <v>วังหิน</v>
          </cell>
          <cell r="M529">
            <v>331601</v>
          </cell>
          <cell r="N529" t="str">
            <v>บุสูง</v>
          </cell>
          <cell r="O529" t="str">
            <v>ตะวันออกเฉียงเหนือ</v>
          </cell>
          <cell r="P529" t="str">
            <v>07</v>
          </cell>
          <cell r="Q529" t="str">
            <v>โรงพยาบาลชุมชน</v>
          </cell>
          <cell r="R529">
            <v>5</v>
          </cell>
          <cell r="S529">
            <v>30</v>
          </cell>
          <cell r="T529" t="str">
            <v>30</v>
          </cell>
          <cell r="U529" t="str">
            <v>21</v>
          </cell>
          <cell r="V529" t="str">
            <v>2.1 ทุติยภูมิระดับต้น</v>
          </cell>
        </row>
        <row r="530">
          <cell r="A530" t="str">
            <v>13</v>
          </cell>
          <cell r="B530" t="str">
            <v>21002</v>
          </cell>
          <cell r="C530" t="str">
            <v>กระทรวงสาธารณสุข สำนักงานปลัดกระทรวงสาธารณสุข</v>
          </cell>
          <cell r="D530" t="str">
            <v>001094100</v>
          </cell>
          <cell r="E530" t="str">
            <v>10941</v>
          </cell>
          <cell r="F530" t="str">
            <v>รพช.น้ำเกลี้ยง</v>
          </cell>
          <cell r="G530" t="str">
            <v>โรงพยาบาลชุมชนน้ำเกลี้ยง</v>
          </cell>
          <cell r="H530" t="str">
            <v>33150105</v>
          </cell>
          <cell r="I530">
            <v>33</v>
          </cell>
          <cell r="J530" t="str">
            <v>จังหวัดศรีสะเกษ</v>
          </cell>
          <cell r="K530">
            <v>3315</v>
          </cell>
          <cell r="L530" t="str">
            <v>น้ำเกลี้ยง</v>
          </cell>
          <cell r="M530">
            <v>331501</v>
          </cell>
          <cell r="N530" t="str">
            <v>น้ำเกลี้ยง</v>
          </cell>
          <cell r="O530" t="str">
            <v>ตะวันออกเฉียงเหนือ</v>
          </cell>
          <cell r="P530" t="str">
            <v>07</v>
          </cell>
          <cell r="Q530" t="str">
            <v>โรงพยาบาลชุมชน</v>
          </cell>
          <cell r="R530">
            <v>5</v>
          </cell>
          <cell r="S530">
            <v>30</v>
          </cell>
          <cell r="T530" t="str">
            <v>30</v>
          </cell>
          <cell r="U530" t="str">
            <v>21</v>
          </cell>
          <cell r="V530" t="str">
            <v>2.1 ทุติยภูมิระดับต้น</v>
          </cell>
        </row>
        <row r="531">
          <cell r="A531" t="str">
            <v>13</v>
          </cell>
          <cell r="B531" t="str">
            <v>21002</v>
          </cell>
          <cell r="C531" t="str">
            <v>กระทรวงสาธารณสุข สำนักงานปลัดกระทรวงสาธารณสุข</v>
          </cell>
          <cell r="D531" t="str">
            <v>001094200</v>
          </cell>
          <cell r="E531" t="str">
            <v>10942</v>
          </cell>
          <cell r="F531" t="str">
            <v>รพช.ภูสิงห์</v>
          </cell>
          <cell r="G531" t="str">
            <v>โรงพยาบาลชุมชนภูสิงห์</v>
          </cell>
          <cell r="H531" t="str">
            <v>33170311</v>
          </cell>
          <cell r="I531">
            <v>33</v>
          </cell>
          <cell r="J531" t="str">
            <v>จังหวัดศรีสะเกษ</v>
          </cell>
          <cell r="K531">
            <v>3317</v>
          </cell>
          <cell r="L531" t="str">
            <v>ภูสิงห์</v>
          </cell>
          <cell r="M531">
            <v>331703</v>
          </cell>
          <cell r="N531" t="str">
            <v>ห้วยตึ๊กชู</v>
          </cell>
          <cell r="O531" t="str">
            <v>ตะวันออกเฉียงเหนือ</v>
          </cell>
          <cell r="P531" t="str">
            <v>07</v>
          </cell>
          <cell r="Q531" t="str">
            <v>โรงพยาบาลชุมชน</v>
          </cell>
          <cell r="R531">
            <v>5</v>
          </cell>
          <cell r="S531">
            <v>30</v>
          </cell>
          <cell r="T531" t="str">
            <v>30</v>
          </cell>
          <cell r="U531" t="str">
            <v>21</v>
          </cell>
          <cell r="V531" t="str">
            <v>2.1 ทุติยภูมิระดับต้น</v>
          </cell>
        </row>
        <row r="532">
          <cell r="A532" t="str">
            <v>13</v>
          </cell>
          <cell r="B532" t="str">
            <v>21002</v>
          </cell>
          <cell r="C532" t="str">
            <v>กระทรวงสาธารณสุข สำนักงานปลัดกระทรวงสาธารณสุข</v>
          </cell>
          <cell r="D532" t="str">
            <v>001094300</v>
          </cell>
          <cell r="E532" t="str">
            <v>10943</v>
          </cell>
          <cell r="F532" t="str">
            <v>รพช.เมืองจันทร์</v>
          </cell>
          <cell r="G532" t="str">
            <v>โรงพยาบาลชุมชนเมืองจันทร์</v>
          </cell>
          <cell r="H532" t="str">
            <v>33180304</v>
          </cell>
          <cell r="I532">
            <v>33</v>
          </cell>
          <cell r="J532" t="str">
            <v>จังหวัดศรีสะเกษ</v>
          </cell>
          <cell r="K532">
            <v>3318</v>
          </cell>
          <cell r="L532" t="str">
            <v>เมืองจันทร์</v>
          </cell>
          <cell r="M532">
            <v>331803</v>
          </cell>
          <cell r="N532" t="str">
            <v>หนองใหญ่</v>
          </cell>
          <cell r="O532" t="str">
            <v>ตะวันออกเฉียงเหนือ</v>
          </cell>
          <cell r="P532" t="str">
            <v>07</v>
          </cell>
          <cell r="Q532" t="str">
            <v>โรงพยาบาลชุมชน</v>
          </cell>
          <cell r="R532">
            <v>5</v>
          </cell>
          <cell r="S532">
            <v>10</v>
          </cell>
          <cell r="T532" t="str">
            <v>10</v>
          </cell>
          <cell r="U532" t="str">
            <v>21</v>
          </cell>
          <cell r="V532" t="str">
            <v>2.1 ทุติยภูมิระดับต้น</v>
          </cell>
        </row>
        <row r="533">
          <cell r="A533" t="str">
            <v>13</v>
          </cell>
          <cell r="B533" t="str">
            <v>21002</v>
          </cell>
          <cell r="C533" t="str">
            <v>กระทรวงสาธารณสุข สำนักงานปลัดกระทรวงสาธารณสุข</v>
          </cell>
          <cell r="D533" t="str">
            <v>002312500</v>
          </cell>
          <cell r="E533" t="str">
            <v>23125</v>
          </cell>
          <cell r="F533" t="str">
            <v>รพช.เบญจลักษ์เฉลิมพระเกียรติ 80 พรรษา</v>
          </cell>
          <cell r="G533" t="str">
            <v>โรงพยาบาลชุมชนเบญจลักษ์เฉลิมพระเกียรติ 80 พรรษา</v>
          </cell>
          <cell r="H533" t="str">
            <v>33190107</v>
          </cell>
          <cell r="I533">
            <v>33</v>
          </cell>
          <cell r="J533" t="str">
            <v>จังหวัดศรีสะเกษ</v>
          </cell>
          <cell r="K533">
            <v>3319</v>
          </cell>
          <cell r="L533" t="str">
            <v>เบญจลักษ์</v>
          </cell>
          <cell r="M533">
            <v>331901</v>
          </cell>
          <cell r="N533" t="str">
            <v>เสียว</v>
          </cell>
          <cell r="O533" t="str">
            <v>ตะวันออกเฉียงเหนือ</v>
          </cell>
          <cell r="P533" t="str">
            <v>07</v>
          </cell>
          <cell r="Q533" t="str">
            <v>โรงพยาบาลชุมชน</v>
          </cell>
          <cell r="R533">
            <v>5</v>
          </cell>
          <cell r="S533">
            <v>30</v>
          </cell>
          <cell r="T533" t="str">
            <v>30</v>
          </cell>
          <cell r="U533" t="str">
            <v>21</v>
          </cell>
          <cell r="V533" t="str">
            <v>2.1 ทุติยภูมิระดับต้น</v>
          </cell>
        </row>
        <row r="534">
          <cell r="A534" t="str">
            <v>13</v>
          </cell>
          <cell r="B534" t="str">
            <v>21002</v>
          </cell>
          <cell r="C534" t="str">
            <v>กระทรวงสาธารณสุข สำนักงานปลัดกระทรวงสาธารณสุข</v>
          </cell>
          <cell r="D534" t="str">
            <v>001066900</v>
          </cell>
          <cell r="E534" t="str">
            <v>10669</v>
          </cell>
          <cell r="F534" t="str">
            <v>รพศ.สรรพสิทธิประสงค์</v>
          </cell>
          <cell r="G534" t="str">
            <v>โรงพยาบาลศูนย์สรรพสิทธิประสงค์</v>
          </cell>
          <cell r="H534" t="str">
            <v>34010110</v>
          </cell>
          <cell r="I534">
            <v>34</v>
          </cell>
          <cell r="J534" t="str">
            <v>จังหวัดอุบลราชธานี</v>
          </cell>
          <cell r="K534">
            <v>3401</v>
          </cell>
          <cell r="L534" t="str">
            <v>เมืองอุบลราชธานี</v>
          </cell>
          <cell r="M534">
            <v>340101</v>
          </cell>
          <cell r="N534" t="str">
            <v>ในเมือง</v>
          </cell>
          <cell r="O534" t="str">
            <v>ตะวันออกเฉียงเหนือ</v>
          </cell>
          <cell r="P534" t="str">
            <v>05</v>
          </cell>
          <cell r="Q534" t="str">
            <v>โรงพยาบาลศูนย์</v>
          </cell>
          <cell r="R534">
            <v>1</v>
          </cell>
          <cell r="S534">
            <v>1000</v>
          </cell>
          <cell r="T534" t="str">
            <v>1000</v>
          </cell>
          <cell r="U534" t="str">
            <v>31</v>
          </cell>
          <cell r="V534" t="str">
            <v>3.1 ตติยภูมิ</v>
          </cell>
        </row>
        <row r="535">
          <cell r="A535" t="str">
            <v>13</v>
          </cell>
          <cell r="B535" t="str">
            <v>21002</v>
          </cell>
          <cell r="C535" t="str">
            <v>กระทรวงสาธารณสุข สำนักงานปลัดกระทรวงสาธารณสุข</v>
          </cell>
          <cell r="D535" t="str">
            <v>001094400</v>
          </cell>
          <cell r="E535" t="str">
            <v>10944</v>
          </cell>
          <cell r="F535" t="str">
            <v>รพช.ศรีเมืองใหม่</v>
          </cell>
          <cell r="G535" t="str">
            <v>โรงพยาบาลชุมชนศรีเมืองใหม่</v>
          </cell>
          <cell r="H535" t="str">
            <v>34020115</v>
          </cell>
          <cell r="I535">
            <v>34</v>
          </cell>
          <cell r="J535" t="str">
            <v>จังหวัดอุบลราชธานี</v>
          </cell>
          <cell r="K535">
            <v>3402</v>
          </cell>
          <cell r="L535" t="str">
            <v>ศรีเมืองใหม่</v>
          </cell>
          <cell r="M535">
            <v>340201</v>
          </cell>
          <cell r="N535" t="str">
            <v>นาคำ</v>
          </cell>
          <cell r="O535" t="str">
            <v>ตะวันออกเฉียงเหนือ</v>
          </cell>
          <cell r="P535" t="str">
            <v>07</v>
          </cell>
          <cell r="Q535" t="str">
            <v>โรงพยาบาลชุมชน</v>
          </cell>
          <cell r="R535">
            <v>4</v>
          </cell>
          <cell r="S535">
            <v>60</v>
          </cell>
          <cell r="T535" t="str">
            <v>60</v>
          </cell>
          <cell r="U535" t="str">
            <v>21</v>
          </cell>
          <cell r="V535" t="str">
            <v>2.1 ทุติยภูมิระดับต้น</v>
          </cell>
        </row>
        <row r="536">
          <cell r="A536" t="str">
            <v>13</v>
          </cell>
          <cell r="B536" t="str">
            <v>21002</v>
          </cell>
          <cell r="C536" t="str">
            <v>กระทรวงสาธารณสุข สำนักงานปลัดกระทรวงสาธารณสุข</v>
          </cell>
          <cell r="D536" t="str">
            <v>001094500</v>
          </cell>
          <cell r="E536" t="str">
            <v>10945</v>
          </cell>
          <cell r="F536" t="str">
            <v>รพช.โขงเจียม</v>
          </cell>
          <cell r="G536" t="str">
            <v>โรงพยาบาลชุมชนโขงเจียม</v>
          </cell>
          <cell r="H536" t="str">
            <v>34030102</v>
          </cell>
          <cell r="I536">
            <v>34</v>
          </cell>
          <cell r="J536" t="str">
            <v>จังหวัดอุบลราชธานี</v>
          </cell>
          <cell r="K536">
            <v>3403</v>
          </cell>
          <cell r="L536" t="str">
            <v>โขงเจียม</v>
          </cell>
          <cell r="M536">
            <v>340301</v>
          </cell>
          <cell r="N536" t="str">
            <v>โขงเจียม</v>
          </cell>
          <cell r="O536" t="str">
            <v>ตะวันออกเฉียงเหนือ</v>
          </cell>
          <cell r="P536" t="str">
            <v>07</v>
          </cell>
          <cell r="Q536" t="str">
            <v>โรงพยาบาลชุมชน</v>
          </cell>
          <cell r="R536">
            <v>5</v>
          </cell>
          <cell r="S536">
            <v>30</v>
          </cell>
          <cell r="T536" t="str">
            <v>30</v>
          </cell>
          <cell r="U536" t="str">
            <v>21</v>
          </cell>
          <cell r="V536" t="str">
            <v>2.1 ทุติยภูมิระดับต้น</v>
          </cell>
        </row>
        <row r="537">
          <cell r="A537" t="str">
            <v>13</v>
          </cell>
          <cell r="B537" t="str">
            <v>21002</v>
          </cell>
          <cell r="C537" t="str">
            <v>กระทรวงสาธารณสุข สำนักงานปลัดกระทรวงสาธารณสุข</v>
          </cell>
          <cell r="D537" t="str">
            <v>001094600</v>
          </cell>
          <cell r="E537" t="str">
            <v>10946</v>
          </cell>
          <cell r="F537" t="str">
            <v>รพช.เขื่องใน</v>
          </cell>
          <cell r="G537" t="str">
            <v>โรงพยาบาลชุมชนเขื่องใน</v>
          </cell>
          <cell r="H537" t="str">
            <v>34040106</v>
          </cell>
          <cell r="I537">
            <v>34</v>
          </cell>
          <cell r="J537" t="str">
            <v>จังหวัดอุบลราชธานี</v>
          </cell>
          <cell r="K537">
            <v>3404</v>
          </cell>
          <cell r="L537" t="str">
            <v>เขื่องใน</v>
          </cell>
          <cell r="M537">
            <v>340401</v>
          </cell>
          <cell r="N537" t="str">
            <v>เขื่องใน</v>
          </cell>
          <cell r="O537" t="str">
            <v>ตะวันออกเฉียงเหนือ</v>
          </cell>
          <cell r="P537" t="str">
            <v>07</v>
          </cell>
          <cell r="Q537" t="str">
            <v>โรงพยาบาลชุมชน</v>
          </cell>
          <cell r="R537">
            <v>4</v>
          </cell>
          <cell r="S537">
            <v>60</v>
          </cell>
          <cell r="T537" t="str">
            <v>60</v>
          </cell>
          <cell r="U537" t="str">
            <v>21</v>
          </cell>
          <cell r="V537" t="str">
            <v>2.1 ทุติยภูมิระดับต้น</v>
          </cell>
        </row>
        <row r="538">
          <cell r="A538" t="str">
            <v>13</v>
          </cell>
          <cell r="B538" t="str">
            <v>21002</v>
          </cell>
          <cell r="C538" t="str">
            <v>กระทรวงสาธารณสุข สำนักงานปลัดกระทรวงสาธารณสุข</v>
          </cell>
          <cell r="D538" t="str">
            <v>001094700</v>
          </cell>
          <cell r="E538" t="str">
            <v>10947</v>
          </cell>
          <cell r="F538" t="str">
            <v>รพช.เขมราฐ</v>
          </cell>
          <cell r="G538" t="str">
            <v>โรงพยาบาลชุมชนเขมราฐ</v>
          </cell>
          <cell r="H538" t="str">
            <v>34050107</v>
          </cell>
          <cell r="I538">
            <v>34</v>
          </cell>
          <cell r="J538" t="str">
            <v>จังหวัดอุบลราชธานี</v>
          </cell>
          <cell r="K538">
            <v>3405</v>
          </cell>
          <cell r="L538" t="str">
            <v>เขมราฐ</v>
          </cell>
          <cell r="M538">
            <v>340501</v>
          </cell>
          <cell r="N538" t="str">
            <v>เขมราฐ</v>
          </cell>
          <cell r="O538" t="str">
            <v>ตะวันออกเฉียงเหนือ</v>
          </cell>
          <cell r="P538" t="str">
            <v>07</v>
          </cell>
          <cell r="Q538" t="str">
            <v>โรงพยาบาลชุมชน</v>
          </cell>
          <cell r="R538">
            <v>4</v>
          </cell>
          <cell r="S538">
            <v>60</v>
          </cell>
          <cell r="T538" t="str">
            <v>60</v>
          </cell>
          <cell r="U538" t="str">
            <v>21</v>
          </cell>
          <cell r="V538" t="str">
            <v>2.1 ทุติยภูมิระดับต้น</v>
          </cell>
        </row>
        <row r="539">
          <cell r="A539" t="str">
            <v>13</v>
          </cell>
          <cell r="B539" t="str">
            <v>21002</v>
          </cell>
          <cell r="C539" t="str">
            <v>กระทรวงสาธารณสุข สำนักงานปลัดกระทรวงสาธารณสุข</v>
          </cell>
          <cell r="D539" t="str">
            <v>001094800</v>
          </cell>
          <cell r="E539" t="str">
            <v>10948</v>
          </cell>
          <cell r="F539" t="str">
            <v>รพช.นาจะหลวย</v>
          </cell>
          <cell r="G539" t="str">
            <v>โรงพยาบาลชุมชนนาจะหลวย</v>
          </cell>
          <cell r="H539" t="str">
            <v>34080111</v>
          </cell>
          <cell r="I539">
            <v>34</v>
          </cell>
          <cell r="J539" t="str">
            <v>จังหวัดอุบลราชธานี</v>
          </cell>
          <cell r="K539">
            <v>3408</v>
          </cell>
          <cell r="L539" t="str">
            <v>นาจะหลวย</v>
          </cell>
          <cell r="M539">
            <v>340801</v>
          </cell>
          <cell r="N539" t="str">
            <v>นาจะหลวย</v>
          </cell>
          <cell r="O539" t="str">
            <v>ตะวันออกเฉียงเหนือ</v>
          </cell>
          <cell r="P539" t="str">
            <v>07</v>
          </cell>
          <cell r="Q539" t="str">
            <v>โรงพยาบาลชุมชน</v>
          </cell>
          <cell r="R539">
            <v>5</v>
          </cell>
          <cell r="S539">
            <v>30</v>
          </cell>
          <cell r="T539" t="str">
            <v>30</v>
          </cell>
          <cell r="U539" t="str">
            <v>21</v>
          </cell>
          <cell r="V539" t="str">
            <v>2.1 ทุติยภูมิระดับต้น</v>
          </cell>
        </row>
        <row r="540">
          <cell r="A540" t="str">
            <v>13</v>
          </cell>
          <cell r="B540" t="str">
            <v>21002</v>
          </cell>
          <cell r="C540" t="str">
            <v>กระทรวงสาธารณสุข สำนักงานปลัดกระทรวงสาธารณสุข</v>
          </cell>
          <cell r="D540" t="str">
            <v>001094900</v>
          </cell>
          <cell r="E540" t="str">
            <v>10949</v>
          </cell>
          <cell r="F540" t="str">
            <v>รพช.น้ำยืน</v>
          </cell>
          <cell r="G540" t="str">
            <v>โรงพยาบาลชุมชนน้ำยืน</v>
          </cell>
          <cell r="H540" t="str">
            <v>34090712</v>
          </cell>
          <cell r="I540">
            <v>34</v>
          </cell>
          <cell r="J540" t="str">
            <v>จังหวัดอุบลราชธานี</v>
          </cell>
          <cell r="K540">
            <v>3409</v>
          </cell>
          <cell r="L540" t="str">
            <v>น้ำยืน</v>
          </cell>
          <cell r="M540">
            <v>340907</v>
          </cell>
          <cell r="N540" t="str">
            <v>สีวิเชียร</v>
          </cell>
          <cell r="O540" t="str">
            <v>ตะวันออกเฉียงเหนือ</v>
          </cell>
          <cell r="P540" t="str">
            <v>07</v>
          </cell>
          <cell r="Q540" t="str">
            <v>โรงพยาบาลชุมชน</v>
          </cell>
          <cell r="R540">
            <v>5</v>
          </cell>
          <cell r="S540">
            <v>30</v>
          </cell>
          <cell r="T540" t="str">
            <v>30</v>
          </cell>
          <cell r="U540" t="str">
            <v>21</v>
          </cell>
          <cell r="V540" t="str">
            <v>2.1 ทุติยภูมิระดับต้น</v>
          </cell>
        </row>
        <row r="541">
          <cell r="A541" t="str">
            <v>13</v>
          </cell>
          <cell r="B541" t="str">
            <v>21002</v>
          </cell>
          <cell r="C541" t="str">
            <v>กระทรวงสาธารณสุข สำนักงานปลัดกระทรวงสาธารณสุข</v>
          </cell>
          <cell r="D541" t="str">
            <v>001095000</v>
          </cell>
          <cell r="E541" t="str">
            <v>10950</v>
          </cell>
          <cell r="F541" t="str">
            <v>รพช.บุณฑริก</v>
          </cell>
          <cell r="G541" t="str">
            <v>โรงพยาบาลชุมชนบุณฑริก</v>
          </cell>
          <cell r="H541" t="str">
            <v>34100101</v>
          </cell>
          <cell r="I541">
            <v>34</v>
          </cell>
          <cell r="J541" t="str">
            <v>จังหวัดอุบลราชธานี</v>
          </cell>
          <cell r="K541">
            <v>3410</v>
          </cell>
          <cell r="L541" t="str">
            <v>บุณฑริก</v>
          </cell>
          <cell r="M541">
            <v>341001</v>
          </cell>
          <cell r="N541" t="str">
            <v>โพนงาม</v>
          </cell>
          <cell r="O541" t="str">
            <v>ตะวันออกเฉียงเหนือ</v>
          </cell>
          <cell r="P541" t="str">
            <v>07</v>
          </cell>
          <cell r="Q541" t="str">
            <v>โรงพยาบาลชุมชน</v>
          </cell>
          <cell r="R541">
            <v>5</v>
          </cell>
          <cell r="S541">
            <v>30</v>
          </cell>
          <cell r="T541" t="str">
            <v>30</v>
          </cell>
          <cell r="U541" t="str">
            <v>21</v>
          </cell>
          <cell r="V541" t="str">
            <v>2.1 ทุติยภูมิระดับต้น</v>
          </cell>
        </row>
        <row r="542">
          <cell r="A542" t="str">
            <v>13</v>
          </cell>
          <cell r="B542" t="str">
            <v>21002</v>
          </cell>
          <cell r="C542" t="str">
            <v>กระทรวงสาธารณสุข สำนักงานปลัดกระทรวงสาธารณสุข</v>
          </cell>
          <cell r="D542" t="str">
            <v>001095100</v>
          </cell>
          <cell r="E542" t="str">
            <v>10951</v>
          </cell>
          <cell r="F542" t="str">
            <v>รพช.ตระการพืชผล</v>
          </cell>
          <cell r="G542" t="str">
            <v>โรงพยาบาลชุมชนตระการพืชผล</v>
          </cell>
          <cell r="H542" t="str">
            <v>34110108</v>
          </cell>
          <cell r="I542">
            <v>34</v>
          </cell>
          <cell r="J542" t="str">
            <v>จังหวัดอุบลราชธานี</v>
          </cell>
          <cell r="K542">
            <v>3411</v>
          </cell>
          <cell r="L542" t="str">
            <v>ตระการพืชผล</v>
          </cell>
          <cell r="M542">
            <v>341101</v>
          </cell>
          <cell r="N542" t="str">
            <v>ขุหลุ</v>
          </cell>
          <cell r="O542" t="str">
            <v>ตะวันออกเฉียงเหนือ</v>
          </cell>
          <cell r="P542" t="str">
            <v>07</v>
          </cell>
          <cell r="Q542" t="str">
            <v>โรงพยาบาลชุมชน</v>
          </cell>
          <cell r="R542">
            <v>4</v>
          </cell>
          <cell r="S542">
            <v>60</v>
          </cell>
          <cell r="T542" t="str">
            <v>60</v>
          </cell>
          <cell r="U542" t="str">
            <v>21</v>
          </cell>
          <cell r="V542" t="str">
            <v>2.1 ทุติยภูมิระดับต้น</v>
          </cell>
        </row>
        <row r="543">
          <cell r="A543" t="str">
            <v>13</v>
          </cell>
          <cell r="B543" t="str">
            <v>21002</v>
          </cell>
          <cell r="C543" t="str">
            <v>กระทรวงสาธารณสุข สำนักงานปลัดกระทรวงสาธารณสุข</v>
          </cell>
          <cell r="D543" t="str">
            <v>001095200</v>
          </cell>
          <cell r="E543" t="str">
            <v>10952</v>
          </cell>
          <cell r="F543" t="str">
            <v>รพช.กุดข้าวปุ้น</v>
          </cell>
          <cell r="G543" t="str">
            <v>โรงพยาบาลชุมชนกุดข้าวปุ้น</v>
          </cell>
          <cell r="H543" t="str">
            <v>34120114</v>
          </cell>
          <cell r="I543">
            <v>34</v>
          </cell>
          <cell r="J543" t="str">
            <v>จังหวัดอุบลราชธานี</v>
          </cell>
          <cell r="K543">
            <v>3412</v>
          </cell>
          <cell r="L543" t="str">
            <v>กุดข้าวปุ้น</v>
          </cell>
          <cell r="M543">
            <v>341201</v>
          </cell>
          <cell r="N543" t="str">
            <v>ข้าวปุ้น</v>
          </cell>
          <cell r="O543" t="str">
            <v>ตะวันออกเฉียงเหนือ</v>
          </cell>
          <cell r="P543" t="str">
            <v>07</v>
          </cell>
          <cell r="Q543" t="str">
            <v>โรงพยาบาลชุมชน</v>
          </cell>
          <cell r="R543">
            <v>5</v>
          </cell>
          <cell r="S543">
            <v>30</v>
          </cell>
          <cell r="T543" t="str">
            <v>30</v>
          </cell>
          <cell r="U543" t="str">
            <v>21</v>
          </cell>
          <cell r="V543" t="str">
            <v>2.1 ทุติยภูมิระดับต้น</v>
          </cell>
        </row>
        <row r="544">
          <cell r="A544" t="str">
            <v>13</v>
          </cell>
          <cell r="B544" t="str">
            <v>21002</v>
          </cell>
          <cell r="C544" t="str">
            <v>กระทรวงสาธารณสุข สำนักงานปลัดกระทรวงสาธารณสุข</v>
          </cell>
          <cell r="D544" t="str">
            <v>001095300</v>
          </cell>
          <cell r="E544" t="str">
            <v>10953</v>
          </cell>
          <cell r="F544" t="str">
            <v>รพช.ม่วงสามสิบ</v>
          </cell>
          <cell r="G544" t="str">
            <v>โรงพยาบาลชุมชนม่วงสามสิบ</v>
          </cell>
          <cell r="H544" t="str">
            <v>34140110</v>
          </cell>
          <cell r="I544">
            <v>34</v>
          </cell>
          <cell r="J544" t="str">
            <v>จังหวัดอุบลราชธานี</v>
          </cell>
          <cell r="K544">
            <v>3414</v>
          </cell>
          <cell r="L544" t="str">
            <v>ม่วงสามสิบ</v>
          </cell>
          <cell r="M544">
            <v>341401</v>
          </cell>
          <cell r="N544" t="str">
            <v>ม่วงสามสิบ</v>
          </cell>
          <cell r="O544" t="str">
            <v>ตะวันออกเฉียงเหนือ</v>
          </cell>
          <cell r="P544" t="str">
            <v>07</v>
          </cell>
          <cell r="Q544" t="str">
            <v>โรงพยาบาลชุมชน</v>
          </cell>
          <cell r="R544">
            <v>5</v>
          </cell>
          <cell r="S544">
            <v>30</v>
          </cell>
          <cell r="T544" t="str">
            <v>30</v>
          </cell>
          <cell r="U544" t="str">
            <v>21</v>
          </cell>
          <cell r="V544" t="str">
            <v>2.1 ทุติยภูมิระดับต้น</v>
          </cell>
        </row>
        <row r="545">
          <cell r="A545" t="str">
            <v>13</v>
          </cell>
          <cell r="B545" t="str">
            <v>21002</v>
          </cell>
          <cell r="C545" t="str">
            <v>กระทรวงสาธารณสุข สำนักงานปลัดกระทรวงสาธารณสุข</v>
          </cell>
          <cell r="D545" t="str">
            <v>001095400</v>
          </cell>
          <cell r="E545" t="str">
            <v>10954</v>
          </cell>
          <cell r="F545" t="str">
            <v>รพช.วารินชำราบ</v>
          </cell>
          <cell r="G545" t="str">
            <v>โรงพยาบาลชุมชนวารินชำราบ</v>
          </cell>
          <cell r="H545" t="str">
            <v>34151003</v>
          </cell>
          <cell r="I545">
            <v>34</v>
          </cell>
          <cell r="J545" t="str">
            <v>จังหวัดอุบลราชธานี</v>
          </cell>
          <cell r="K545">
            <v>3415</v>
          </cell>
          <cell r="L545" t="str">
            <v>วารินชำราบ</v>
          </cell>
          <cell r="M545">
            <v>341510</v>
          </cell>
          <cell r="N545" t="str">
            <v>คำน้ำแซบ</v>
          </cell>
          <cell r="O545" t="str">
            <v>ตะวันออกเฉียงเหนือ</v>
          </cell>
          <cell r="P545" t="str">
            <v>07</v>
          </cell>
          <cell r="Q545" t="str">
            <v>โรงพยาบาลชุมชน</v>
          </cell>
          <cell r="R545">
            <v>4</v>
          </cell>
          <cell r="S545">
            <v>60</v>
          </cell>
          <cell r="T545" t="str">
            <v>60</v>
          </cell>
          <cell r="U545" t="str">
            <v>23</v>
          </cell>
          <cell r="V545" t="str">
            <v>2.3 ทุติยภูมิระดับสูง</v>
          </cell>
        </row>
        <row r="546">
          <cell r="A546" t="str">
            <v>13</v>
          </cell>
          <cell r="B546" t="str">
            <v>21002</v>
          </cell>
          <cell r="C546" t="str">
            <v>กระทรวงสาธารณสุข สำนักงานปลัดกระทรวงสาธารณสุข</v>
          </cell>
          <cell r="D546" t="str">
            <v>001095600</v>
          </cell>
          <cell r="E546" t="str">
            <v>10956</v>
          </cell>
          <cell r="F546" t="str">
            <v>รพช.พิบูลมังสาหาร</v>
          </cell>
          <cell r="G546" t="str">
            <v>โรงพยาบาลชุมชนพิบูลมังสาหาร</v>
          </cell>
          <cell r="H546" t="str">
            <v>34190100</v>
          </cell>
          <cell r="I546">
            <v>34</v>
          </cell>
          <cell r="J546" t="str">
            <v>จังหวัดอุบลราชธานี</v>
          </cell>
          <cell r="K546">
            <v>3419</v>
          </cell>
          <cell r="L546" t="str">
            <v>พิบูลมังสาหาร</v>
          </cell>
          <cell r="M546">
            <v>341901</v>
          </cell>
          <cell r="N546" t="str">
            <v>พิบูล</v>
          </cell>
          <cell r="O546" t="str">
            <v>ตะวันออกเฉียงเหนือ</v>
          </cell>
          <cell r="P546" t="str">
            <v>07</v>
          </cell>
          <cell r="Q546" t="str">
            <v>โรงพยาบาลชุมชน</v>
          </cell>
          <cell r="R546">
            <v>4</v>
          </cell>
          <cell r="S546">
            <v>60</v>
          </cell>
          <cell r="T546" t="str">
            <v>60</v>
          </cell>
          <cell r="U546" t="str">
            <v>21</v>
          </cell>
          <cell r="V546" t="str">
            <v>2.1 ทุติยภูมิระดับต้น</v>
          </cell>
        </row>
        <row r="547">
          <cell r="A547" t="str">
            <v>13</v>
          </cell>
          <cell r="B547" t="str">
            <v>21002</v>
          </cell>
          <cell r="C547" t="str">
            <v>กระทรวงสาธารณสุข สำนักงานปลัดกระทรวงสาธารณสุข</v>
          </cell>
          <cell r="D547" t="str">
            <v>001095700</v>
          </cell>
          <cell r="E547" t="str">
            <v>10957</v>
          </cell>
          <cell r="F547" t="str">
            <v>รพช.ตาลสุม</v>
          </cell>
          <cell r="G547" t="str">
            <v>โรงพยาบาลชุมชนตาลสุม</v>
          </cell>
          <cell r="H547" t="str">
            <v>34200102</v>
          </cell>
          <cell r="I547">
            <v>34</v>
          </cell>
          <cell r="J547" t="str">
            <v>จังหวัดอุบลราชธานี</v>
          </cell>
          <cell r="K547">
            <v>3420</v>
          </cell>
          <cell r="L547" t="str">
            <v>ตาลสุม</v>
          </cell>
          <cell r="M547">
            <v>342001</v>
          </cell>
          <cell r="N547" t="str">
            <v>ตาลสุม</v>
          </cell>
          <cell r="O547" t="str">
            <v>ตะวันออกเฉียงเหนือ</v>
          </cell>
          <cell r="P547" t="str">
            <v>07</v>
          </cell>
          <cell r="Q547" t="str">
            <v>โรงพยาบาลชุมชน</v>
          </cell>
          <cell r="R547">
            <v>5</v>
          </cell>
          <cell r="S547">
            <v>30</v>
          </cell>
          <cell r="T547" t="str">
            <v>30</v>
          </cell>
          <cell r="U547" t="str">
            <v>21</v>
          </cell>
          <cell r="V547" t="str">
            <v>2.1 ทุติยภูมิระดับต้น</v>
          </cell>
        </row>
        <row r="548">
          <cell r="A548" t="str">
            <v>13</v>
          </cell>
          <cell r="B548" t="str">
            <v>21002</v>
          </cell>
          <cell r="C548" t="str">
            <v>กระทรวงสาธารณสุข สำนักงานปลัดกระทรวงสาธารณสุข</v>
          </cell>
          <cell r="D548" t="str">
            <v>001095800</v>
          </cell>
          <cell r="E548" t="str">
            <v>10958</v>
          </cell>
          <cell r="F548" t="str">
            <v>รพช.โพธิ์ไทร</v>
          </cell>
          <cell r="G548" t="str">
            <v>โรงพยาบาลชุมชนโพธิ์ไทร</v>
          </cell>
          <cell r="H548" t="str">
            <v>34210111</v>
          </cell>
          <cell r="I548">
            <v>34</v>
          </cell>
          <cell r="J548" t="str">
            <v>จังหวัดอุบลราชธานี</v>
          </cell>
          <cell r="K548">
            <v>3421</v>
          </cell>
          <cell r="L548" t="str">
            <v>โพธิ์ไทร</v>
          </cell>
          <cell r="M548">
            <v>342101</v>
          </cell>
          <cell r="N548" t="str">
            <v>โพธิ์ไทร</v>
          </cell>
          <cell r="O548" t="str">
            <v>ตะวันออกเฉียงเหนือ</v>
          </cell>
          <cell r="P548" t="str">
            <v>07</v>
          </cell>
          <cell r="Q548" t="str">
            <v>โรงพยาบาลชุมชน</v>
          </cell>
          <cell r="R548">
            <v>5</v>
          </cell>
          <cell r="S548">
            <v>30</v>
          </cell>
          <cell r="T548" t="str">
            <v>30</v>
          </cell>
          <cell r="U548" t="str">
            <v>21</v>
          </cell>
          <cell r="V548" t="str">
            <v>2.1 ทุติยภูมิระดับต้น</v>
          </cell>
        </row>
        <row r="549">
          <cell r="A549" t="str">
            <v>13</v>
          </cell>
          <cell r="B549" t="str">
            <v>21002</v>
          </cell>
          <cell r="C549" t="str">
            <v>กระทรวงสาธารณสุข สำนักงานปลัดกระทรวงสาธารณสุข</v>
          </cell>
          <cell r="D549" t="str">
            <v>001095900</v>
          </cell>
          <cell r="E549" t="str">
            <v>10959</v>
          </cell>
          <cell r="F549" t="str">
            <v>รพช.สำโรง</v>
          </cell>
          <cell r="G549" t="str">
            <v>โรงพยาบาลชุมชนสำโรง</v>
          </cell>
          <cell r="H549" t="str">
            <v>34220108</v>
          </cell>
          <cell r="I549">
            <v>34</v>
          </cell>
          <cell r="J549" t="str">
            <v>จังหวัดอุบลราชธานี</v>
          </cell>
          <cell r="K549">
            <v>3422</v>
          </cell>
          <cell r="L549" t="str">
            <v>สำโรง</v>
          </cell>
          <cell r="M549">
            <v>342201</v>
          </cell>
          <cell r="N549" t="str">
            <v>สำโรง</v>
          </cell>
          <cell r="O549" t="str">
            <v>ตะวันออกเฉียงเหนือ</v>
          </cell>
          <cell r="P549" t="str">
            <v>07</v>
          </cell>
          <cell r="Q549" t="str">
            <v>โรงพยาบาลชุมชน</v>
          </cell>
          <cell r="R549">
            <v>5</v>
          </cell>
          <cell r="S549">
            <v>30</v>
          </cell>
          <cell r="T549" t="str">
            <v>30</v>
          </cell>
          <cell r="U549" t="str">
            <v>21</v>
          </cell>
          <cell r="V549" t="str">
            <v>2.1 ทุติยภูมิระดับต้น</v>
          </cell>
        </row>
        <row r="550">
          <cell r="A550" t="str">
            <v>13</v>
          </cell>
          <cell r="B550" t="str">
            <v>21002</v>
          </cell>
          <cell r="C550" t="str">
            <v>กระทรวงสาธารณสุข สำนักงานปลัดกระทรวงสาธารณสุข</v>
          </cell>
          <cell r="D550" t="str">
            <v>001096000</v>
          </cell>
          <cell r="E550" t="str">
            <v>10960</v>
          </cell>
          <cell r="F550" t="str">
            <v>รพช.ดอนมดแดง</v>
          </cell>
          <cell r="G550" t="str">
            <v>โรงพยาบาลชุมชนดอนมดแดง</v>
          </cell>
          <cell r="H550" t="str">
            <v>34240212</v>
          </cell>
          <cell r="I550">
            <v>34</v>
          </cell>
          <cell r="J550" t="str">
            <v>จังหวัดอุบลราชธานี</v>
          </cell>
          <cell r="K550">
            <v>3424</v>
          </cell>
          <cell r="L550" t="str">
            <v>ดอนมดแดง</v>
          </cell>
          <cell r="M550">
            <v>342402</v>
          </cell>
          <cell r="N550" t="str">
            <v>เหล่าแดง</v>
          </cell>
          <cell r="O550" t="str">
            <v>ตะวันออกเฉียงเหนือ</v>
          </cell>
          <cell r="P550" t="str">
            <v>07</v>
          </cell>
          <cell r="Q550" t="str">
            <v>โรงพยาบาลชุมชน</v>
          </cell>
          <cell r="R550">
            <v>5</v>
          </cell>
          <cell r="S550">
            <v>30</v>
          </cell>
          <cell r="T550" t="str">
            <v>30</v>
          </cell>
          <cell r="U550" t="str">
            <v>21</v>
          </cell>
          <cell r="V550" t="str">
            <v>2.1 ทุติยภูมิระดับต้น</v>
          </cell>
        </row>
        <row r="551">
          <cell r="A551" t="str">
            <v>13</v>
          </cell>
          <cell r="B551" t="str">
            <v>21002</v>
          </cell>
          <cell r="C551" t="str">
            <v>กระทรวงสาธารณสุข สำนักงานปลัดกระทรวงสาธารณสุข</v>
          </cell>
          <cell r="D551" t="str">
            <v>001096100</v>
          </cell>
          <cell r="E551" t="str">
            <v>10961</v>
          </cell>
          <cell r="F551" t="str">
            <v>รพช.สิรินธร</v>
          </cell>
          <cell r="G551" t="str">
            <v>โรงพยาบาลชุมชนสิรินธร</v>
          </cell>
          <cell r="H551" t="str">
            <v>34250410</v>
          </cell>
          <cell r="I551">
            <v>34</v>
          </cell>
          <cell r="J551" t="str">
            <v>จังหวัดอุบลราชธานี</v>
          </cell>
          <cell r="K551">
            <v>3425</v>
          </cell>
          <cell r="L551" t="str">
            <v>สิรินธร</v>
          </cell>
          <cell r="M551">
            <v>342504</v>
          </cell>
          <cell r="N551" t="str">
            <v>นิคมลำโดมน้อย</v>
          </cell>
          <cell r="O551" t="str">
            <v>ตะวันออกเฉียงเหนือ</v>
          </cell>
          <cell r="P551" t="str">
            <v>07</v>
          </cell>
          <cell r="Q551" t="str">
            <v>โรงพยาบาลชุมชน</v>
          </cell>
          <cell r="R551">
            <v>5</v>
          </cell>
          <cell r="S551">
            <v>30</v>
          </cell>
          <cell r="T551" t="str">
            <v>30</v>
          </cell>
          <cell r="U551" t="str">
            <v>21</v>
          </cell>
          <cell r="V551" t="str">
            <v>2.1 ทุติยภูมิระดับต้น</v>
          </cell>
        </row>
        <row r="552">
          <cell r="A552" t="str">
            <v>13</v>
          </cell>
          <cell r="B552" t="str">
            <v>21002</v>
          </cell>
          <cell r="C552" t="str">
            <v>กระทรวงสาธารณสุข สำนักงานปลัดกระทรวงสาธารณสุข</v>
          </cell>
          <cell r="D552" t="str">
            <v>001096200</v>
          </cell>
          <cell r="E552" t="str">
            <v>10962</v>
          </cell>
          <cell r="F552" t="str">
            <v>รพช.ทุ่งศรีอุดม</v>
          </cell>
          <cell r="G552" t="str">
            <v>โรงพยาบาลชุมชนทุ่งศรีอุดม</v>
          </cell>
          <cell r="H552" t="str">
            <v>34260303</v>
          </cell>
          <cell r="I552">
            <v>34</v>
          </cell>
          <cell r="J552" t="str">
            <v>จังหวัดอุบลราชธานี</v>
          </cell>
          <cell r="K552">
            <v>3426</v>
          </cell>
          <cell r="L552" t="str">
            <v>ทุ่งศรีอุดม</v>
          </cell>
          <cell r="M552">
            <v>342603</v>
          </cell>
          <cell r="N552" t="str">
            <v>นาเกษม</v>
          </cell>
          <cell r="O552" t="str">
            <v>ตะวันออกเฉียงเหนือ</v>
          </cell>
          <cell r="P552" t="str">
            <v>07</v>
          </cell>
          <cell r="Q552" t="str">
            <v>โรงพยาบาลชุมชน</v>
          </cell>
          <cell r="R552">
            <v>5</v>
          </cell>
          <cell r="S552">
            <v>10</v>
          </cell>
          <cell r="T552" t="str">
            <v>10</v>
          </cell>
          <cell r="U552" t="str">
            <v>21</v>
          </cell>
          <cell r="V552" t="str">
            <v>2.1 ทุติยภูมิระดับต้น</v>
          </cell>
        </row>
        <row r="553">
          <cell r="A553" t="str">
            <v>13</v>
          </cell>
          <cell r="B553" t="str">
            <v>21002</v>
          </cell>
          <cell r="C553" t="str">
            <v>กระทรวงสาธารณสุข สำนักงานปลัดกระทรวงสาธารณสุข</v>
          </cell>
          <cell r="D553" t="str">
            <v>001144300</v>
          </cell>
          <cell r="E553" t="str">
            <v>11443</v>
          </cell>
          <cell r="F553" t="str">
            <v>รพร.เดชอุดม</v>
          </cell>
          <cell r="G553" t="str">
            <v>โรงพยาบาลสมเด็จพระยุพราชเดชอุดม</v>
          </cell>
          <cell r="H553" t="str">
            <v>34070119</v>
          </cell>
          <cell r="I553">
            <v>34</v>
          </cell>
          <cell r="J553" t="str">
            <v>จังหวัดอุบลราชธานี</v>
          </cell>
          <cell r="K553">
            <v>3407</v>
          </cell>
          <cell r="L553" t="str">
            <v>เดชอุดม</v>
          </cell>
          <cell r="M553">
            <v>340701</v>
          </cell>
          <cell r="N553" t="str">
            <v>เมืองเดช</v>
          </cell>
          <cell r="O553" t="str">
            <v>ตะวันออกเฉียงเหนือ</v>
          </cell>
          <cell r="P553" t="str">
            <v>07</v>
          </cell>
          <cell r="Q553" t="str">
            <v>โรงพยาบาลชุมชน</v>
          </cell>
          <cell r="R553">
            <v>4</v>
          </cell>
          <cell r="S553">
            <v>90</v>
          </cell>
          <cell r="T553" t="str">
            <v>90</v>
          </cell>
          <cell r="U553" t="str">
            <v>23</v>
          </cell>
          <cell r="V553" t="str">
            <v>2.3 ทุติยภูมิระดับสูง</v>
          </cell>
        </row>
        <row r="554">
          <cell r="A554" t="str">
            <v>13</v>
          </cell>
          <cell r="B554" t="str">
            <v>21002</v>
          </cell>
          <cell r="C554" t="str">
            <v>กระทรวงสาธารณสุข สำนักงานปลัดกระทรวงสาธารณสุข</v>
          </cell>
          <cell r="D554" t="str">
            <v>002198400</v>
          </cell>
          <cell r="E554" t="str">
            <v>21984</v>
          </cell>
          <cell r="F554" t="str">
            <v>รพช.๕๐ พรรษา มหาวชิราลงกรณ</v>
          </cell>
          <cell r="G554" t="str">
            <v>โรงพยาบาลชุมชน๕๐ พรรษา มหาวชิราลงกรณ</v>
          </cell>
          <cell r="H554" t="str">
            <v>34011200</v>
          </cell>
          <cell r="I554">
            <v>34</v>
          </cell>
          <cell r="J554" t="str">
            <v>จังหวัดอุบลราชธานี</v>
          </cell>
          <cell r="K554">
            <v>3401</v>
          </cell>
          <cell r="L554" t="str">
            <v>เมืองอุบลราชธานี</v>
          </cell>
          <cell r="M554">
            <v>340112</v>
          </cell>
          <cell r="N554" t="str">
            <v>ไร่น้อย</v>
          </cell>
          <cell r="O554" t="str">
            <v>ตะวันออกเฉียงเหนือ</v>
          </cell>
          <cell r="P554" t="str">
            <v>07</v>
          </cell>
          <cell r="Q554" t="str">
            <v>โรงพยาบาลชุมชน</v>
          </cell>
          <cell r="R554">
            <v>4</v>
          </cell>
          <cell r="S554">
            <v>90</v>
          </cell>
          <cell r="T554" t="str">
            <v>80</v>
          </cell>
          <cell r="U554" t="str">
            <v>23</v>
          </cell>
          <cell r="V554" t="str">
            <v>2.3 ทุติยภูมิระดับสูง</v>
          </cell>
        </row>
        <row r="555">
          <cell r="A555" t="str">
            <v>13</v>
          </cell>
          <cell r="B555" t="str">
            <v>21002</v>
          </cell>
          <cell r="C555" t="str">
            <v>กระทรวงสาธารณสุข สำนักงานปลัดกระทรวงสาธารณสุข</v>
          </cell>
          <cell r="D555" t="str">
            <v>002403200</v>
          </cell>
          <cell r="E555" t="str">
            <v>24032</v>
          </cell>
          <cell r="F555" t="str">
            <v>รพช.นาตาล</v>
          </cell>
          <cell r="G555" t="str">
            <v>โรงพยาบาลชุมชนนาตาล</v>
          </cell>
          <cell r="H555" t="str">
            <v>34300105</v>
          </cell>
          <cell r="I555">
            <v>34</v>
          </cell>
          <cell r="J555" t="str">
            <v>จังหวัดอุบลราชธานี</v>
          </cell>
          <cell r="K555">
            <v>3430</v>
          </cell>
          <cell r="L555" t="str">
            <v>นาตาล</v>
          </cell>
          <cell r="M555">
            <v>343001</v>
          </cell>
          <cell r="N555" t="str">
            <v>นาตาล</v>
          </cell>
          <cell r="O555" t="str">
            <v>ตะวันออกเฉียงเหนือ</v>
          </cell>
          <cell r="P555" t="str">
            <v>07</v>
          </cell>
          <cell r="Q555" t="str">
            <v>โรงพยาบาลชุมชน</v>
          </cell>
          <cell r="R555">
            <v>5</v>
          </cell>
          <cell r="S555">
            <v>30</v>
          </cell>
          <cell r="T555" t="str">
            <v>30</v>
          </cell>
          <cell r="U555" t="str">
            <v>21</v>
          </cell>
          <cell r="V555" t="str">
            <v>2.1 ทุติยภูมิระดับต้น</v>
          </cell>
        </row>
        <row r="556">
          <cell r="A556" t="str">
            <v>13</v>
          </cell>
          <cell r="B556" t="str">
            <v>21002</v>
          </cell>
          <cell r="C556" t="str">
            <v>กระทรวงสาธารณสุข สำนักงานปลัดกระทรวงสาธารณสุข</v>
          </cell>
          <cell r="D556" t="str">
            <v>001070100</v>
          </cell>
          <cell r="E556" t="str">
            <v>10701</v>
          </cell>
          <cell r="F556" t="str">
            <v>รพท.ยโสธร</v>
          </cell>
          <cell r="G556" t="str">
            <v>โรงพยาบาลทั่วไปยโสธร</v>
          </cell>
          <cell r="H556" t="str">
            <v>35010308</v>
          </cell>
          <cell r="I556">
            <v>35</v>
          </cell>
          <cell r="J556" t="str">
            <v>จังหวัดยโสธร</v>
          </cell>
          <cell r="K556">
            <v>3501</v>
          </cell>
          <cell r="L556" t="str">
            <v>เมืองยโสธร</v>
          </cell>
          <cell r="M556">
            <v>350103</v>
          </cell>
          <cell r="N556" t="str">
            <v>ตาดทอง</v>
          </cell>
          <cell r="O556" t="str">
            <v>ตะวันออกเฉียงเหนือ</v>
          </cell>
          <cell r="P556" t="str">
            <v>06</v>
          </cell>
          <cell r="Q556" t="str">
            <v>โรงพยาบาลทั่วไป</v>
          </cell>
          <cell r="R556">
            <v>2</v>
          </cell>
          <cell r="S556">
            <v>370</v>
          </cell>
          <cell r="T556" t="str">
            <v>370</v>
          </cell>
          <cell r="U556" t="str">
            <v>23</v>
          </cell>
          <cell r="V556" t="str">
            <v>2.3 ทุติยภูมิระดับสูง</v>
          </cell>
        </row>
        <row r="557">
          <cell r="A557" t="str">
            <v>13</v>
          </cell>
          <cell r="B557" t="str">
            <v>21002</v>
          </cell>
          <cell r="C557" t="str">
            <v>กระทรวงสาธารณสุข สำนักงานปลัดกระทรวงสาธารณสุข</v>
          </cell>
          <cell r="D557" t="str">
            <v>001096300</v>
          </cell>
          <cell r="E557" t="str">
            <v>10963</v>
          </cell>
          <cell r="F557" t="str">
            <v>รพช.ทรายมูล</v>
          </cell>
          <cell r="G557" t="str">
            <v>โรงพยาบาลชุมชนทรายมูล</v>
          </cell>
          <cell r="H557" t="str">
            <v>35020100</v>
          </cell>
          <cell r="I557">
            <v>35</v>
          </cell>
          <cell r="J557" t="str">
            <v>จังหวัดยโสธร</v>
          </cell>
          <cell r="K557">
            <v>3502</v>
          </cell>
          <cell r="L557" t="str">
            <v>ทรายมูล</v>
          </cell>
          <cell r="M557">
            <v>350201</v>
          </cell>
          <cell r="N557" t="str">
            <v>ทรายมูล</v>
          </cell>
          <cell r="O557" t="str">
            <v>ตะวันออกเฉียงเหนือ</v>
          </cell>
          <cell r="P557" t="str">
            <v>07</v>
          </cell>
          <cell r="Q557" t="str">
            <v>โรงพยาบาลชุมชน</v>
          </cell>
          <cell r="R557">
            <v>5</v>
          </cell>
          <cell r="S557">
            <v>30</v>
          </cell>
          <cell r="T557" t="str">
            <v>30</v>
          </cell>
          <cell r="U557" t="str">
            <v>21</v>
          </cell>
          <cell r="V557" t="str">
            <v>2.1 ทุติยภูมิระดับต้น</v>
          </cell>
        </row>
        <row r="558">
          <cell r="A558" t="str">
            <v>13</v>
          </cell>
          <cell r="B558" t="str">
            <v>21002</v>
          </cell>
          <cell r="C558" t="str">
            <v>กระทรวงสาธารณสุข สำนักงานปลัดกระทรวงสาธารณสุข</v>
          </cell>
          <cell r="D558" t="str">
            <v>001096400</v>
          </cell>
          <cell r="E558" t="str">
            <v>10964</v>
          </cell>
          <cell r="F558" t="str">
            <v>รพช.กุดชุม</v>
          </cell>
          <cell r="G558" t="str">
            <v>โรงพยาบาลชุมชนกุดชุม</v>
          </cell>
          <cell r="H558" t="str">
            <v>35030114</v>
          </cell>
          <cell r="I558">
            <v>35</v>
          </cell>
          <cell r="J558" t="str">
            <v>จังหวัดยโสธร</v>
          </cell>
          <cell r="K558">
            <v>3503</v>
          </cell>
          <cell r="L558" t="str">
            <v>กุดชุม</v>
          </cell>
          <cell r="M558">
            <v>350301</v>
          </cell>
          <cell r="N558" t="str">
            <v>กุดชุม</v>
          </cell>
          <cell r="O558" t="str">
            <v>ตะวันออกเฉียงเหนือ</v>
          </cell>
          <cell r="P558" t="str">
            <v>07</v>
          </cell>
          <cell r="Q558" t="str">
            <v>โรงพยาบาลชุมชน</v>
          </cell>
          <cell r="R558">
            <v>5</v>
          </cell>
          <cell r="S558">
            <v>30</v>
          </cell>
          <cell r="T558" t="str">
            <v>30</v>
          </cell>
          <cell r="U558" t="str">
            <v>21</v>
          </cell>
          <cell r="V558" t="str">
            <v>2.1 ทุติยภูมิระดับต้น</v>
          </cell>
        </row>
        <row r="559">
          <cell r="A559" t="str">
            <v>13</v>
          </cell>
          <cell r="B559" t="str">
            <v>21002</v>
          </cell>
          <cell r="C559" t="str">
            <v>กระทรวงสาธารณสุข สำนักงานปลัดกระทรวงสาธารณสุข</v>
          </cell>
          <cell r="D559" t="str">
            <v>001096500</v>
          </cell>
          <cell r="E559" t="str">
            <v>10965</v>
          </cell>
          <cell r="F559" t="str">
            <v>รพช.คำเขื่อนแก้ว</v>
          </cell>
          <cell r="G559" t="str">
            <v>โรงพยาบาลชุมชนคำเขื่อนแก้ว</v>
          </cell>
          <cell r="H559" t="str">
            <v>35040102</v>
          </cell>
          <cell r="I559">
            <v>35</v>
          </cell>
          <cell r="J559" t="str">
            <v>จังหวัดยโสธร</v>
          </cell>
          <cell r="K559">
            <v>3504</v>
          </cell>
          <cell r="L559" t="str">
            <v>คำเขื่อนแก้ว</v>
          </cell>
          <cell r="M559">
            <v>350401</v>
          </cell>
          <cell r="N559" t="str">
            <v>ลุมพุก</v>
          </cell>
          <cell r="O559" t="str">
            <v>ตะวันออกเฉียงเหนือ</v>
          </cell>
          <cell r="P559" t="str">
            <v>07</v>
          </cell>
          <cell r="Q559" t="str">
            <v>โรงพยาบาลชุมชน</v>
          </cell>
          <cell r="R559">
            <v>5</v>
          </cell>
          <cell r="S559">
            <v>60</v>
          </cell>
          <cell r="T559" t="str">
            <v>60</v>
          </cell>
          <cell r="U559" t="str">
            <v>21</v>
          </cell>
          <cell r="V559" t="str">
            <v>2.1 ทุติยภูมิระดับต้น</v>
          </cell>
        </row>
        <row r="560">
          <cell r="A560" t="str">
            <v>13</v>
          </cell>
          <cell r="B560" t="str">
            <v>21002</v>
          </cell>
          <cell r="C560" t="str">
            <v>กระทรวงสาธารณสุข สำนักงานปลัดกระทรวงสาธารณสุข</v>
          </cell>
          <cell r="D560" t="str">
            <v>001096600</v>
          </cell>
          <cell r="E560" t="str">
            <v>10966</v>
          </cell>
          <cell r="F560" t="str">
            <v>รพช.ป่าติ้ว</v>
          </cell>
          <cell r="G560" t="str">
            <v>โรงพยาบาลชุมชนป่าติ้ว</v>
          </cell>
          <cell r="H560" t="str">
            <v>35050104</v>
          </cell>
          <cell r="I560">
            <v>35</v>
          </cell>
          <cell r="J560" t="str">
            <v>จังหวัดยโสธร</v>
          </cell>
          <cell r="K560">
            <v>3505</v>
          </cell>
          <cell r="L560" t="str">
            <v>ป่าติ้ว</v>
          </cell>
          <cell r="M560">
            <v>350501</v>
          </cell>
          <cell r="N560" t="str">
            <v>โพธิ์ไทร</v>
          </cell>
          <cell r="O560" t="str">
            <v>ตะวันออกเฉียงเหนือ</v>
          </cell>
          <cell r="P560" t="str">
            <v>07</v>
          </cell>
          <cell r="Q560" t="str">
            <v>โรงพยาบาลชุมชน</v>
          </cell>
          <cell r="R560">
            <v>5</v>
          </cell>
          <cell r="S560">
            <v>30</v>
          </cell>
          <cell r="T560" t="str">
            <v>30</v>
          </cell>
          <cell r="U560" t="str">
            <v>21</v>
          </cell>
          <cell r="V560" t="str">
            <v>2.1 ทุติยภูมิระดับต้น</v>
          </cell>
        </row>
        <row r="561">
          <cell r="A561" t="str">
            <v>13</v>
          </cell>
          <cell r="B561" t="str">
            <v>21002</v>
          </cell>
          <cell r="C561" t="str">
            <v>กระทรวงสาธารณสุข สำนักงานปลัดกระทรวงสาธารณสุข</v>
          </cell>
          <cell r="D561" t="str">
            <v>001096700</v>
          </cell>
          <cell r="E561" t="str">
            <v>10967</v>
          </cell>
          <cell r="F561" t="str">
            <v>รพช.มหาชนะชัย</v>
          </cell>
          <cell r="G561" t="str">
            <v>โรงพยาบาลชุมชนมหาชนะชัย</v>
          </cell>
          <cell r="H561" t="str">
            <v>35060104</v>
          </cell>
          <cell r="I561">
            <v>35</v>
          </cell>
          <cell r="J561" t="str">
            <v>จังหวัดยโสธร</v>
          </cell>
          <cell r="K561">
            <v>3506</v>
          </cell>
          <cell r="L561" t="str">
            <v>มหาชนะชัย</v>
          </cell>
          <cell r="M561">
            <v>350601</v>
          </cell>
          <cell r="N561" t="str">
            <v>ฟ้าหยาด</v>
          </cell>
          <cell r="O561" t="str">
            <v>ตะวันออกเฉียงเหนือ</v>
          </cell>
          <cell r="P561" t="str">
            <v>07</v>
          </cell>
          <cell r="Q561" t="str">
            <v>โรงพยาบาลชุมชน</v>
          </cell>
          <cell r="R561">
            <v>5</v>
          </cell>
          <cell r="S561">
            <v>30</v>
          </cell>
          <cell r="T561" t="str">
            <v>30</v>
          </cell>
          <cell r="U561" t="str">
            <v>21</v>
          </cell>
          <cell r="V561" t="str">
            <v>2.1 ทุติยภูมิระดับต้น</v>
          </cell>
        </row>
        <row r="562">
          <cell r="A562" t="str">
            <v>13</v>
          </cell>
          <cell r="B562" t="str">
            <v>21002</v>
          </cell>
          <cell r="C562" t="str">
            <v>กระทรวงสาธารณสุข สำนักงานปลัดกระทรวงสาธารณสุข</v>
          </cell>
          <cell r="D562" t="str">
            <v>001096800</v>
          </cell>
          <cell r="E562" t="str">
            <v>10968</v>
          </cell>
          <cell r="F562" t="str">
            <v>รพช.ค้อวัง</v>
          </cell>
          <cell r="G562" t="str">
            <v>โรงพยาบาลชุมชนค้อวัง</v>
          </cell>
          <cell r="H562" t="str">
            <v>35070401</v>
          </cell>
          <cell r="I562">
            <v>35</v>
          </cell>
          <cell r="J562" t="str">
            <v>จังหวัดยโสธร</v>
          </cell>
          <cell r="K562">
            <v>3507</v>
          </cell>
          <cell r="L562" t="str">
            <v>ค้อวัง</v>
          </cell>
          <cell r="M562">
            <v>350701</v>
          </cell>
          <cell r="N562" t="str">
            <v>ค้อวัง</v>
          </cell>
          <cell r="O562" t="str">
            <v>ตะวันออกเฉียงเหนือ</v>
          </cell>
          <cell r="P562" t="str">
            <v>07</v>
          </cell>
          <cell r="Q562" t="str">
            <v>โรงพยาบาลชุมชน</v>
          </cell>
          <cell r="R562">
            <v>5</v>
          </cell>
          <cell r="S562">
            <v>30</v>
          </cell>
          <cell r="T562" t="str">
            <v>30</v>
          </cell>
          <cell r="U562" t="str">
            <v>21</v>
          </cell>
          <cell r="V562" t="str">
            <v>2.1 ทุติยภูมิระดับต้น</v>
          </cell>
        </row>
        <row r="563">
          <cell r="A563" t="str">
            <v>13</v>
          </cell>
          <cell r="B563" t="str">
            <v>21002</v>
          </cell>
          <cell r="C563" t="str">
            <v>กระทรวงสาธารณสุข สำนักงานปลัดกระทรวงสาธารณสุข</v>
          </cell>
          <cell r="D563" t="str">
            <v>001096900</v>
          </cell>
          <cell r="E563" t="str">
            <v>10969</v>
          </cell>
          <cell r="F563" t="str">
            <v>รพช.ไทยเจริญ</v>
          </cell>
          <cell r="G563" t="str">
            <v>โรงพยาบาลชุมชนไทยเจริญ</v>
          </cell>
          <cell r="H563" t="str">
            <v>35090101</v>
          </cell>
          <cell r="I563">
            <v>35</v>
          </cell>
          <cell r="J563" t="str">
            <v>จังหวัดยโสธร</v>
          </cell>
          <cell r="K563">
            <v>3509</v>
          </cell>
          <cell r="L563" t="str">
            <v>ไทยเจริญ</v>
          </cell>
          <cell r="M563">
            <v>350901</v>
          </cell>
          <cell r="N563" t="str">
            <v>ไทยเจริญ</v>
          </cell>
          <cell r="O563" t="str">
            <v>ตะวันออกเฉียงเหนือ</v>
          </cell>
          <cell r="P563" t="str">
            <v>07</v>
          </cell>
          <cell r="Q563" t="str">
            <v>โรงพยาบาลชุมชน</v>
          </cell>
          <cell r="R563">
            <v>5</v>
          </cell>
          <cell r="S563">
            <v>10</v>
          </cell>
          <cell r="T563" t="str">
            <v>10</v>
          </cell>
          <cell r="U563" t="str">
            <v>21</v>
          </cell>
          <cell r="V563" t="str">
            <v>2.1 ทุติยภูมิระดับต้น</v>
          </cell>
        </row>
        <row r="564">
          <cell r="A564" t="str">
            <v>13</v>
          </cell>
          <cell r="B564" t="str">
            <v>21002</v>
          </cell>
          <cell r="C564" t="str">
            <v>กระทรวงสาธารณสุข สำนักงานปลัดกระทรวงสาธารณสุข</v>
          </cell>
          <cell r="D564" t="str">
            <v>001144400</v>
          </cell>
          <cell r="E564" t="str">
            <v>11444</v>
          </cell>
          <cell r="F564" t="str">
            <v>รพร.เลิงนกทา</v>
          </cell>
          <cell r="G564" t="str">
            <v>โรงพยาบาลสมเด็จพระยุพราชเลิงนกทา</v>
          </cell>
          <cell r="H564" t="str">
            <v>35080301</v>
          </cell>
          <cell r="I564">
            <v>35</v>
          </cell>
          <cell r="J564" t="str">
            <v>จังหวัดยโสธร</v>
          </cell>
          <cell r="K564">
            <v>3508</v>
          </cell>
          <cell r="L564" t="str">
            <v>เลิงนกทา</v>
          </cell>
          <cell r="M564">
            <v>350803</v>
          </cell>
          <cell r="N564" t="str">
            <v>สวาท</v>
          </cell>
          <cell r="O564" t="str">
            <v>ตะวันออกเฉียงเหนือ</v>
          </cell>
          <cell r="P564" t="str">
            <v>07</v>
          </cell>
          <cell r="Q564" t="str">
            <v>โรงพยาบาลชุมชน</v>
          </cell>
          <cell r="R564">
            <v>4</v>
          </cell>
          <cell r="S564">
            <v>60</v>
          </cell>
          <cell r="T564" t="str">
            <v>60</v>
          </cell>
          <cell r="U564" t="str">
            <v>22</v>
          </cell>
          <cell r="V564" t="str">
            <v>2.2 ทุติยภูมิระดับกลาง</v>
          </cell>
        </row>
        <row r="565">
          <cell r="A565" t="str">
            <v>13</v>
          </cell>
          <cell r="B565" t="str">
            <v>21002</v>
          </cell>
          <cell r="C565" t="str">
            <v>กระทรวงสาธารณสุข สำนักงานปลัดกระทรวงสาธารณสุข</v>
          </cell>
          <cell r="D565" t="str">
            <v>001070300</v>
          </cell>
          <cell r="E565" t="str">
            <v>10703</v>
          </cell>
          <cell r="F565" t="str">
            <v>รพท.อำนาจเจริญ</v>
          </cell>
          <cell r="G565" t="str">
            <v>โรงพยาบาลทั่วไปอำนาจเจริญ</v>
          </cell>
          <cell r="H565" t="str">
            <v>37010100</v>
          </cell>
          <cell r="I565">
            <v>37</v>
          </cell>
          <cell r="J565" t="str">
            <v>จังหวัดอำนาจเจริญ</v>
          </cell>
          <cell r="K565">
            <v>3701</v>
          </cell>
          <cell r="L565" t="str">
            <v>เมืองอำนาจเจริญ</v>
          </cell>
          <cell r="M565">
            <v>370101</v>
          </cell>
          <cell r="N565" t="str">
            <v>บุ่ง</v>
          </cell>
          <cell r="O565" t="str">
            <v>ตะวันออกเฉียงเหนือ</v>
          </cell>
          <cell r="P565" t="str">
            <v>06</v>
          </cell>
          <cell r="Q565" t="str">
            <v>โรงพยาบาลทั่วไป</v>
          </cell>
          <cell r="R565">
            <v>3</v>
          </cell>
          <cell r="S565">
            <v>270</v>
          </cell>
          <cell r="T565" t="str">
            <v>160</v>
          </cell>
          <cell r="U565" t="str">
            <v>23</v>
          </cell>
          <cell r="V565" t="str">
            <v>2.3 ทุติยภูมิระดับสูง</v>
          </cell>
        </row>
        <row r="566">
          <cell r="A566" t="str">
            <v>13</v>
          </cell>
          <cell r="B566" t="str">
            <v>21002</v>
          </cell>
          <cell r="C566" t="str">
            <v>กระทรวงสาธารณสุข สำนักงานปลัดกระทรวงสาธารณสุข</v>
          </cell>
          <cell r="D566" t="str">
            <v>001098500</v>
          </cell>
          <cell r="E566" t="str">
            <v>10985</v>
          </cell>
          <cell r="F566" t="str">
            <v>รพช.ชานุมาน</v>
          </cell>
          <cell r="G566" t="str">
            <v>โรงพยาบาลชุมชนชานุมาน</v>
          </cell>
          <cell r="H566" t="str">
            <v>37020108</v>
          </cell>
          <cell r="I566">
            <v>37</v>
          </cell>
          <cell r="J566" t="str">
            <v>จังหวัดอำนาจเจริญ</v>
          </cell>
          <cell r="K566">
            <v>3702</v>
          </cell>
          <cell r="L566" t="str">
            <v>ชานุมาน</v>
          </cell>
          <cell r="M566">
            <v>370201</v>
          </cell>
          <cell r="N566" t="str">
            <v>ชานุมาน</v>
          </cell>
          <cell r="O566" t="str">
            <v>ตะวันออกเฉียงเหนือ</v>
          </cell>
          <cell r="P566" t="str">
            <v>07</v>
          </cell>
          <cell r="Q566" t="str">
            <v>โรงพยาบาลชุมชน</v>
          </cell>
          <cell r="R566">
            <v>5</v>
          </cell>
          <cell r="S566">
            <v>30</v>
          </cell>
          <cell r="T566" t="str">
            <v>30</v>
          </cell>
          <cell r="U566" t="str">
            <v>22</v>
          </cell>
          <cell r="V566" t="str">
            <v>2.2 ทุติยภูมิระดับกลาง</v>
          </cell>
        </row>
        <row r="567">
          <cell r="A567" t="str">
            <v>13</v>
          </cell>
          <cell r="B567" t="str">
            <v>21002</v>
          </cell>
          <cell r="C567" t="str">
            <v>กระทรวงสาธารณสุข สำนักงานปลัดกระทรวงสาธารณสุข</v>
          </cell>
          <cell r="D567" t="str">
            <v>001098600</v>
          </cell>
          <cell r="E567" t="str">
            <v>10986</v>
          </cell>
          <cell r="F567" t="str">
            <v>รพช.ปทุมราชวงศา</v>
          </cell>
          <cell r="G567" t="str">
            <v>โรงพยาบาลชุมชนปทุมราชวงศา</v>
          </cell>
          <cell r="H567" t="str">
            <v>37030308</v>
          </cell>
          <cell r="I567">
            <v>37</v>
          </cell>
          <cell r="J567" t="str">
            <v>จังหวัดอำนาจเจริญ</v>
          </cell>
          <cell r="K567">
            <v>3703</v>
          </cell>
          <cell r="L567" t="str">
            <v>ปทุมราชวงศา</v>
          </cell>
          <cell r="M567">
            <v>370303</v>
          </cell>
          <cell r="N567" t="str">
            <v>นาหว้า</v>
          </cell>
          <cell r="O567" t="str">
            <v>ตะวันออกเฉียงเหนือ</v>
          </cell>
          <cell r="P567" t="str">
            <v>07</v>
          </cell>
          <cell r="Q567" t="str">
            <v>โรงพยาบาลชุมชน</v>
          </cell>
          <cell r="R567">
            <v>5</v>
          </cell>
          <cell r="S567">
            <v>30</v>
          </cell>
          <cell r="T567" t="str">
            <v>10</v>
          </cell>
          <cell r="U567" t="str">
            <v>21</v>
          </cell>
          <cell r="V567" t="str">
            <v>2.1 ทุติยภูมิระดับต้น</v>
          </cell>
        </row>
        <row r="568">
          <cell r="A568" t="str">
            <v>13</v>
          </cell>
          <cell r="B568" t="str">
            <v>21002</v>
          </cell>
          <cell r="C568" t="str">
            <v>กระทรวงสาธารณสุข สำนักงานปลัดกระทรวงสาธารณสุข</v>
          </cell>
          <cell r="D568" t="str">
            <v>001098700</v>
          </cell>
          <cell r="E568" t="str">
            <v>10987</v>
          </cell>
          <cell r="F568" t="str">
            <v>รพช.พนา</v>
          </cell>
          <cell r="G568" t="str">
            <v>โรงพยาบาลชุมชนพนา</v>
          </cell>
          <cell r="H568" t="str">
            <v>37040410</v>
          </cell>
          <cell r="I568">
            <v>37</v>
          </cell>
          <cell r="J568" t="str">
            <v>จังหวัดอำนาจเจริญ</v>
          </cell>
          <cell r="K568">
            <v>3704</v>
          </cell>
          <cell r="L568" t="str">
            <v>พนา</v>
          </cell>
          <cell r="M568">
            <v>370404</v>
          </cell>
          <cell r="N568" t="str">
            <v>พระเหลา</v>
          </cell>
          <cell r="O568" t="str">
            <v>ตะวันออกเฉียงเหนือ</v>
          </cell>
          <cell r="P568" t="str">
            <v>07</v>
          </cell>
          <cell r="Q568" t="str">
            <v>โรงพยาบาลชุมชน</v>
          </cell>
          <cell r="R568">
            <v>5</v>
          </cell>
          <cell r="S568">
            <v>30</v>
          </cell>
          <cell r="T568" t="str">
            <v>10</v>
          </cell>
          <cell r="U568" t="str">
            <v>22</v>
          </cell>
          <cell r="V568" t="str">
            <v>2.2 ทุติยภูมิระดับกลาง</v>
          </cell>
        </row>
        <row r="569">
          <cell r="A569" t="str">
            <v>13</v>
          </cell>
          <cell r="B569" t="str">
            <v>21002</v>
          </cell>
          <cell r="C569" t="str">
            <v>กระทรวงสาธารณสุข สำนักงานปลัดกระทรวงสาธารณสุข</v>
          </cell>
          <cell r="D569" t="str">
            <v>001098800</v>
          </cell>
          <cell r="E569" t="str">
            <v>10988</v>
          </cell>
          <cell r="F569" t="str">
            <v>รพช.เสนางคนิคม</v>
          </cell>
          <cell r="G569" t="str">
            <v>โรงพยาบาลชุมชนเสนางคนิคม</v>
          </cell>
          <cell r="H569" t="str">
            <v>37050101</v>
          </cell>
          <cell r="I569">
            <v>37</v>
          </cell>
          <cell r="J569" t="str">
            <v>จังหวัดอำนาจเจริญ</v>
          </cell>
          <cell r="K569">
            <v>3705</v>
          </cell>
          <cell r="L569" t="str">
            <v>เสนางคนิคม</v>
          </cell>
          <cell r="M569">
            <v>370501</v>
          </cell>
          <cell r="N569" t="str">
            <v>เสนางคนิคม</v>
          </cell>
          <cell r="O569" t="str">
            <v>ตะวันออกเฉียงเหนือ</v>
          </cell>
          <cell r="P569" t="str">
            <v>07</v>
          </cell>
          <cell r="Q569" t="str">
            <v>โรงพยาบาลชุมชน</v>
          </cell>
          <cell r="R569">
            <v>5</v>
          </cell>
          <cell r="S569">
            <v>30</v>
          </cell>
          <cell r="T569" t="str">
            <v>30</v>
          </cell>
          <cell r="U569" t="str">
            <v>22</v>
          </cell>
          <cell r="V569" t="str">
            <v>2.2 ทุติยภูมิระดับกลาง</v>
          </cell>
        </row>
        <row r="570">
          <cell r="A570" t="str">
            <v>13</v>
          </cell>
          <cell r="B570" t="str">
            <v>21002</v>
          </cell>
          <cell r="C570" t="str">
            <v>กระทรวงสาธารณสุข สำนักงานปลัดกระทรวงสาธารณสุข</v>
          </cell>
          <cell r="D570" t="str">
            <v>001098900</v>
          </cell>
          <cell r="E570" t="str">
            <v>10989</v>
          </cell>
          <cell r="F570" t="str">
            <v>รพช.หัวตะพาน</v>
          </cell>
          <cell r="G570" t="str">
            <v>โรงพยาบาลชุมชนหัวตะพาน</v>
          </cell>
          <cell r="H570" t="str">
            <v>37060807</v>
          </cell>
          <cell r="I570">
            <v>37</v>
          </cell>
          <cell r="J570" t="str">
            <v>จังหวัดอำนาจเจริญ</v>
          </cell>
          <cell r="K570">
            <v>3706</v>
          </cell>
          <cell r="L570" t="str">
            <v>หัวตะพาน</v>
          </cell>
          <cell r="M570">
            <v>370608</v>
          </cell>
          <cell r="N570" t="str">
            <v>รัตนวารี</v>
          </cell>
          <cell r="O570" t="str">
            <v>ตะวันออกเฉียงเหนือ</v>
          </cell>
          <cell r="P570" t="str">
            <v>07</v>
          </cell>
          <cell r="Q570" t="str">
            <v>โรงพยาบาลชุมชน</v>
          </cell>
          <cell r="R570">
            <v>5</v>
          </cell>
          <cell r="S570">
            <v>30</v>
          </cell>
          <cell r="T570" t="str">
            <v>30</v>
          </cell>
          <cell r="U570" t="str">
            <v>22</v>
          </cell>
          <cell r="V570" t="str">
            <v>2.2 ทุติยภูมิระดับกลาง</v>
          </cell>
        </row>
        <row r="571">
          <cell r="A571" t="str">
            <v>13</v>
          </cell>
          <cell r="B571" t="str">
            <v>21002</v>
          </cell>
          <cell r="C571" t="str">
            <v>กระทรวงสาธารณสุข สำนักงานปลัดกระทรวงสาธารณสุข</v>
          </cell>
          <cell r="D571" t="str">
            <v>001099000</v>
          </cell>
          <cell r="E571" t="str">
            <v>10990</v>
          </cell>
          <cell r="F571" t="str">
            <v>รพช.ลืออำนาจ</v>
          </cell>
          <cell r="G571" t="str">
            <v>โรงพยาบาลชุมชนลืออำนาจ</v>
          </cell>
          <cell r="H571" t="str">
            <v>37070101</v>
          </cell>
          <cell r="I571">
            <v>37</v>
          </cell>
          <cell r="J571" t="str">
            <v>จังหวัดอำนาจเจริญ</v>
          </cell>
          <cell r="K571">
            <v>3707</v>
          </cell>
          <cell r="L571" t="str">
            <v>ลืออำนาจ</v>
          </cell>
          <cell r="M571">
            <v>370701</v>
          </cell>
          <cell r="N571" t="str">
            <v>อำนาจ</v>
          </cell>
          <cell r="O571" t="str">
            <v>ตะวันออกเฉียงเหนือ</v>
          </cell>
          <cell r="P571" t="str">
            <v>07</v>
          </cell>
          <cell r="Q571" t="str">
            <v>โรงพยาบาลชุมชน</v>
          </cell>
          <cell r="R571">
            <v>5</v>
          </cell>
          <cell r="S571">
            <v>30</v>
          </cell>
          <cell r="T571" t="str">
            <v>10</v>
          </cell>
          <cell r="U571" t="str">
            <v>22</v>
          </cell>
          <cell r="V571" t="str">
            <v>2.2 ทุติยภูมิระดับกลาง</v>
          </cell>
        </row>
        <row r="572">
          <cell r="A572" t="str">
            <v>14</v>
          </cell>
          <cell r="B572" t="str">
            <v>21002</v>
          </cell>
          <cell r="C572" t="str">
            <v>กระทรวงสาธารณสุข สำนักงานปลัดกระทรวงสาธารณสุข</v>
          </cell>
          <cell r="D572" t="str">
            <v>001066600</v>
          </cell>
          <cell r="E572" t="str">
            <v>10666</v>
          </cell>
          <cell r="F572" t="str">
            <v>รพศ.มหาราชนครราชสีมา</v>
          </cell>
          <cell r="G572" t="str">
            <v>โรงพยาบาลศูนย์มหาราชนครราชสีมา</v>
          </cell>
          <cell r="H572" t="str">
            <v>30010100</v>
          </cell>
          <cell r="I572">
            <v>30</v>
          </cell>
          <cell r="J572" t="str">
            <v>จังหวัดนครราชสีมา</v>
          </cell>
          <cell r="K572">
            <v>3001</v>
          </cell>
          <cell r="L572" t="str">
            <v>เมืองนครราชสีมา</v>
          </cell>
          <cell r="M572">
            <v>300101</v>
          </cell>
          <cell r="N572" t="str">
            <v>ในเมือง</v>
          </cell>
          <cell r="O572" t="str">
            <v>ตะวันออกเฉียงเหนือ</v>
          </cell>
          <cell r="P572" t="str">
            <v>05</v>
          </cell>
          <cell r="Q572" t="str">
            <v>โรงพยาบาลศูนย์</v>
          </cell>
          <cell r="R572">
            <v>1</v>
          </cell>
          <cell r="S572">
            <v>1019</v>
          </cell>
          <cell r="T572" t="str">
            <v>1039</v>
          </cell>
          <cell r="U572" t="str">
            <v>31</v>
          </cell>
          <cell r="V572" t="str">
            <v>3.1 ตติยภูมิ</v>
          </cell>
        </row>
        <row r="573">
          <cell r="A573" t="str">
            <v>14</v>
          </cell>
          <cell r="B573" t="str">
            <v>21002</v>
          </cell>
          <cell r="C573" t="str">
            <v>กระทรวงสาธารณสุข สำนักงานปลัดกระทรวงสาธารณสุข</v>
          </cell>
          <cell r="D573" t="str">
            <v>001087100</v>
          </cell>
          <cell r="E573" t="str">
            <v>10871</v>
          </cell>
          <cell r="F573" t="str">
            <v>รพช.ครบุรี</v>
          </cell>
          <cell r="G573" t="str">
            <v>โรงพยาบาลชุมชนครบุรี</v>
          </cell>
          <cell r="H573" t="str">
            <v>30020104</v>
          </cell>
          <cell r="I573">
            <v>30</v>
          </cell>
          <cell r="J573" t="str">
            <v>จังหวัดนครราชสีมา</v>
          </cell>
          <cell r="K573">
            <v>3002</v>
          </cell>
          <cell r="L573" t="str">
            <v>ครบุรี</v>
          </cell>
          <cell r="M573">
            <v>300201</v>
          </cell>
          <cell r="N573" t="str">
            <v>แชะ</v>
          </cell>
          <cell r="O573" t="str">
            <v>ตะวันออกเฉียงเหนือ</v>
          </cell>
          <cell r="P573" t="str">
            <v>07</v>
          </cell>
          <cell r="Q573" t="str">
            <v>โรงพยาบาลชุมชน</v>
          </cell>
          <cell r="R573">
            <v>4</v>
          </cell>
          <cell r="S573">
            <v>60</v>
          </cell>
          <cell r="T573" t="str">
            <v>60</v>
          </cell>
          <cell r="U573" t="str">
            <v>22</v>
          </cell>
          <cell r="V573" t="str">
            <v>2.2 ทุติยภูมิระดับกลาง</v>
          </cell>
        </row>
        <row r="574">
          <cell r="A574" t="str">
            <v>14</v>
          </cell>
          <cell r="B574" t="str">
            <v>21002</v>
          </cell>
          <cell r="C574" t="str">
            <v>กระทรวงสาธารณสุข สำนักงานปลัดกระทรวงสาธารณสุข</v>
          </cell>
          <cell r="D574" t="str">
            <v>001087200</v>
          </cell>
          <cell r="E574" t="str">
            <v>10872</v>
          </cell>
          <cell r="F574" t="str">
            <v>รพช.เสิงสาง</v>
          </cell>
          <cell r="G574" t="str">
            <v>โรงพยาบาลชุมชนเสิงสาง</v>
          </cell>
          <cell r="H574" t="str">
            <v>30030108</v>
          </cell>
          <cell r="I574">
            <v>30</v>
          </cell>
          <cell r="J574" t="str">
            <v>จังหวัดนครราชสีมา</v>
          </cell>
          <cell r="K574">
            <v>3003</v>
          </cell>
          <cell r="L574" t="str">
            <v>เสิงสาง</v>
          </cell>
          <cell r="M574">
            <v>300301</v>
          </cell>
          <cell r="N574" t="str">
            <v>เสิงสาง</v>
          </cell>
          <cell r="O574" t="str">
            <v>ตะวันออกเฉียงเหนือ</v>
          </cell>
          <cell r="P574" t="str">
            <v>07</v>
          </cell>
          <cell r="Q574" t="str">
            <v>โรงพยาบาลชุมชน</v>
          </cell>
          <cell r="R574">
            <v>5</v>
          </cell>
          <cell r="S574">
            <v>30</v>
          </cell>
          <cell r="T574" t="str">
            <v>30</v>
          </cell>
          <cell r="U574" t="str">
            <v>21</v>
          </cell>
          <cell r="V574" t="str">
            <v>2.1 ทุติยภูมิระดับต้น</v>
          </cell>
        </row>
        <row r="575">
          <cell r="A575" t="str">
            <v>14</v>
          </cell>
          <cell r="B575" t="str">
            <v>21002</v>
          </cell>
          <cell r="C575" t="str">
            <v>กระทรวงสาธารณสุข สำนักงานปลัดกระทรวงสาธารณสุข</v>
          </cell>
          <cell r="D575" t="str">
            <v>001087300</v>
          </cell>
          <cell r="E575" t="str">
            <v>10873</v>
          </cell>
          <cell r="F575" t="str">
            <v>รพช.คง</v>
          </cell>
          <cell r="G575" t="str">
            <v>โรงพยาบาลชุมชนคง</v>
          </cell>
          <cell r="H575" t="str">
            <v>30040111</v>
          </cell>
          <cell r="I575">
            <v>30</v>
          </cell>
          <cell r="J575" t="str">
            <v>จังหวัดนครราชสีมา</v>
          </cell>
          <cell r="K575">
            <v>3004</v>
          </cell>
          <cell r="L575" t="str">
            <v>คง</v>
          </cell>
          <cell r="M575">
            <v>300401</v>
          </cell>
          <cell r="N575" t="str">
            <v>เมืองคง</v>
          </cell>
          <cell r="O575" t="str">
            <v>ตะวันออกเฉียงเหนือ</v>
          </cell>
          <cell r="P575" t="str">
            <v>07</v>
          </cell>
          <cell r="Q575" t="str">
            <v>โรงพยาบาลชุมชน</v>
          </cell>
          <cell r="R575">
            <v>4</v>
          </cell>
          <cell r="S575">
            <v>60</v>
          </cell>
          <cell r="T575" t="str">
            <v>30</v>
          </cell>
          <cell r="U575" t="str">
            <v>21</v>
          </cell>
          <cell r="V575" t="str">
            <v>2.1 ทุติยภูมิระดับต้น</v>
          </cell>
        </row>
        <row r="576">
          <cell r="A576" t="str">
            <v>14</v>
          </cell>
          <cell r="B576" t="str">
            <v>21002</v>
          </cell>
          <cell r="C576" t="str">
            <v>กระทรวงสาธารณสุข สำนักงานปลัดกระทรวงสาธารณสุข</v>
          </cell>
          <cell r="D576" t="str">
            <v>001087400</v>
          </cell>
          <cell r="E576" t="str">
            <v>10874</v>
          </cell>
          <cell r="F576" t="str">
            <v>รพช.บ้านเหลื่อม</v>
          </cell>
          <cell r="G576" t="str">
            <v>โรงพยาบาลชุมชนบ้านเหลื่อม</v>
          </cell>
          <cell r="H576" t="str">
            <v>30050116</v>
          </cell>
          <cell r="I576">
            <v>30</v>
          </cell>
          <cell r="J576" t="str">
            <v>จังหวัดนครราชสีมา</v>
          </cell>
          <cell r="K576">
            <v>3005</v>
          </cell>
          <cell r="L576" t="str">
            <v>บ้านเหลื่อม</v>
          </cell>
          <cell r="M576">
            <v>300501</v>
          </cell>
          <cell r="N576" t="str">
            <v>บ้านเหลื่อม</v>
          </cell>
          <cell r="O576" t="str">
            <v>ตะวันออกเฉียงเหนือ</v>
          </cell>
          <cell r="P576" t="str">
            <v>07</v>
          </cell>
          <cell r="Q576" t="str">
            <v>โรงพยาบาลชุมชน</v>
          </cell>
          <cell r="R576">
            <v>5</v>
          </cell>
          <cell r="S576">
            <v>30</v>
          </cell>
          <cell r="T576" t="str">
            <v>30</v>
          </cell>
          <cell r="U576" t="str">
            <v>21</v>
          </cell>
          <cell r="V576" t="str">
            <v>2.1 ทุติยภูมิระดับต้น</v>
          </cell>
        </row>
        <row r="577">
          <cell r="A577" t="str">
            <v>14</v>
          </cell>
          <cell r="B577" t="str">
            <v>21002</v>
          </cell>
          <cell r="C577" t="str">
            <v>กระทรวงสาธารณสุข สำนักงานปลัดกระทรวงสาธารณสุข</v>
          </cell>
          <cell r="D577" t="str">
            <v>001087500</v>
          </cell>
          <cell r="E577" t="str">
            <v>10875</v>
          </cell>
          <cell r="F577" t="str">
            <v>รพช.จักราช</v>
          </cell>
          <cell r="G577" t="str">
            <v>โรงพยาบาลชุมชนจักราช</v>
          </cell>
          <cell r="H577" t="str">
            <v>30060104</v>
          </cell>
          <cell r="I577">
            <v>30</v>
          </cell>
          <cell r="J577" t="str">
            <v>จังหวัดนครราชสีมา</v>
          </cell>
          <cell r="K577">
            <v>3006</v>
          </cell>
          <cell r="L577" t="str">
            <v>จักราช</v>
          </cell>
          <cell r="M577">
            <v>300601</v>
          </cell>
          <cell r="N577" t="str">
            <v>จักราช</v>
          </cell>
          <cell r="O577" t="str">
            <v>ตะวันออกเฉียงเหนือ</v>
          </cell>
          <cell r="P577" t="str">
            <v>07</v>
          </cell>
          <cell r="Q577" t="str">
            <v>โรงพยาบาลชุมชน</v>
          </cell>
          <cell r="R577">
            <v>4</v>
          </cell>
          <cell r="S577">
            <v>60</v>
          </cell>
          <cell r="T577" t="str">
            <v>30</v>
          </cell>
          <cell r="U577" t="str">
            <v>22</v>
          </cell>
          <cell r="V577" t="str">
            <v>2.2 ทุติยภูมิระดับกลาง</v>
          </cell>
        </row>
        <row r="578">
          <cell r="A578" t="str">
            <v>14</v>
          </cell>
          <cell r="B578" t="str">
            <v>21002</v>
          </cell>
          <cell r="C578" t="str">
            <v>กระทรวงสาธารณสุข สำนักงานปลัดกระทรวงสาธารณสุข</v>
          </cell>
          <cell r="D578" t="str">
            <v>001087600</v>
          </cell>
          <cell r="E578" t="str">
            <v>10876</v>
          </cell>
          <cell r="F578" t="str">
            <v>รพช.โชคชัย</v>
          </cell>
          <cell r="G578" t="str">
            <v>โรงพยาบาลชุมชนโชคชัย</v>
          </cell>
          <cell r="H578" t="str">
            <v>30070813</v>
          </cell>
          <cell r="I578">
            <v>30</v>
          </cell>
          <cell r="J578" t="str">
            <v>จังหวัดนครราชสีมา</v>
          </cell>
          <cell r="K578">
            <v>3007</v>
          </cell>
          <cell r="L578" t="str">
            <v>โชคชัย</v>
          </cell>
          <cell r="M578">
            <v>300708</v>
          </cell>
          <cell r="N578" t="str">
            <v>โชคชัย</v>
          </cell>
          <cell r="O578" t="str">
            <v>ตะวันออกเฉียงเหนือ</v>
          </cell>
          <cell r="P578" t="str">
            <v>07</v>
          </cell>
          <cell r="Q578" t="str">
            <v>โรงพยาบาลชุมชน</v>
          </cell>
          <cell r="R578">
            <v>5</v>
          </cell>
          <cell r="S578">
            <v>30</v>
          </cell>
          <cell r="T578" t="str">
            <v>30</v>
          </cell>
          <cell r="U578" t="str">
            <v>22</v>
          </cell>
          <cell r="V578" t="str">
            <v>2.2 ทุติยภูมิระดับกลาง</v>
          </cell>
        </row>
        <row r="579">
          <cell r="A579" t="str">
            <v>14</v>
          </cell>
          <cell r="B579" t="str">
            <v>21002</v>
          </cell>
          <cell r="C579" t="str">
            <v>กระทรวงสาธารณสุข สำนักงานปลัดกระทรวงสาธารณสุข</v>
          </cell>
          <cell r="D579" t="str">
            <v>001087700</v>
          </cell>
          <cell r="E579" t="str">
            <v>10877</v>
          </cell>
          <cell r="F579" t="str">
            <v>รพช.ด่านขุนทด</v>
          </cell>
          <cell r="G579" t="str">
            <v>โรงพยาบาลชุมชนด่านขุนทด</v>
          </cell>
          <cell r="H579" t="str">
            <v>30080202</v>
          </cell>
          <cell r="I579">
            <v>30</v>
          </cell>
          <cell r="J579" t="str">
            <v>จังหวัดนครราชสีมา</v>
          </cell>
          <cell r="K579">
            <v>3008</v>
          </cell>
          <cell r="L579" t="str">
            <v>ด่านขุนทด</v>
          </cell>
          <cell r="M579">
            <v>300802</v>
          </cell>
          <cell r="N579" t="str">
            <v>ด่านขุนทด</v>
          </cell>
          <cell r="O579" t="str">
            <v>ตะวันออกเฉียงเหนือ</v>
          </cell>
          <cell r="P579" t="str">
            <v>07</v>
          </cell>
          <cell r="Q579" t="str">
            <v>โรงพยาบาลชุมชน</v>
          </cell>
          <cell r="R579">
            <v>4</v>
          </cell>
          <cell r="S579">
            <v>120</v>
          </cell>
          <cell r="T579" t="str">
            <v>90</v>
          </cell>
          <cell r="U579" t="str">
            <v>22</v>
          </cell>
          <cell r="V579" t="str">
            <v>2.2 ทุติยภูมิระดับกลาง</v>
          </cell>
        </row>
        <row r="580">
          <cell r="A580" t="str">
            <v>14</v>
          </cell>
          <cell r="B580" t="str">
            <v>21002</v>
          </cell>
          <cell r="C580" t="str">
            <v>กระทรวงสาธารณสุข สำนักงานปลัดกระทรวงสาธารณสุข</v>
          </cell>
          <cell r="D580" t="str">
            <v>001087800</v>
          </cell>
          <cell r="E580" t="str">
            <v>10878</v>
          </cell>
          <cell r="F580" t="str">
            <v>รพช.โนนไทย</v>
          </cell>
          <cell r="G580" t="str">
            <v>โรงพยาบาลชุมชนโนนไทย</v>
          </cell>
          <cell r="H580" t="str">
            <v>30090101</v>
          </cell>
          <cell r="I580">
            <v>30</v>
          </cell>
          <cell r="J580" t="str">
            <v>จังหวัดนครราชสีมา</v>
          </cell>
          <cell r="K580">
            <v>3009</v>
          </cell>
          <cell r="L580" t="str">
            <v>โนนไทย</v>
          </cell>
          <cell r="M580">
            <v>300901</v>
          </cell>
          <cell r="N580" t="str">
            <v>โนนไทย</v>
          </cell>
          <cell r="O580" t="str">
            <v>ตะวันออกเฉียงเหนือ</v>
          </cell>
          <cell r="P580" t="str">
            <v>07</v>
          </cell>
          <cell r="Q580" t="str">
            <v>โรงพยาบาลชุมชน</v>
          </cell>
          <cell r="R580">
            <v>4</v>
          </cell>
          <cell r="S580">
            <v>60</v>
          </cell>
          <cell r="T580" t="str">
            <v>30</v>
          </cell>
          <cell r="U580" t="str">
            <v>21</v>
          </cell>
          <cell r="V580" t="str">
            <v>2.1 ทุติยภูมิระดับต้น</v>
          </cell>
        </row>
        <row r="581">
          <cell r="A581" t="str">
            <v>14</v>
          </cell>
          <cell r="B581" t="str">
            <v>21002</v>
          </cell>
          <cell r="C581" t="str">
            <v>กระทรวงสาธารณสุข สำนักงานปลัดกระทรวงสาธารณสุข</v>
          </cell>
          <cell r="D581" t="str">
            <v>001087900</v>
          </cell>
          <cell r="E581" t="str">
            <v>10879</v>
          </cell>
          <cell r="F581" t="str">
            <v>รพช.โนนสูง</v>
          </cell>
          <cell r="G581" t="str">
            <v>โรงพยาบาลชุมชนโนนสูง</v>
          </cell>
          <cell r="H581" t="str">
            <v>30100106</v>
          </cell>
          <cell r="I581">
            <v>30</v>
          </cell>
          <cell r="J581" t="str">
            <v>จังหวัดนครราชสีมา</v>
          </cell>
          <cell r="K581">
            <v>3010</v>
          </cell>
          <cell r="L581" t="str">
            <v>โนนสูง</v>
          </cell>
          <cell r="M581">
            <v>301001</v>
          </cell>
          <cell r="N581" t="str">
            <v>โนนสูง</v>
          </cell>
          <cell r="O581" t="str">
            <v>ตะวันออกเฉียงเหนือ</v>
          </cell>
          <cell r="P581" t="str">
            <v>07</v>
          </cell>
          <cell r="Q581" t="str">
            <v>โรงพยาบาลชุมชน</v>
          </cell>
          <cell r="R581">
            <v>4</v>
          </cell>
          <cell r="S581">
            <v>70</v>
          </cell>
          <cell r="T581" t="str">
            <v>60</v>
          </cell>
          <cell r="U581" t="str">
            <v>21</v>
          </cell>
          <cell r="V581" t="str">
            <v>2.1 ทุติยภูมิระดับต้น</v>
          </cell>
        </row>
        <row r="582">
          <cell r="A582" t="str">
            <v>14</v>
          </cell>
          <cell r="B582" t="str">
            <v>21002</v>
          </cell>
          <cell r="C582" t="str">
            <v>กระทรวงสาธารณสุข สำนักงานปลัดกระทรวงสาธารณสุข</v>
          </cell>
          <cell r="D582" t="str">
            <v>001088000</v>
          </cell>
          <cell r="E582" t="str">
            <v>10880</v>
          </cell>
          <cell r="F582" t="str">
            <v>รพช.ขามสะแกแสง</v>
          </cell>
          <cell r="G582" t="str">
            <v>โรงพยาบาลชุมชนขามสะแกแสง</v>
          </cell>
          <cell r="H582" t="str">
            <v>30110113</v>
          </cell>
          <cell r="I582">
            <v>30</v>
          </cell>
          <cell r="J582" t="str">
            <v>จังหวัดนครราชสีมา</v>
          </cell>
          <cell r="K582">
            <v>3011</v>
          </cell>
          <cell r="L582" t="str">
            <v>ขามสะแกแสง</v>
          </cell>
          <cell r="M582">
            <v>301101</v>
          </cell>
          <cell r="N582" t="str">
            <v>ขามสะแกแสง</v>
          </cell>
          <cell r="O582" t="str">
            <v>ตะวันออกเฉียงเหนือ</v>
          </cell>
          <cell r="P582" t="str">
            <v>07</v>
          </cell>
          <cell r="Q582" t="str">
            <v>โรงพยาบาลชุมชน</v>
          </cell>
          <cell r="R582">
            <v>4</v>
          </cell>
          <cell r="S582">
            <v>76</v>
          </cell>
          <cell r="T582" t="str">
            <v>30</v>
          </cell>
          <cell r="U582" t="str">
            <v>21</v>
          </cell>
          <cell r="V582" t="str">
            <v>2.1 ทุติยภูมิระดับต้น</v>
          </cell>
        </row>
        <row r="583">
          <cell r="A583" t="str">
            <v>14</v>
          </cell>
          <cell r="B583" t="str">
            <v>21002</v>
          </cell>
          <cell r="C583" t="str">
            <v>กระทรวงสาธารณสุข สำนักงานปลัดกระทรวงสาธารณสุข</v>
          </cell>
          <cell r="D583" t="str">
            <v>001088100</v>
          </cell>
          <cell r="E583" t="str">
            <v>10881</v>
          </cell>
          <cell r="F583" t="str">
            <v>รพช.บัวใหญ่</v>
          </cell>
          <cell r="G583" t="str">
            <v>โรงพยาบาลชุมชนบัวใหญ่</v>
          </cell>
          <cell r="H583" t="str">
            <v>30120100</v>
          </cell>
          <cell r="I583">
            <v>30</v>
          </cell>
          <cell r="J583" t="str">
            <v>จังหวัดนครราชสีมา</v>
          </cell>
          <cell r="K583">
            <v>3012</v>
          </cell>
          <cell r="L583" t="str">
            <v>บัวใหญ่</v>
          </cell>
          <cell r="M583">
            <v>301201</v>
          </cell>
          <cell r="N583" t="str">
            <v>บัวใหญ่</v>
          </cell>
          <cell r="O583" t="str">
            <v>ตะวันออกเฉียงเหนือ</v>
          </cell>
          <cell r="P583" t="str">
            <v>07</v>
          </cell>
          <cell r="Q583" t="str">
            <v>โรงพยาบาลชุมชน</v>
          </cell>
          <cell r="R583">
            <v>4</v>
          </cell>
          <cell r="S583">
            <v>120</v>
          </cell>
          <cell r="T583" t="str">
            <v>90</v>
          </cell>
          <cell r="U583" t="str">
            <v>22</v>
          </cell>
          <cell r="V583" t="str">
            <v>2.2 ทุติยภูมิระดับกลาง</v>
          </cell>
        </row>
        <row r="584">
          <cell r="A584" t="str">
            <v>14</v>
          </cell>
          <cell r="B584" t="str">
            <v>21002</v>
          </cell>
          <cell r="C584" t="str">
            <v>กระทรวงสาธารณสุข สำนักงานปลัดกระทรวงสาธารณสุข</v>
          </cell>
          <cell r="D584" t="str">
            <v>001088200</v>
          </cell>
          <cell r="E584" t="str">
            <v>10882</v>
          </cell>
          <cell r="F584" t="str">
            <v>รพช.ประทาย</v>
          </cell>
          <cell r="G584" t="str">
            <v>โรงพยาบาลชุมชนประทาย</v>
          </cell>
          <cell r="H584" t="str">
            <v>30130113</v>
          </cell>
          <cell r="I584">
            <v>30</v>
          </cell>
          <cell r="J584" t="str">
            <v>จังหวัดนครราชสีมา</v>
          </cell>
          <cell r="K584">
            <v>3013</v>
          </cell>
          <cell r="L584" t="str">
            <v>ประทาย</v>
          </cell>
          <cell r="M584">
            <v>301301</v>
          </cell>
          <cell r="N584" t="str">
            <v>ประทาย</v>
          </cell>
          <cell r="O584" t="str">
            <v>ตะวันออกเฉียงเหนือ</v>
          </cell>
          <cell r="P584" t="str">
            <v>07</v>
          </cell>
          <cell r="Q584" t="str">
            <v>โรงพยาบาลชุมชน</v>
          </cell>
          <cell r="R584">
            <v>4</v>
          </cell>
          <cell r="S584">
            <v>60</v>
          </cell>
          <cell r="T584" t="str">
            <v>60</v>
          </cell>
          <cell r="U584" t="str">
            <v>22</v>
          </cell>
          <cell r="V584" t="str">
            <v>2.2 ทุติยภูมิระดับกลาง</v>
          </cell>
        </row>
        <row r="585">
          <cell r="A585" t="str">
            <v>14</v>
          </cell>
          <cell r="B585" t="str">
            <v>21002</v>
          </cell>
          <cell r="C585" t="str">
            <v>กระทรวงสาธารณสุข สำนักงานปลัดกระทรวงสาธารณสุข</v>
          </cell>
          <cell r="D585" t="str">
            <v>001088300</v>
          </cell>
          <cell r="E585" t="str">
            <v>10883</v>
          </cell>
          <cell r="F585" t="str">
            <v>รพช.ปักธงชัย</v>
          </cell>
          <cell r="G585" t="str">
            <v>โรงพยาบาลชุมชนปักธงชัย</v>
          </cell>
          <cell r="H585" t="str">
            <v>30141701</v>
          </cell>
          <cell r="I585">
            <v>30</v>
          </cell>
          <cell r="J585" t="str">
            <v>จังหวัดนครราชสีมา</v>
          </cell>
          <cell r="K585">
            <v>3014</v>
          </cell>
          <cell r="L585" t="str">
            <v>ปักธงชัย</v>
          </cell>
          <cell r="M585">
            <v>301417</v>
          </cell>
          <cell r="N585" t="str">
            <v>ธงชัยเหนือ</v>
          </cell>
          <cell r="O585" t="str">
            <v>ตะวันออกเฉียงเหนือ</v>
          </cell>
          <cell r="P585" t="str">
            <v>07</v>
          </cell>
          <cell r="Q585" t="str">
            <v>โรงพยาบาลชุมชน</v>
          </cell>
          <cell r="R585">
            <v>4</v>
          </cell>
          <cell r="S585">
            <v>60</v>
          </cell>
          <cell r="T585" t="str">
            <v>30</v>
          </cell>
          <cell r="U585" t="str">
            <v>22</v>
          </cell>
          <cell r="V585" t="str">
            <v>2.2 ทุติยภูมิระดับกลาง</v>
          </cell>
        </row>
        <row r="586">
          <cell r="A586" t="str">
            <v>14</v>
          </cell>
          <cell r="B586" t="str">
            <v>21002</v>
          </cell>
          <cell r="C586" t="str">
            <v>กระทรวงสาธารณสุข สำนักงานปลัดกระทรวงสาธารณสุข</v>
          </cell>
          <cell r="D586" t="str">
            <v>001088400</v>
          </cell>
          <cell r="E586" t="str">
            <v>10884</v>
          </cell>
          <cell r="F586" t="str">
            <v>รพช.พิมาย</v>
          </cell>
          <cell r="G586" t="str">
            <v>โรงพยาบาลชุมชนพิมาย</v>
          </cell>
          <cell r="H586" t="str">
            <v>30150101</v>
          </cell>
          <cell r="I586">
            <v>30</v>
          </cell>
          <cell r="J586" t="str">
            <v>จังหวัดนครราชสีมา</v>
          </cell>
          <cell r="K586">
            <v>3015</v>
          </cell>
          <cell r="L586" t="str">
            <v>พิมาย</v>
          </cell>
          <cell r="M586">
            <v>301501</v>
          </cell>
          <cell r="N586" t="str">
            <v>ในเมือง</v>
          </cell>
          <cell r="O586" t="str">
            <v>ตะวันออกเฉียงเหนือ</v>
          </cell>
          <cell r="P586" t="str">
            <v>07</v>
          </cell>
          <cell r="Q586" t="str">
            <v>โรงพยาบาลชุมชน</v>
          </cell>
          <cell r="R586">
            <v>4</v>
          </cell>
          <cell r="S586">
            <v>90</v>
          </cell>
          <cell r="T586" t="str">
            <v>90</v>
          </cell>
          <cell r="U586" t="str">
            <v>23</v>
          </cell>
          <cell r="V586" t="str">
            <v>2.3 ทุติยภูมิระดับสูง</v>
          </cell>
        </row>
        <row r="587">
          <cell r="A587" t="str">
            <v>14</v>
          </cell>
          <cell r="B587" t="str">
            <v>21002</v>
          </cell>
          <cell r="C587" t="str">
            <v>กระทรวงสาธารณสุข สำนักงานปลัดกระทรวงสาธารณสุข</v>
          </cell>
          <cell r="D587" t="str">
            <v>001088500</v>
          </cell>
          <cell r="E587" t="str">
            <v>10885</v>
          </cell>
          <cell r="F587" t="str">
            <v>รพช.ห้วยแถลง</v>
          </cell>
          <cell r="G587" t="str">
            <v>โรงพยาบาลชุมชนห้วยแถลง</v>
          </cell>
          <cell r="H587" t="str">
            <v>30160101</v>
          </cell>
          <cell r="I587">
            <v>30</v>
          </cell>
          <cell r="J587" t="str">
            <v>จังหวัดนครราชสีมา</v>
          </cell>
          <cell r="K587">
            <v>3016</v>
          </cell>
          <cell r="L587" t="str">
            <v>ห้วยแถลง</v>
          </cell>
          <cell r="M587">
            <v>301601</v>
          </cell>
          <cell r="N587" t="str">
            <v>ห้วยแถลง</v>
          </cell>
          <cell r="O587" t="str">
            <v>ตะวันออกเฉียงเหนือ</v>
          </cell>
          <cell r="P587" t="str">
            <v>07</v>
          </cell>
          <cell r="Q587" t="str">
            <v>โรงพยาบาลชุมชน</v>
          </cell>
          <cell r="R587">
            <v>5</v>
          </cell>
          <cell r="S587">
            <v>30</v>
          </cell>
          <cell r="T587" t="str">
            <v>30</v>
          </cell>
          <cell r="U587" t="str">
            <v>21</v>
          </cell>
          <cell r="V587" t="str">
            <v>2.1 ทุติยภูมิระดับต้น</v>
          </cell>
        </row>
        <row r="588">
          <cell r="A588" t="str">
            <v>14</v>
          </cell>
          <cell r="B588" t="str">
            <v>21002</v>
          </cell>
          <cell r="C588" t="str">
            <v>กระทรวงสาธารณสุข สำนักงานปลัดกระทรวงสาธารณสุข</v>
          </cell>
          <cell r="D588" t="str">
            <v>001088600</v>
          </cell>
          <cell r="E588" t="str">
            <v>10886</v>
          </cell>
          <cell r="F588" t="str">
            <v>รพช.ชุมพวง</v>
          </cell>
          <cell r="G588" t="str">
            <v>โรงพยาบาลชุมชนชุมพวง</v>
          </cell>
          <cell r="H588" t="str">
            <v>30170101</v>
          </cell>
          <cell r="I588">
            <v>30</v>
          </cell>
          <cell r="J588" t="str">
            <v>จังหวัดนครราชสีมา</v>
          </cell>
          <cell r="K588">
            <v>3017</v>
          </cell>
          <cell r="L588" t="str">
            <v>ชุมพวง</v>
          </cell>
          <cell r="M588">
            <v>301701</v>
          </cell>
          <cell r="N588" t="str">
            <v>ชุมพวง</v>
          </cell>
          <cell r="O588" t="str">
            <v>ตะวันออกเฉียงเหนือ</v>
          </cell>
          <cell r="P588" t="str">
            <v>07</v>
          </cell>
          <cell r="Q588" t="str">
            <v>โรงพยาบาลชุมชน</v>
          </cell>
          <cell r="R588">
            <v>4</v>
          </cell>
          <cell r="S588">
            <v>60</v>
          </cell>
          <cell r="T588" t="str">
            <v>60</v>
          </cell>
          <cell r="U588" t="str">
            <v>22</v>
          </cell>
          <cell r="V588" t="str">
            <v>2.2 ทุติยภูมิระดับกลาง</v>
          </cell>
        </row>
        <row r="589">
          <cell r="A589" t="str">
            <v>14</v>
          </cell>
          <cell r="B589" t="str">
            <v>21002</v>
          </cell>
          <cell r="C589" t="str">
            <v>กระทรวงสาธารณสุข สำนักงานปลัดกระทรวงสาธารณสุข</v>
          </cell>
          <cell r="D589" t="str">
            <v>001088700</v>
          </cell>
          <cell r="E589" t="str">
            <v>10887</v>
          </cell>
          <cell r="F589" t="str">
            <v>รพช.สูงเนิน</v>
          </cell>
          <cell r="G589" t="str">
            <v>โรงพยาบาลชุมชนสูงเนิน</v>
          </cell>
          <cell r="H589" t="str">
            <v>30180101</v>
          </cell>
          <cell r="I589">
            <v>30</v>
          </cell>
          <cell r="J589" t="str">
            <v>จังหวัดนครราชสีมา</v>
          </cell>
          <cell r="K589">
            <v>3018</v>
          </cell>
          <cell r="L589" t="str">
            <v>สูงเนิน</v>
          </cell>
          <cell r="M589">
            <v>301801</v>
          </cell>
          <cell r="N589" t="str">
            <v>สูงเนิน</v>
          </cell>
          <cell r="O589" t="str">
            <v>ตะวันออกเฉียงเหนือ</v>
          </cell>
          <cell r="P589" t="str">
            <v>07</v>
          </cell>
          <cell r="Q589" t="str">
            <v>โรงพยาบาลชุมชน</v>
          </cell>
          <cell r="R589">
            <v>4</v>
          </cell>
          <cell r="S589">
            <v>124</v>
          </cell>
          <cell r="T589" t="str">
            <v>60</v>
          </cell>
          <cell r="U589" t="str">
            <v>22</v>
          </cell>
          <cell r="V589" t="str">
            <v>2.2 ทุติยภูมิระดับกลาง</v>
          </cell>
        </row>
        <row r="590">
          <cell r="A590" t="str">
            <v>14</v>
          </cell>
          <cell r="B590" t="str">
            <v>21002</v>
          </cell>
          <cell r="C590" t="str">
            <v>กระทรวงสาธารณสุข สำนักงานปลัดกระทรวงสาธารณสุข</v>
          </cell>
          <cell r="D590" t="str">
            <v>001088800</v>
          </cell>
          <cell r="E590" t="str">
            <v>10888</v>
          </cell>
          <cell r="F590" t="str">
            <v>รพช.ขามทะเลสอ</v>
          </cell>
          <cell r="G590" t="str">
            <v>โรงพยาบาลชุมชนขามทะเลสอ</v>
          </cell>
          <cell r="H590" t="str">
            <v>30190107</v>
          </cell>
          <cell r="I590">
            <v>30</v>
          </cell>
          <cell r="J590" t="str">
            <v>จังหวัดนครราชสีมา</v>
          </cell>
          <cell r="K590">
            <v>3019</v>
          </cell>
          <cell r="L590" t="str">
            <v>ขามทะเลสอ</v>
          </cell>
          <cell r="M590">
            <v>301901</v>
          </cell>
          <cell r="N590" t="str">
            <v>ขามทะเลสอ</v>
          </cell>
          <cell r="O590" t="str">
            <v>ตะวันออกเฉียงเหนือ</v>
          </cell>
          <cell r="P590" t="str">
            <v>07</v>
          </cell>
          <cell r="Q590" t="str">
            <v>โรงพยาบาลชุมชน</v>
          </cell>
          <cell r="R590">
            <v>5</v>
          </cell>
          <cell r="S590">
            <v>30</v>
          </cell>
          <cell r="T590" t="str">
            <v>30</v>
          </cell>
          <cell r="U590" t="str">
            <v>21</v>
          </cell>
          <cell r="V590" t="str">
            <v>2.1 ทุติยภูมิระดับต้น</v>
          </cell>
        </row>
        <row r="591">
          <cell r="A591" t="str">
            <v>14</v>
          </cell>
          <cell r="B591" t="str">
            <v>21002</v>
          </cell>
          <cell r="C591" t="str">
            <v>กระทรวงสาธารณสุข สำนักงานปลัดกระทรวงสาธารณสุข</v>
          </cell>
          <cell r="D591" t="str">
            <v>001088900</v>
          </cell>
          <cell r="E591" t="str">
            <v>10889</v>
          </cell>
          <cell r="F591" t="str">
            <v>รพช.สีคิ้ว</v>
          </cell>
          <cell r="G591" t="str">
            <v>โรงพยาบาลชุมชนสีคิ้ว</v>
          </cell>
          <cell r="H591" t="str">
            <v>30200902</v>
          </cell>
          <cell r="I591">
            <v>30</v>
          </cell>
          <cell r="J591" t="str">
            <v>จังหวัดนครราชสีมา</v>
          </cell>
          <cell r="K591">
            <v>3020</v>
          </cell>
          <cell r="L591" t="str">
            <v>สีคิ้ว</v>
          </cell>
          <cell r="M591">
            <v>302009</v>
          </cell>
          <cell r="N591" t="str">
            <v>มิตรภาพ</v>
          </cell>
          <cell r="O591" t="str">
            <v>ตะวันออกเฉียงเหนือ</v>
          </cell>
          <cell r="P591" t="str">
            <v>07</v>
          </cell>
          <cell r="Q591" t="str">
            <v>โรงพยาบาลชุมชน</v>
          </cell>
          <cell r="R591">
            <v>4</v>
          </cell>
          <cell r="S591">
            <v>94</v>
          </cell>
          <cell r="T591" t="str">
            <v>90</v>
          </cell>
          <cell r="U591" t="str">
            <v>22</v>
          </cell>
          <cell r="V591" t="str">
            <v>2.2 ทุติยภูมิระดับกลาง</v>
          </cell>
        </row>
        <row r="592">
          <cell r="A592" t="str">
            <v>14</v>
          </cell>
          <cell r="B592" t="str">
            <v>21002</v>
          </cell>
          <cell r="C592" t="str">
            <v>กระทรวงสาธารณสุข สำนักงานปลัดกระทรวงสาธารณสุข</v>
          </cell>
          <cell r="D592" t="str">
            <v>001089000</v>
          </cell>
          <cell r="E592" t="str">
            <v>10890</v>
          </cell>
          <cell r="F592" t="str">
            <v>รพช.ปากช่องนานา</v>
          </cell>
          <cell r="G592" t="str">
            <v>โรงพยาบาลชุมชนปากช่องนานา</v>
          </cell>
          <cell r="H592" t="str">
            <v>30210100</v>
          </cell>
          <cell r="I592">
            <v>30</v>
          </cell>
          <cell r="J592" t="str">
            <v>จังหวัดนครราชสีมา</v>
          </cell>
          <cell r="K592">
            <v>3021</v>
          </cell>
          <cell r="L592" t="str">
            <v>ปากช่อง</v>
          </cell>
          <cell r="M592">
            <v>302101</v>
          </cell>
          <cell r="N592" t="str">
            <v>ปากช่อง</v>
          </cell>
          <cell r="O592" t="str">
            <v>ตะวันออกเฉียงเหนือ</v>
          </cell>
          <cell r="P592" t="str">
            <v>07</v>
          </cell>
          <cell r="Q592" t="str">
            <v>โรงพยาบาลชุมชน</v>
          </cell>
          <cell r="R592">
            <v>4</v>
          </cell>
          <cell r="S592">
            <v>120</v>
          </cell>
          <cell r="T592" t="str">
            <v>120</v>
          </cell>
          <cell r="U592" t="str">
            <v>23</v>
          </cell>
          <cell r="V592" t="str">
            <v>2.3 ทุติยภูมิระดับสูง</v>
          </cell>
        </row>
        <row r="593">
          <cell r="A593" t="str">
            <v>14</v>
          </cell>
          <cell r="B593" t="str">
            <v>21002</v>
          </cell>
          <cell r="C593" t="str">
            <v>กระทรวงสาธารณสุข สำนักงานปลัดกระทรวงสาธารณสุข</v>
          </cell>
          <cell r="D593" t="str">
            <v>001089100</v>
          </cell>
          <cell r="E593" t="str">
            <v>10891</v>
          </cell>
          <cell r="F593" t="str">
            <v>รพช.หนองบุนนาก</v>
          </cell>
          <cell r="G593" t="str">
            <v>โรงพยาบาลชุมชนหนองบุนนาก</v>
          </cell>
          <cell r="H593" t="str">
            <v>30220404</v>
          </cell>
          <cell r="I593">
            <v>30</v>
          </cell>
          <cell r="J593" t="str">
            <v>จังหวัดนครราชสีมา</v>
          </cell>
          <cell r="K593">
            <v>3022</v>
          </cell>
          <cell r="L593" t="str">
            <v>หนองบุญมาก</v>
          </cell>
          <cell r="M593">
            <v>302204</v>
          </cell>
          <cell r="N593" t="str">
            <v>หนองหัวแรต</v>
          </cell>
          <cell r="O593" t="str">
            <v>ตะวันออกเฉียงเหนือ</v>
          </cell>
          <cell r="P593" t="str">
            <v>07</v>
          </cell>
          <cell r="Q593" t="str">
            <v>โรงพยาบาลชุมชน</v>
          </cell>
          <cell r="R593">
            <v>4</v>
          </cell>
          <cell r="S593">
            <v>51</v>
          </cell>
          <cell r="T593" t="str">
            <v>30</v>
          </cell>
          <cell r="U593" t="str">
            <v>21</v>
          </cell>
          <cell r="V593" t="str">
            <v>2.1 ทุติยภูมิระดับต้น</v>
          </cell>
        </row>
        <row r="594">
          <cell r="A594" t="str">
            <v>14</v>
          </cell>
          <cell r="B594" t="str">
            <v>21002</v>
          </cell>
          <cell r="C594" t="str">
            <v>กระทรวงสาธารณสุข สำนักงานปลัดกระทรวงสาธารณสุข</v>
          </cell>
          <cell r="D594" t="str">
            <v>001089200</v>
          </cell>
          <cell r="E594" t="str">
            <v>10892</v>
          </cell>
          <cell r="F594" t="str">
            <v>รพช.แก้งสนามนาง</v>
          </cell>
          <cell r="G594" t="str">
            <v>โรงพยาบาลชุมชนแก้งสนามนาง</v>
          </cell>
          <cell r="H594" t="str">
            <v>30230101</v>
          </cell>
          <cell r="I594">
            <v>30</v>
          </cell>
          <cell r="J594" t="str">
            <v>จังหวัดนครราชสีมา</v>
          </cell>
          <cell r="K594">
            <v>3023</v>
          </cell>
          <cell r="L594" t="str">
            <v>แก้งสนามนาง</v>
          </cell>
          <cell r="M594">
            <v>302301</v>
          </cell>
          <cell r="N594" t="str">
            <v>แก้งสนามนาง</v>
          </cell>
          <cell r="O594" t="str">
            <v>ตะวันออกเฉียงเหนือ</v>
          </cell>
          <cell r="P594" t="str">
            <v>07</v>
          </cell>
          <cell r="Q594" t="str">
            <v>โรงพยาบาลชุมชน</v>
          </cell>
          <cell r="R594">
            <v>5</v>
          </cell>
          <cell r="S594">
            <v>30</v>
          </cell>
          <cell r="T594" t="str">
            <v>30</v>
          </cell>
          <cell r="U594" t="str">
            <v>21</v>
          </cell>
          <cell r="V594" t="str">
            <v>2.1 ทุติยภูมิระดับต้น</v>
          </cell>
        </row>
        <row r="595">
          <cell r="A595" t="str">
            <v>14</v>
          </cell>
          <cell r="B595" t="str">
            <v>21002</v>
          </cell>
          <cell r="C595" t="str">
            <v>กระทรวงสาธารณสุข สำนักงานปลัดกระทรวงสาธารณสุข</v>
          </cell>
          <cell r="D595" t="str">
            <v>001089300</v>
          </cell>
          <cell r="E595" t="str">
            <v>10893</v>
          </cell>
          <cell r="F595" t="str">
            <v>รพช.โนนแดง</v>
          </cell>
          <cell r="G595" t="str">
            <v>โรงพยาบาลชุมชนโนนแดง</v>
          </cell>
          <cell r="H595" t="str">
            <v>30240109</v>
          </cell>
          <cell r="I595">
            <v>30</v>
          </cell>
          <cell r="J595" t="str">
            <v>จังหวัดนครราชสีมา</v>
          </cell>
          <cell r="K595">
            <v>3024</v>
          </cell>
          <cell r="L595" t="str">
            <v>โนนแดง</v>
          </cell>
          <cell r="M595">
            <v>302401</v>
          </cell>
          <cell r="N595" t="str">
            <v>โนนแดง</v>
          </cell>
          <cell r="O595" t="str">
            <v>ตะวันออกเฉียงเหนือ</v>
          </cell>
          <cell r="P595" t="str">
            <v>07</v>
          </cell>
          <cell r="Q595" t="str">
            <v>โรงพยาบาลชุมชน</v>
          </cell>
          <cell r="R595">
            <v>5</v>
          </cell>
          <cell r="S595">
            <v>30</v>
          </cell>
          <cell r="T595" t="str">
            <v>30</v>
          </cell>
          <cell r="U595" t="str">
            <v>21</v>
          </cell>
          <cell r="V595" t="str">
            <v>2.1 ทุติยภูมิระดับต้น</v>
          </cell>
        </row>
        <row r="596">
          <cell r="A596" t="str">
            <v>14</v>
          </cell>
          <cell r="B596" t="str">
            <v>21002</v>
          </cell>
          <cell r="C596" t="str">
            <v>กระทรวงสาธารณสุข สำนักงานปลัดกระทรวงสาธารณสุข</v>
          </cell>
          <cell r="D596" t="str">
            <v>001089400</v>
          </cell>
          <cell r="E596" t="str">
            <v>10894</v>
          </cell>
          <cell r="F596" t="str">
            <v>รพช.วังน้ำเขียว</v>
          </cell>
          <cell r="G596" t="str">
            <v>โรงพยาบาลชุมชนวังน้ำเขียว</v>
          </cell>
          <cell r="H596" t="str">
            <v>30250503</v>
          </cell>
          <cell r="I596">
            <v>30</v>
          </cell>
          <cell r="J596" t="str">
            <v>จังหวัดนครราชสีมา</v>
          </cell>
          <cell r="K596">
            <v>3025</v>
          </cell>
          <cell r="L596" t="str">
            <v>วังน้ำเขียว</v>
          </cell>
          <cell r="M596">
            <v>302505</v>
          </cell>
          <cell r="N596" t="str">
            <v>ไทยสามัคคี</v>
          </cell>
          <cell r="O596" t="str">
            <v>ตะวันออกเฉียงเหนือ</v>
          </cell>
          <cell r="P596" t="str">
            <v>07</v>
          </cell>
          <cell r="Q596" t="str">
            <v>โรงพยาบาลชุมชน</v>
          </cell>
          <cell r="R596">
            <v>5</v>
          </cell>
          <cell r="S596">
            <v>30</v>
          </cell>
          <cell r="T596" t="str">
            <v>10</v>
          </cell>
          <cell r="U596" t="str">
            <v>21</v>
          </cell>
          <cell r="V596" t="str">
            <v>2.1 ทุติยภูมิระดับต้น</v>
          </cell>
        </row>
        <row r="597">
          <cell r="A597" t="str">
            <v>14</v>
          </cell>
          <cell r="B597" t="str">
            <v>21002</v>
          </cell>
          <cell r="C597" t="str">
            <v>กระทรวงสาธารณสุข สำนักงานปลัดกระทรวงสาธารณสุข</v>
          </cell>
          <cell r="D597" t="str">
            <v>001160200</v>
          </cell>
          <cell r="E597" t="str">
            <v>11602</v>
          </cell>
          <cell r="F597" t="str">
            <v>รพช.เฉลิมพระเกียรติสมเด็จย่า 100 ปี เมืองยาง</v>
          </cell>
          <cell r="G597" t="str">
            <v>โรงพยาบาลชุมชนเฉลิมพระเกียรติสมเด็จย่า 100 ปี เมืองยาง</v>
          </cell>
          <cell r="H597" t="str">
            <v>30270101</v>
          </cell>
          <cell r="I597">
            <v>30</v>
          </cell>
          <cell r="J597" t="str">
            <v>จังหวัดนครราชสีมา</v>
          </cell>
          <cell r="K597">
            <v>3027</v>
          </cell>
          <cell r="L597" t="str">
            <v>เมืองยาง</v>
          </cell>
          <cell r="M597">
            <v>302701</v>
          </cell>
          <cell r="N597" t="str">
            <v>เมืองยาง</v>
          </cell>
          <cell r="O597" t="str">
            <v>ตะวันออกเฉียงเหนือ</v>
          </cell>
          <cell r="P597" t="str">
            <v>07</v>
          </cell>
          <cell r="Q597" t="str">
            <v>โรงพยาบาลชุมชน</v>
          </cell>
          <cell r="R597">
            <v>5</v>
          </cell>
          <cell r="S597">
            <v>30</v>
          </cell>
          <cell r="T597" t="str">
            <v>10</v>
          </cell>
          <cell r="U597" t="str">
            <v>21</v>
          </cell>
          <cell r="V597" t="str">
            <v>2.1 ทุติยภูมิระดับต้น</v>
          </cell>
        </row>
        <row r="598">
          <cell r="A598" t="str">
            <v>14</v>
          </cell>
          <cell r="B598" t="str">
            <v>21002</v>
          </cell>
          <cell r="C598" t="str">
            <v>กระทรวงสาธารณสุข สำนักงานปลัดกระทรวงสาธารณสุข</v>
          </cell>
          <cell r="D598" t="str">
            <v>001160800</v>
          </cell>
          <cell r="E598" t="str">
            <v>11608</v>
          </cell>
          <cell r="F598" t="str">
            <v>รพช.ลำทะเมนชัย</v>
          </cell>
          <cell r="G598" t="str">
            <v>โรงพยาบาลชุมชนลำทะเมนชัย</v>
          </cell>
          <cell r="H598" t="str">
            <v>30290101</v>
          </cell>
          <cell r="I598">
            <v>30</v>
          </cell>
          <cell r="J598" t="str">
            <v>จังหวัดนครราชสีมา</v>
          </cell>
          <cell r="K598">
            <v>3029</v>
          </cell>
          <cell r="L598" t="str">
            <v>ลำทะเมนชัย</v>
          </cell>
          <cell r="M598">
            <v>302901</v>
          </cell>
          <cell r="N598" t="str">
            <v>ขุย</v>
          </cell>
          <cell r="O598" t="str">
            <v>ตะวันออกเฉียงเหนือ</v>
          </cell>
          <cell r="P598" t="str">
            <v>07</v>
          </cell>
          <cell r="Q598" t="str">
            <v>โรงพยาบาลชุมชน</v>
          </cell>
          <cell r="R598">
            <v>5</v>
          </cell>
          <cell r="S598">
            <v>30</v>
          </cell>
          <cell r="T598" t="str">
            <v>30</v>
          </cell>
          <cell r="U598" t="str">
            <v>21</v>
          </cell>
          <cell r="V598" t="str">
            <v>2.1 ทุติยภูมิระดับต้น</v>
          </cell>
        </row>
        <row r="599">
          <cell r="A599" t="str">
            <v>14</v>
          </cell>
          <cell r="B599" t="str">
            <v>21002</v>
          </cell>
          <cell r="C599" t="str">
            <v>กระทรวงสาธารณสุข สำนักงานปลัดกระทรวงสาธารณสุข</v>
          </cell>
          <cell r="D599" t="str">
            <v>002245600</v>
          </cell>
          <cell r="E599" t="str">
            <v>22456</v>
          </cell>
          <cell r="F599" t="str">
            <v>รพช.พระทองคำเฉลิมพระเกียรติ 80 พรรษา</v>
          </cell>
          <cell r="G599" t="str">
            <v>โรงพยาบาลชุมชนพระทองคำเฉลิมพระเกียรติ 80 พรรษา</v>
          </cell>
          <cell r="H599" t="str">
            <v>30280305</v>
          </cell>
          <cell r="I599">
            <v>30</v>
          </cell>
          <cell r="J599" t="str">
            <v>จังหวัดนครราชสีมา</v>
          </cell>
          <cell r="K599">
            <v>3028</v>
          </cell>
          <cell r="L599" t="str">
            <v>พระทองคำ</v>
          </cell>
          <cell r="M599">
            <v>302803</v>
          </cell>
          <cell r="N599" t="str">
            <v>พังเทียม</v>
          </cell>
          <cell r="O599" t="str">
            <v>ตะวันออกเฉียงเหนือ</v>
          </cell>
          <cell r="P599" t="str">
            <v>07</v>
          </cell>
          <cell r="Q599" t="str">
            <v>โรงพยาบาลชุมชน</v>
          </cell>
          <cell r="R599">
            <v>5</v>
          </cell>
          <cell r="S599">
            <v>30</v>
          </cell>
          <cell r="T599" t="str">
            <v>30</v>
          </cell>
          <cell r="U599" t="str">
            <v>21</v>
          </cell>
          <cell r="V599" t="str">
            <v>2.1 ทุติยภูมิระดับต้น</v>
          </cell>
        </row>
        <row r="600">
          <cell r="A600" t="str">
            <v>14</v>
          </cell>
          <cell r="B600" t="str">
            <v>21002</v>
          </cell>
          <cell r="C600" t="str">
            <v>กระทรวงสาธารณสุข สำนักงานปลัดกระทรวงสาธารณสุข</v>
          </cell>
          <cell r="D600" t="str">
            <v>002383900</v>
          </cell>
          <cell r="E600" t="str">
            <v>23839</v>
          </cell>
          <cell r="F600" t="str">
            <v>รพช.นครราชสีมา</v>
          </cell>
          <cell r="G600" t="str">
            <v>โรงพยาบาลชุมชนนครราชสีมา</v>
          </cell>
          <cell r="H600" t="str">
            <v>30011706</v>
          </cell>
          <cell r="I600">
            <v>30</v>
          </cell>
          <cell r="J600" t="str">
            <v>จังหวัดนครราชสีมา</v>
          </cell>
          <cell r="K600">
            <v>3001</v>
          </cell>
          <cell r="L600" t="str">
            <v>เมืองนครราชสีมา</v>
          </cell>
          <cell r="M600">
            <v>300117</v>
          </cell>
          <cell r="N600" t="str">
            <v>โคกกรวด</v>
          </cell>
          <cell r="O600" t="str">
            <v>ตะวันออกเฉียงเหนือ</v>
          </cell>
          <cell r="P600" t="str">
            <v>07</v>
          </cell>
          <cell r="Q600" t="str">
            <v>โรงพยาบาลชุมชน</v>
          </cell>
          <cell r="R600">
            <v>4</v>
          </cell>
          <cell r="S600">
            <v>60</v>
          </cell>
          <cell r="T600" t="str">
            <v>60</v>
          </cell>
          <cell r="U600" t="str">
            <v>23</v>
          </cell>
          <cell r="V600" t="str">
            <v>2.3 ทุติยภูมิระดับสูง</v>
          </cell>
        </row>
        <row r="601">
          <cell r="A601" t="str">
            <v>14</v>
          </cell>
          <cell r="B601" t="str">
            <v>21002</v>
          </cell>
          <cell r="C601" t="str">
            <v>กระทรวงสาธารณสุข สำนักงานปลัดกระทรวงสาธารณสุข</v>
          </cell>
          <cell r="D601" t="str">
            <v>002469200</v>
          </cell>
          <cell r="E601" t="str">
            <v>24692</v>
          </cell>
          <cell r="F601" t="str">
            <v>รพช.เฉลิมพระเกียรติ</v>
          </cell>
          <cell r="G601" t="str">
            <v>โรงพยาบาลชุมชนเฉลิมพระเกียรติ</v>
          </cell>
          <cell r="H601" t="str">
            <v>30320215</v>
          </cell>
          <cell r="I601">
            <v>30</v>
          </cell>
          <cell r="J601" t="str">
            <v>จังหวัดนครราชสีมา</v>
          </cell>
          <cell r="K601">
            <v>3032</v>
          </cell>
          <cell r="L601" t="str">
            <v>เฉลิมพระเกียรติ</v>
          </cell>
          <cell r="M601">
            <v>303202</v>
          </cell>
          <cell r="N601" t="str">
            <v>ท่าช้าง</v>
          </cell>
          <cell r="O601" t="str">
            <v>ตะวันออกเฉียงเหนือ</v>
          </cell>
          <cell r="P601" t="str">
            <v>07</v>
          </cell>
          <cell r="Q601" t="str">
            <v>โรงพยาบาลชุมชน</v>
          </cell>
          <cell r="R601">
            <v>5</v>
          </cell>
          <cell r="S601">
            <v>30</v>
          </cell>
          <cell r="T601" t="str">
            <v>30</v>
          </cell>
          <cell r="U601" t="str">
            <v>21</v>
          </cell>
          <cell r="V601" t="str">
            <v>2.1 ทุติยภูมิระดับต้น</v>
          </cell>
        </row>
        <row r="602">
          <cell r="A602" t="str">
            <v>14</v>
          </cell>
          <cell r="B602" t="str">
            <v>21002</v>
          </cell>
          <cell r="C602" t="str">
            <v>กระทรวงสาธารณสุข สำนักงานปลัดกระทรวงสาธารณสุข</v>
          </cell>
          <cell r="D602" t="str">
            <v>001066700</v>
          </cell>
          <cell r="E602" t="str">
            <v>10667</v>
          </cell>
          <cell r="F602" t="str">
            <v>รพศ.บุรีรัมย์</v>
          </cell>
          <cell r="G602" t="str">
            <v>โรงพยาบาลศูนย์บุรีรัมย์</v>
          </cell>
          <cell r="H602" t="str">
            <v>31010105</v>
          </cell>
          <cell r="I602">
            <v>31</v>
          </cell>
          <cell r="J602" t="str">
            <v>จังหวัดบุรีรัมย์</v>
          </cell>
          <cell r="K602">
            <v>3101</v>
          </cell>
          <cell r="L602" t="str">
            <v>เมืองบุรีรัมย์</v>
          </cell>
          <cell r="M602">
            <v>310101</v>
          </cell>
          <cell r="N602" t="str">
            <v>ในเมือง</v>
          </cell>
          <cell r="O602" t="str">
            <v>ตะวันออกเฉียงเหนือ</v>
          </cell>
          <cell r="P602" t="str">
            <v>05</v>
          </cell>
          <cell r="Q602" t="str">
            <v>โรงพยาบาลศูนย์</v>
          </cell>
          <cell r="R602">
            <v>1</v>
          </cell>
          <cell r="S602">
            <v>700</v>
          </cell>
          <cell r="T602" t="str">
            <v>625</v>
          </cell>
          <cell r="U602" t="str">
            <v>31</v>
          </cell>
          <cell r="V602" t="str">
            <v>3.1 ตติยภูมิ</v>
          </cell>
        </row>
        <row r="603">
          <cell r="A603" t="str">
            <v>14</v>
          </cell>
          <cell r="B603" t="str">
            <v>21002</v>
          </cell>
          <cell r="C603" t="str">
            <v>กระทรวงสาธารณสุข สำนักงานปลัดกระทรวงสาธารณสุข</v>
          </cell>
          <cell r="D603" t="str">
            <v>001089500</v>
          </cell>
          <cell r="E603" t="str">
            <v>10895</v>
          </cell>
          <cell r="F603" t="str">
            <v>รพช.คูเมือง</v>
          </cell>
          <cell r="G603" t="str">
            <v>โรงพยาบาลชุมชนคูเมือง</v>
          </cell>
          <cell r="H603" t="str">
            <v>31020106</v>
          </cell>
          <cell r="I603">
            <v>31</v>
          </cell>
          <cell r="J603" t="str">
            <v>จังหวัดบุรีรัมย์</v>
          </cell>
          <cell r="K603">
            <v>3102</v>
          </cell>
          <cell r="L603" t="str">
            <v>คูเมือง</v>
          </cell>
          <cell r="M603">
            <v>310201</v>
          </cell>
          <cell r="N603" t="str">
            <v>คูเมือง</v>
          </cell>
          <cell r="O603" t="str">
            <v>ตะวันออกเฉียงเหนือ</v>
          </cell>
          <cell r="P603" t="str">
            <v>07</v>
          </cell>
          <cell r="Q603" t="str">
            <v>โรงพยาบาลชุมชน</v>
          </cell>
          <cell r="R603">
            <v>4</v>
          </cell>
          <cell r="S603">
            <v>75</v>
          </cell>
          <cell r="T603" t="str">
            <v>69</v>
          </cell>
          <cell r="U603" t="str">
            <v>22</v>
          </cell>
          <cell r="V603" t="str">
            <v>2.2 ทุติยภูมิระดับกลาง</v>
          </cell>
        </row>
        <row r="604">
          <cell r="A604" t="str">
            <v>14</v>
          </cell>
          <cell r="B604" t="str">
            <v>21002</v>
          </cell>
          <cell r="C604" t="str">
            <v>กระทรวงสาธารณสุข สำนักงานปลัดกระทรวงสาธารณสุข</v>
          </cell>
          <cell r="D604" t="str">
            <v>001089600</v>
          </cell>
          <cell r="E604" t="str">
            <v>10896</v>
          </cell>
          <cell r="F604" t="str">
            <v>รพช.กระสัง</v>
          </cell>
          <cell r="G604" t="str">
            <v>โรงพยาบาลชุมชนกระสัง</v>
          </cell>
          <cell r="H604" t="str">
            <v>31030109</v>
          </cell>
          <cell r="I604">
            <v>31</v>
          </cell>
          <cell r="J604" t="str">
            <v>จังหวัดบุรีรัมย์</v>
          </cell>
          <cell r="K604">
            <v>3103</v>
          </cell>
          <cell r="L604" t="str">
            <v>กระสัง</v>
          </cell>
          <cell r="M604">
            <v>310301</v>
          </cell>
          <cell r="N604" t="str">
            <v>กระสัง</v>
          </cell>
          <cell r="O604" t="str">
            <v>ตะวันออกเฉียงเหนือ</v>
          </cell>
          <cell r="P604" t="str">
            <v>07</v>
          </cell>
          <cell r="Q604" t="str">
            <v>โรงพยาบาลชุมชน</v>
          </cell>
          <cell r="R604">
            <v>5</v>
          </cell>
          <cell r="S604">
            <v>52</v>
          </cell>
          <cell r="T604" t="str">
            <v>54</v>
          </cell>
          <cell r="U604" t="str">
            <v>22</v>
          </cell>
          <cell r="V604" t="str">
            <v>2.2 ทุติยภูมิระดับกลาง</v>
          </cell>
        </row>
        <row r="605">
          <cell r="A605" t="str">
            <v>14</v>
          </cell>
          <cell r="B605" t="str">
            <v>21002</v>
          </cell>
          <cell r="C605" t="str">
            <v>กระทรวงสาธารณสุข สำนักงานปลัดกระทรวงสาธารณสุข</v>
          </cell>
          <cell r="D605" t="str">
            <v>001089700</v>
          </cell>
          <cell r="E605" t="str">
            <v>10897</v>
          </cell>
          <cell r="F605" t="str">
            <v>รพช.นางรอง</v>
          </cell>
          <cell r="G605" t="str">
            <v>โรงพยาบาลชุมชนนางรอง</v>
          </cell>
          <cell r="H605" t="str">
            <v>31040125</v>
          </cell>
          <cell r="I605">
            <v>31</v>
          </cell>
          <cell r="J605" t="str">
            <v>จังหวัดบุรีรัมย์</v>
          </cell>
          <cell r="K605">
            <v>3104</v>
          </cell>
          <cell r="L605" t="str">
            <v>นางรอง</v>
          </cell>
          <cell r="M605">
            <v>310401</v>
          </cell>
          <cell r="N605" t="str">
            <v>นางรอง</v>
          </cell>
          <cell r="O605" t="str">
            <v>ตะวันออกเฉียงเหนือ</v>
          </cell>
          <cell r="P605" t="str">
            <v>07</v>
          </cell>
          <cell r="Q605" t="str">
            <v>โรงพยาบาลชุมชน</v>
          </cell>
          <cell r="R605">
            <v>4</v>
          </cell>
          <cell r="S605">
            <v>269</v>
          </cell>
          <cell r="T605" t="str">
            <v>269</v>
          </cell>
          <cell r="U605" t="str">
            <v>23</v>
          </cell>
          <cell r="V605" t="str">
            <v>2.3 ทุติยภูมิระดับสูง</v>
          </cell>
        </row>
        <row r="606">
          <cell r="A606" t="str">
            <v>14</v>
          </cell>
          <cell r="B606" t="str">
            <v>21002</v>
          </cell>
          <cell r="C606" t="str">
            <v>กระทรวงสาธารณสุข สำนักงานปลัดกระทรวงสาธารณสุข</v>
          </cell>
          <cell r="D606" t="str">
            <v>001089800</v>
          </cell>
          <cell r="E606" t="str">
            <v>10898</v>
          </cell>
          <cell r="F606" t="str">
            <v>รพช.หนองกี่</v>
          </cell>
          <cell r="G606" t="str">
            <v>โรงพยาบาลชุมชนหนองกี่</v>
          </cell>
          <cell r="H606" t="str">
            <v>31050601</v>
          </cell>
          <cell r="I606">
            <v>31</v>
          </cell>
          <cell r="J606" t="str">
            <v>จังหวัดบุรีรัมย์</v>
          </cell>
          <cell r="K606">
            <v>3105</v>
          </cell>
          <cell r="L606" t="str">
            <v>หนองกี่</v>
          </cell>
          <cell r="M606">
            <v>310506</v>
          </cell>
          <cell r="N606" t="str">
            <v>ทุ่งกระตาดพัฒนา</v>
          </cell>
          <cell r="O606" t="str">
            <v>ตะวันออกเฉียงเหนือ</v>
          </cell>
          <cell r="P606" t="str">
            <v>07</v>
          </cell>
          <cell r="Q606" t="str">
            <v>โรงพยาบาลชุมชน</v>
          </cell>
          <cell r="R606">
            <v>4</v>
          </cell>
          <cell r="S606">
            <v>67</v>
          </cell>
          <cell r="T606" t="str">
            <v>70</v>
          </cell>
          <cell r="U606" t="str">
            <v>22</v>
          </cell>
          <cell r="V606" t="str">
            <v>2.2 ทุติยภูมิระดับกลาง</v>
          </cell>
        </row>
        <row r="607">
          <cell r="A607" t="str">
            <v>14</v>
          </cell>
          <cell r="B607" t="str">
            <v>21002</v>
          </cell>
          <cell r="C607" t="str">
            <v>กระทรวงสาธารณสุข สำนักงานปลัดกระทรวงสาธารณสุข</v>
          </cell>
          <cell r="D607" t="str">
            <v>001089900</v>
          </cell>
          <cell r="E607" t="str">
            <v>10899</v>
          </cell>
          <cell r="F607" t="str">
            <v>รพช.ละหานทราย</v>
          </cell>
          <cell r="G607" t="str">
            <v>โรงพยาบาลชุมชนละหานทราย</v>
          </cell>
          <cell r="H607" t="str">
            <v>31060108</v>
          </cell>
          <cell r="I607">
            <v>31</v>
          </cell>
          <cell r="J607" t="str">
            <v>จังหวัดบุรีรัมย์</v>
          </cell>
          <cell r="K607">
            <v>3106</v>
          </cell>
          <cell r="L607" t="str">
            <v>ละหานทราย</v>
          </cell>
          <cell r="M607">
            <v>310601</v>
          </cell>
          <cell r="N607" t="str">
            <v>ละหานทราย</v>
          </cell>
          <cell r="O607" t="str">
            <v>ตะวันออกเฉียงเหนือ</v>
          </cell>
          <cell r="P607" t="str">
            <v>07</v>
          </cell>
          <cell r="Q607" t="str">
            <v>โรงพยาบาลชุมชน</v>
          </cell>
          <cell r="R607">
            <v>4</v>
          </cell>
          <cell r="S607">
            <v>90</v>
          </cell>
          <cell r="T607" t="str">
            <v>90</v>
          </cell>
          <cell r="U607" t="str">
            <v>22</v>
          </cell>
          <cell r="V607" t="str">
            <v>2.2 ทุติยภูมิระดับกลาง</v>
          </cell>
        </row>
        <row r="608">
          <cell r="A608" t="str">
            <v>14</v>
          </cell>
          <cell r="B608" t="str">
            <v>21002</v>
          </cell>
          <cell r="C608" t="str">
            <v>กระทรวงสาธารณสุข สำนักงานปลัดกระทรวงสาธารณสุข</v>
          </cell>
          <cell r="D608" t="str">
            <v>001090000</v>
          </cell>
          <cell r="E608" t="str">
            <v>10900</v>
          </cell>
          <cell r="F608" t="str">
            <v>รพช.ประโคนชัย</v>
          </cell>
          <cell r="G608" t="str">
            <v>โรงพยาบาลชุมชนประโคนชัย</v>
          </cell>
          <cell r="H608" t="str">
            <v>31070103</v>
          </cell>
          <cell r="I608">
            <v>31</v>
          </cell>
          <cell r="J608" t="str">
            <v>จังหวัดบุรีรัมย์</v>
          </cell>
          <cell r="K608">
            <v>3107</v>
          </cell>
          <cell r="L608" t="str">
            <v>ประโคนชัย</v>
          </cell>
          <cell r="M608">
            <v>310701</v>
          </cell>
          <cell r="N608" t="str">
            <v>ประโคนชัย</v>
          </cell>
          <cell r="O608" t="str">
            <v>ตะวันออกเฉียงเหนือ</v>
          </cell>
          <cell r="P608" t="str">
            <v>07</v>
          </cell>
          <cell r="Q608" t="str">
            <v>โรงพยาบาลชุมชน</v>
          </cell>
          <cell r="R608">
            <v>4</v>
          </cell>
          <cell r="S608">
            <v>134</v>
          </cell>
          <cell r="T608" t="str">
            <v>90</v>
          </cell>
          <cell r="U608" t="str">
            <v>22</v>
          </cell>
          <cell r="V608" t="str">
            <v>2.2 ทุติยภูมิระดับกลาง</v>
          </cell>
        </row>
        <row r="609">
          <cell r="A609" t="str">
            <v>14</v>
          </cell>
          <cell r="B609" t="str">
            <v>21002</v>
          </cell>
          <cell r="C609" t="str">
            <v>กระทรวงสาธารณสุข สำนักงานปลัดกระทรวงสาธารณสุข</v>
          </cell>
          <cell r="D609" t="str">
            <v>001090100</v>
          </cell>
          <cell r="E609" t="str">
            <v>10901</v>
          </cell>
          <cell r="F609" t="str">
            <v>รพช.บ้านกรวด</v>
          </cell>
          <cell r="G609" t="str">
            <v>โรงพยาบาลชุมชนบ้านกรวด</v>
          </cell>
          <cell r="H609" t="str">
            <v>31080103</v>
          </cell>
          <cell r="I609">
            <v>31</v>
          </cell>
          <cell r="J609" t="str">
            <v>จังหวัดบุรีรัมย์</v>
          </cell>
          <cell r="K609">
            <v>3108</v>
          </cell>
          <cell r="L609" t="str">
            <v>บ้านกรวด</v>
          </cell>
          <cell r="M609">
            <v>310801</v>
          </cell>
          <cell r="N609" t="str">
            <v>บ้านกรวด</v>
          </cell>
          <cell r="O609" t="str">
            <v>ตะวันออกเฉียงเหนือ</v>
          </cell>
          <cell r="P609" t="str">
            <v>07</v>
          </cell>
          <cell r="Q609" t="str">
            <v>โรงพยาบาลชุมชน</v>
          </cell>
          <cell r="R609">
            <v>5</v>
          </cell>
          <cell r="S609">
            <v>63</v>
          </cell>
          <cell r="T609" t="str">
            <v>60</v>
          </cell>
          <cell r="U609" t="str">
            <v>22</v>
          </cell>
          <cell r="V609" t="str">
            <v>2.2 ทุติยภูมิระดับกลาง</v>
          </cell>
        </row>
        <row r="610">
          <cell r="A610" t="str">
            <v>14</v>
          </cell>
          <cell r="B610" t="str">
            <v>21002</v>
          </cell>
          <cell r="C610" t="str">
            <v>กระทรวงสาธารณสุข สำนักงานปลัดกระทรวงสาธารณสุข</v>
          </cell>
          <cell r="D610" t="str">
            <v>001090200</v>
          </cell>
          <cell r="E610" t="str">
            <v>10902</v>
          </cell>
          <cell r="F610" t="str">
            <v>รพช.พุทไธสง</v>
          </cell>
          <cell r="G610" t="str">
            <v>โรงพยาบาลชุมชนพุทไธสง</v>
          </cell>
          <cell r="H610" t="str">
            <v>31090203</v>
          </cell>
          <cell r="I610">
            <v>31</v>
          </cell>
          <cell r="J610" t="str">
            <v>จังหวัดบุรีรัมย์</v>
          </cell>
          <cell r="K610">
            <v>3109</v>
          </cell>
          <cell r="L610" t="str">
            <v>พุทไธสง</v>
          </cell>
          <cell r="M610">
            <v>310902</v>
          </cell>
          <cell r="N610" t="str">
            <v>มะเฟือง</v>
          </cell>
          <cell r="O610" t="str">
            <v>ตะวันออกเฉียงเหนือ</v>
          </cell>
          <cell r="P610" t="str">
            <v>07</v>
          </cell>
          <cell r="Q610" t="str">
            <v>โรงพยาบาลชุมชน</v>
          </cell>
          <cell r="R610">
            <v>4</v>
          </cell>
          <cell r="S610">
            <v>72</v>
          </cell>
          <cell r="T610" t="str">
            <v>60</v>
          </cell>
          <cell r="U610" t="str">
            <v>22</v>
          </cell>
          <cell r="V610" t="str">
            <v>2.2 ทุติยภูมิระดับกลาง</v>
          </cell>
        </row>
        <row r="611">
          <cell r="A611" t="str">
            <v>14</v>
          </cell>
          <cell r="B611" t="str">
            <v>21002</v>
          </cell>
          <cell r="C611" t="str">
            <v>กระทรวงสาธารณสุข สำนักงานปลัดกระทรวงสาธารณสุข</v>
          </cell>
          <cell r="D611" t="str">
            <v>001090400</v>
          </cell>
          <cell r="E611" t="str">
            <v>10904</v>
          </cell>
          <cell r="F611" t="str">
            <v>รพช.ลำปลายมาศ</v>
          </cell>
          <cell r="G611" t="str">
            <v>โรงพยาบาลชุมชนลำปลายมาศ</v>
          </cell>
          <cell r="H611" t="str">
            <v>31100107</v>
          </cell>
          <cell r="I611">
            <v>31</v>
          </cell>
          <cell r="J611" t="str">
            <v>จังหวัดบุรีรัมย์</v>
          </cell>
          <cell r="K611">
            <v>3110</v>
          </cell>
          <cell r="L611" t="str">
            <v>ลำปลายมาศ</v>
          </cell>
          <cell r="M611">
            <v>311001</v>
          </cell>
          <cell r="N611" t="str">
            <v>ลำปลายมาศ</v>
          </cell>
          <cell r="O611" t="str">
            <v>ตะวันออกเฉียงเหนือ</v>
          </cell>
          <cell r="P611" t="str">
            <v>07</v>
          </cell>
          <cell r="Q611" t="str">
            <v>โรงพยาบาลชุมชน</v>
          </cell>
          <cell r="R611">
            <v>4</v>
          </cell>
          <cell r="S611">
            <v>124</v>
          </cell>
          <cell r="T611" t="str">
            <v>90</v>
          </cell>
          <cell r="U611" t="str">
            <v>22</v>
          </cell>
          <cell r="V611" t="str">
            <v>2.2 ทุติยภูมิระดับกลาง</v>
          </cell>
        </row>
        <row r="612">
          <cell r="A612" t="str">
            <v>14</v>
          </cell>
          <cell r="B612" t="str">
            <v>21002</v>
          </cell>
          <cell r="C612" t="str">
            <v>กระทรวงสาธารณสุข สำนักงานปลัดกระทรวงสาธารณสุข</v>
          </cell>
          <cell r="D612" t="str">
            <v>001090500</v>
          </cell>
          <cell r="E612" t="str">
            <v>10905</v>
          </cell>
          <cell r="F612" t="str">
            <v>รพช.สตึก</v>
          </cell>
          <cell r="G612" t="str">
            <v>โรงพยาบาลชุมชนสตึก</v>
          </cell>
          <cell r="H612" t="str">
            <v>31110207</v>
          </cell>
          <cell r="I612">
            <v>31</v>
          </cell>
          <cell r="J612" t="str">
            <v>จังหวัดบุรีรัมย์</v>
          </cell>
          <cell r="K612">
            <v>3111</v>
          </cell>
          <cell r="L612" t="str">
            <v>สตึก</v>
          </cell>
          <cell r="M612">
            <v>311102</v>
          </cell>
          <cell r="N612" t="str">
            <v>นิคม</v>
          </cell>
          <cell r="O612" t="str">
            <v>ตะวันออกเฉียงเหนือ</v>
          </cell>
          <cell r="P612" t="str">
            <v>07</v>
          </cell>
          <cell r="Q612" t="str">
            <v>โรงพยาบาลชุมชน</v>
          </cell>
          <cell r="R612">
            <v>4</v>
          </cell>
          <cell r="S612">
            <v>70</v>
          </cell>
          <cell r="T612" t="str">
            <v>80</v>
          </cell>
          <cell r="U612" t="str">
            <v>22</v>
          </cell>
          <cell r="V612" t="str">
            <v>2.2 ทุติยภูมิระดับกลาง</v>
          </cell>
        </row>
        <row r="613">
          <cell r="A613" t="str">
            <v>14</v>
          </cell>
          <cell r="B613" t="str">
            <v>21002</v>
          </cell>
          <cell r="C613" t="str">
            <v>กระทรวงสาธารณสุข สำนักงานปลัดกระทรวงสาธารณสุข</v>
          </cell>
          <cell r="D613" t="str">
            <v>001090600</v>
          </cell>
          <cell r="E613" t="str">
            <v>10906</v>
          </cell>
          <cell r="F613" t="str">
            <v>รพช.ปะคำ</v>
          </cell>
          <cell r="G613" t="str">
            <v>โรงพยาบาลชุมชนปะคำ</v>
          </cell>
          <cell r="H613" t="str">
            <v>31120103</v>
          </cell>
          <cell r="I613">
            <v>31</v>
          </cell>
          <cell r="J613" t="str">
            <v>จังหวัดบุรีรัมย์</v>
          </cell>
          <cell r="K613">
            <v>3112</v>
          </cell>
          <cell r="L613" t="str">
            <v>ปะคำ</v>
          </cell>
          <cell r="M613">
            <v>311201</v>
          </cell>
          <cell r="N613" t="str">
            <v>ปะคำ</v>
          </cell>
          <cell r="O613" t="str">
            <v>ตะวันออกเฉียงเหนือ</v>
          </cell>
          <cell r="P613" t="str">
            <v>07</v>
          </cell>
          <cell r="Q613" t="str">
            <v>โรงพยาบาลชุมชน</v>
          </cell>
          <cell r="R613">
            <v>4</v>
          </cell>
          <cell r="S613">
            <v>37</v>
          </cell>
          <cell r="T613" t="str">
            <v>30</v>
          </cell>
          <cell r="U613" t="str">
            <v>22</v>
          </cell>
          <cell r="V613" t="str">
            <v>2.2 ทุติยภูมิระดับกลาง</v>
          </cell>
        </row>
        <row r="614">
          <cell r="A614" t="str">
            <v>14</v>
          </cell>
          <cell r="B614" t="str">
            <v>21002</v>
          </cell>
          <cell r="C614" t="str">
            <v>กระทรวงสาธารณสุข สำนักงานปลัดกระทรวงสาธารณสุข</v>
          </cell>
          <cell r="D614" t="str">
            <v>001090700</v>
          </cell>
          <cell r="E614" t="str">
            <v>10907</v>
          </cell>
          <cell r="F614" t="str">
            <v>รพช.นาโพธิ์</v>
          </cell>
          <cell r="G614" t="str">
            <v>โรงพยาบาลชุมชนนาโพธิ์</v>
          </cell>
          <cell r="H614" t="str">
            <v>31130508</v>
          </cell>
          <cell r="I614">
            <v>31</v>
          </cell>
          <cell r="J614" t="str">
            <v>จังหวัดบุรีรัมย์</v>
          </cell>
          <cell r="K614">
            <v>3113</v>
          </cell>
          <cell r="L614" t="str">
            <v>นาโพธิ์</v>
          </cell>
          <cell r="M614">
            <v>311305</v>
          </cell>
          <cell r="N614" t="str">
            <v>ศรีสว่าง</v>
          </cell>
          <cell r="O614" t="str">
            <v>ตะวันออกเฉียงเหนือ</v>
          </cell>
          <cell r="P614" t="str">
            <v>07</v>
          </cell>
          <cell r="Q614" t="str">
            <v>โรงพยาบาลชุมชน</v>
          </cell>
          <cell r="R614">
            <v>5</v>
          </cell>
          <cell r="S614">
            <v>38</v>
          </cell>
          <cell r="T614" t="str">
            <v>30</v>
          </cell>
          <cell r="U614" t="str">
            <v>22</v>
          </cell>
          <cell r="V614" t="str">
            <v>2.2 ทุติยภูมิระดับกลาง</v>
          </cell>
        </row>
        <row r="615">
          <cell r="A615" t="str">
            <v>14</v>
          </cell>
          <cell r="B615" t="str">
            <v>21002</v>
          </cell>
          <cell r="C615" t="str">
            <v>กระทรวงสาธารณสุข สำนักงานปลัดกระทรวงสาธารณสุข</v>
          </cell>
          <cell r="D615" t="str">
            <v>001090800</v>
          </cell>
          <cell r="E615" t="str">
            <v>10908</v>
          </cell>
          <cell r="F615" t="str">
            <v>รพช.หนองหงส์</v>
          </cell>
          <cell r="G615" t="str">
            <v>โรงพยาบาลชุมชนหนองหงส์</v>
          </cell>
          <cell r="H615" t="str">
            <v>31140102</v>
          </cell>
          <cell r="I615">
            <v>31</v>
          </cell>
          <cell r="J615" t="str">
            <v>จังหวัดบุรีรัมย์</v>
          </cell>
          <cell r="K615">
            <v>3114</v>
          </cell>
          <cell r="L615" t="str">
            <v>หนองหงส์</v>
          </cell>
          <cell r="M615">
            <v>311401</v>
          </cell>
          <cell r="N615" t="str">
            <v>สระแก้ว</v>
          </cell>
          <cell r="O615" t="str">
            <v>ตะวันออกเฉียงเหนือ</v>
          </cell>
          <cell r="P615" t="str">
            <v>07</v>
          </cell>
          <cell r="Q615" t="str">
            <v>โรงพยาบาลชุมชน</v>
          </cell>
          <cell r="R615">
            <v>5</v>
          </cell>
          <cell r="S615">
            <v>48</v>
          </cell>
          <cell r="T615" t="str">
            <v>30</v>
          </cell>
          <cell r="U615" t="str">
            <v>22</v>
          </cell>
          <cell r="V615" t="str">
            <v>2.2 ทุติยภูมิระดับกลาง</v>
          </cell>
        </row>
        <row r="616">
          <cell r="A616" t="str">
            <v>14</v>
          </cell>
          <cell r="B616" t="str">
            <v>21002</v>
          </cell>
          <cell r="C616" t="str">
            <v>กระทรวงสาธารณสุข สำนักงานปลัดกระทรวงสาธารณสุข</v>
          </cell>
          <cell r="D616" t="str">
            <v>001090900</v>
          </cell>
          <cell r="E616" t="str">
            <v>10909</v>
          </cell>
          <cell r="F616" t="str">
            <v>รพช.พลับพลาชัย</v>
          </cell>
          <cell r="G616" t="str">
            <v>โรงพยาบาลชุมชนพลับพลาชัย</v>
          </cell>
          <cell r="H616" t="str">
            <v>31150401</v>
          </cell>
          <cell r="I616">
            <v>31</v>
          </cell>
          <cell r="J616" t="str">
            <v>จังหวัดบุรีรัมย์</v>
          </cell>
          <cell r="K616">
            <v>3115</v>
          </cell>
          <cell r="L616" t="str">
            <v>พลับพลาชัย</v>
          </cell>
          <cell r="M616">
            <v>311504</v>
          </cell>
          <cell r="N616" t="str">
            <v>สะเดา</v>
          </cell>
          <cell r="O616" t="str">
            <v>ตะวันออกเฉียงเหนือ</v>
          </cell>
          <cell r="P616" t="str">
            <v>07</v>
          </cell>
          <cell r="Q616" t="str">
            <v>โรงพยาบาลชุมชน</v>
          </cell>
          <cell r="R616">
            <v>5</v>
          </cell>
          <cell r="S616">
            <v>38</v>
          </cell>
          <cell r="T616" t="str">
            <v>30</v>
          </cell>
          <cell r="U616" t="str">
            <v>22</v>
          </cell>
          <cell r="V616" t="str">
            <v>2.2 ทุติยภูมิระดับกลาง</v>
          </cell>
        </row>
        <row r="617">
          <cell r="A617" t="str">
            <v>14</v>
          </cell>
          <cell r="B617" t="str">
            <v>21002</v>
          </cell>
          <cell r="C617" t="str">
            <v>กระทรวงสาธารณสุข สำนักงานปลัดกระทรวงสาธารณสุข</v>
          </cell>
          <cell r="D617" t="str">
            <v>001091000</v>
          </cell>
          <cell r="E617" t="str">
            <v>10910</v>
          </cell>
          <cell r="F617" t="str">
            <v>รพช.ห้วยราช</v>
          </cell>
          <cell r="G617" t="str">
            <v>โรงพยาบาลชุมชนห้วยราช</v>
          </cell>
          <cell r="H617" t="str">
            <v>31160808</v>
          </cell>
          <cell r="I617">
            <v>31</v>
          </cell>
          <cell r="J617" t="str">
            <v>จังหวัดบุรีรัมย์</v>
          </cell>
          <cell r="K617">
            <v>3116</v>
          </cell>
          <cell r="L617" t="str">
            <v>ห้วยราช</v>
          </cell>
          <cell r="M617">
            <v>311608</v>
          </cell>
          <cell r="N617" t="str">
            <v>ห้วยราชา</v>
          </cell>
          <cell r="O617" t="str">
            <v>ตะวันออกเฉียงเหนือ</v>
          </cell>
          <cell r="P617" t="str">
            <v>07</v>
          </cell>
          <cell r="Q617" t="str">
            <v>โรงพยาบาลชุมชน</v>
          </cell>
          <cell r="R617">
            <v>5</v>
          </cell>
          <cell r="S617">
            <v>40</v>
          </cell>
          <cell r="T617" t="str">
            <v>30</v>
          </cell>
          <cell r="U617" t="str">
            <v>22</v>
          </cell>
          <cell r="V617" t="str">
            <v>2.2 ทุติยภูมิระดับกลาง</v>
          </cell>
        </row>
        <row r="618">
          <cell r="A618" t="str">
            <v>14</v>
          </cell>
          <cell r="B618" t="str">
            <v>21002</v>
          </cell>
          <cell r="C618" t="str">
            <v>กระทรวงสาธารณสุข สำนักงานปลัดกระทรวงสาธารณสุข</v>
          </cell>
          <cell r="D618" t="str">
            <v>001091100</v>
          </cell>
          <cell r="E618" t="str">
            <v>10911</v>
          </cell>
          <cell r="F618" t="str">
            <v>รพช.โนนสุวรรณ</v>
          </cell>
          <cell r="G618" t="str">
            <v>โรงพยาบาลชุมชนโนนสุวรรณ</v>
          </cell>
          <cell r="H618" t="str">
            <v>31170110</v>
          </cell>
          <cell r="I618">
            <v>31</v>
          </cell>
          <cell r="J618" t="str">
            <v>จังหวัดบุรีรัมย์</v>
          </cell>
          <cell r="K618">
            <v>3117</v>
          </cell>
          <cell r="L618" t="str">
            <v>โนนสุวรรณ</v>
          </cell>
          <cell r="M618">
            <v>311701</v>
          </cell>
          <cell r="N618" t="str">
            <v>โนนสุวรรณ</v>
          </cell>
          <cell r="O618" t="str">
            <v>ตะวันออกเฉียงเหนือ</v>
          </cell>
          <cell r="P618" t="str">
            <v>07</v>
          </cell>
          <cell r="Q618" t="str">
            <v>โรงพยาบาลชุมชน</v>
          </cell>
          <cell r="R618">
            <v>5</v>
          </cell>
          <cell r="S618">
            <v>33</v>
          </cell>
          <cell r="T618" t="str">
            <v>30</v>
          </cell>
          <cell r="U618" t="str">
            <v>22</v>
          </cell>
          <cell r="V618" t="str">
            <v>2.2 ทุติยภูมิระดับกลาง</v>
          </cell>
        </row>
        <row r="619">
          <cell r="A619" t="str">
            <v>14</v>
          </cell>
          <cell r="B619" t="str">
            <v>21002</v>
          </cell>
          <cell r="C619" t="str">
            <v>กระทรวงสาธารณสุข สำนักงานปลัดกระทรวงสาธารณสุข</v>
          </cell>
          <cell r="D619" t="str">
            <v>001091200</v>
          </cell>
          <cell r="E619" t="str">
            <v>10912</v>
          </cell>
          <cell r="F619" t="str">
            <v>รพช.ชำนิ</v>
          </cell>
          <cell r="G619" t="str">
            <v>โรงพยาบาลชุมชนชำนิ</v>
          </cell>
          <cell r="H619" t="str">
            <v>31180108</v>
          </cell>
          <cell r="I619">
            <v>31</v>
          </cell>
          <cell r="J619" t="str">
            <v>จังหวัดบุรีรัมย์</v>
          </cell>
          <cell r="K619">
            <v>3118</v>
          </cell>
          <cell r="L619" t="str">
            <v>ชำนิ</v>
          </cell>
          <cell r="M619">
            <v>311801</v>
          </cell>
          <cell r="N619" t="str">
            <v>ชำนิ</v>
          </cell>
          <cell r="O619" t="str">
            <v>ตะวันออกเฉียงเหนือ</v>
          </cell>
          <cell r="P619" t="str">
            <v>07</v>
          </cell>
          <cell r="Q619" t="str">
            <v>โรงพยาบาลชุมชน</v>
          </cell>
          <cell r="R619">
            <v>5</v>
          </cell>
          <cell r="S619">
            <v>30</v>
          </cell>
          <cell r="T619" t="str">
            <v>30</v>
          </cell>
          <cell r="U619" t="str">
            <v>22</v>
          </cell>
          <cell r="V619" t="str">
            <v>2.2 ทุติยภูมิระดับกลาง</v>
          </cell>
        </row>
        <row r="620">
          <cell r="A620" t="str">
            <v>14</v>
          </cell>
          <cell r="B620" t="str">
            <v>21002</v>
          </cell>
          <cell r="C620" t="str">
            <v>กระทรวงสาธารณสุข สำนักงานปลัดกระทรวงสาธารณสุข</v>
          </cell>
          <cell r="D620" t="str">
            <v>001091300</v>
          </cell>
          <cell r="E620" t="str">
            <v>10913</v>
          </cell>
          <cell r="F620" t="str">
            <v>รพช.บ้านใหม่ไชยพจน์</v>
          </cell>
          <cell r="G620" t="str">
            <v>โรงพยาบาลชุมชนบ้านใหม่ไชยพจน์</v>
          </cell>
          <cell r="H620" t="str">
            <v>31190101</v>
          </cell>
          <cell r="I620">
            <v>31</v>
          </cell>
          <cell r="J620" t="str">
            <v>จังหวัดบุรีรัมย์</v>
          </cell>
          <cell r="K620">
            <v>3119</v>
          </cell>
          <cell r="L620" t="str">
            <v>บ้านใหม่ไชยพจน์</v>
          </cell>
          <cell r="M620">
            <v>311901</v>
          </cell>
          <cell r="N620" t="str">
            <v>หนองแวง</v>
          </cell>
          <cell r="O620" t="str">
            <v>ตะวันออกเฉียงเหนือ</v>
          </cell>
          <cell r="P620" t="str">
            <v>07</v>
          </cell>
          <cell r="Q620" t="str">
            <v>โรงพยาบาลชุมชน</v>
          </cell>
          <cell r="R620">
            <v>4</v>
          </cell>
          <cell r="S620">
            <v>61</v>
          </cell>
          <cell r="T620" t="str">
            <v>30</v>
          </cell>
          <cell r="U620" t="str">
            <v>22</v>
          </cell>
          <cell r="V620" t="str">
            <v>2.2 ทุติยภูมิระดับกลาง</v>
          </cell>
        </row>
        <row r="621">
          <cell r="A621" t="str">
            <v>14</v>
          </cell>
          <cell r="B621" t="str">
            <v>21002</v>
          </cell>
          <cell r="C621" t="str">
            <v>กระทรวงสาธารณสุข สำนักงานปลัดกระทรวงสาธารณสุข</v>
          </cell>
          <cell r="D621" t="str">
            <v>001091400</v>
          </cell>
          <cell r="E621" t="str">
            <v>10914</v>
          </cell>
          <cell r="F621" t="str">
            <v>รพช.โนนดินแดง</v>
          </cell>
          <cell r="G621" t="str">
            <v>โรงพยาบาลชุมชนโนนดินแดง</v>
          </cell>
          <cell r="H621" t="str">
            <v>31200107</v>
          </cell>
          <cell r="I621">
            <v>31</v>
          </cell>
          <cell r="J621" t="str">
            <v>จังหวัดบุรีรัมย์</v>
          </cell>
          <cell r="K621">
            <v>3120</v>
          </cell>
          <cell r="L621" t="str">
            <v>โนนดินแดง</v>
          </cell>
          <cell r="M621">
            <v>312001</v>
          </cell>
          <cell r="N621" t="str">
            <v>โนนดินแดง</v>
          </cell>
          <cell r="O621" t="str">
            <v>ตะวันออกเฉียงเหนือ</v>
          </cell>
          <cell r="P621" t="str">
            <v>07</v>
          </cell>
          <cell r="Q621" t="str">
            <v>โรงพยาบาลชุมชน</v>
          </cell>
          <cell r="R621">
            <v>4</v>
          </cell>
          <cell r="S621">
            <v>34</v>
          </cell>
          <cell r="T621" t="str">
            <v>30</v>
          </cell>
          <cell r="U621" t="str">
            <v>22</v>
          </cell>
          <cell r="V621" t="str">
            <v>2.2 ทุติยภูมิระดับกลาง</v>
          </cell>
        </row>
        <row r="622">
          <cell r="A622" t="str">
            <v>14</v>
          </cell>
          <cell r="B622" t="str">
            <v>21002</v>
          </cell>
          <cell r="C622" t="str">
            <v>กระทรวงสาธารณสุข สำนักงานปลัดกระทรวงสาธารณสุข</v>
          </cell>
          <cell r="D622" t="str">
            <v>001161900</v>
          </cell>
          <cell r="E622" t="str">
            <v>11619</v>
          </cell>
          <cell r="F622" t="str">
            <v>รพช.เฉลิมพระเกียรติ</v>
          </cell>
          <cell r="G622" t="str">
            <v>โรงพยาบาลชุมชนเฉลิมพระเกียรติ</v>
          </cell>
          <cell r="H622" t="str">
            <v>31230202</v>
          </cell>
          <cell r="I622">
            <v>31</v>
          </cell>
          <cell r="J622" t="str">
            <v>จังหวัดบุรีรัมย์</v>
          </cell>
          <cell r="K622">
            <v>3123</v>
          </cell>
          <cell r="L622" t="str">
            <v>เฉลิมพระเกียรติ</v>
          </cell>
          <cell r="M622">
            <v>312301</v>
          </cell>
          <cell r="N622" t="str">
            <v>เจริญสุข</v>
          </cell>
          <cell r="O622" t="str">
            <v>ตะวันออกเฉียงเหนือ</v>
          </cell>
          <cell r="P622" t="str">
            <v>07</v>
          </cell>
          <cell r="Q622" t="str">
            <v>โรงพยาบาลชุมชน</v>
          </cell>
          <cell r="R622">
            <v>4</v>
          </cell>
          <cell r="S622">
            <v>32</v>
          </cell>
          <cell r="T622" t="str">
            <v>30</v>
          </cell>
          <cell r="U622" t="str">
            <v>22</v>
          </cell>
          <cell r="V622" t="str">
            <v>2.2 ทุติยภูมิระดับกลาง</v>
          </cell>
        </row>
        <row r="623">
          <cell r="A623" t="str">
            <v>14</v>
          </cell>
          <cell r="B623" t="str">
            <v>21002</v>
          </cell>
          <cell r="C623" t="str">
            <v>กระทรวงสาธารณสุข สำนักงานปลัดกระทรวงสาธารณสุข</v>
          </cell>
          <cell r="D623" t="str">
            <v>002357800</v>
          </cell>
          <cell r="E623" t="str">
            <v>23578</v>
          </cell>
          <cell r="F623" t="str">
            <v>รพช.แคนดง</v>
          </cell>
          <cell r="G623" t="str">
            <v>โรงพยาบาลชุมชนแคนดง</v>
          </cell>
          <cell r="H623" t="str">
            <v>31220106</v>
          </cell>
          <cell r="I623">
            <v>31</v>
          </cell>
          <cell r="J623" t="str">
            <v>จังหวัดบุรีรัมย์</v>
          </cell>
          <cell r="K623">
            <v>3122</v>
          </cell>
          <cell r="L623" t="str">
            <v>แคนดง</v>
          </cell>
          <cell r="M623">
            <v>312201</v>
          </cell>
          <cell r="N623" t="str">
            <v>แคนดง</v>
          </cell>
          <cell r="O623" t="str">
            <v>ตะวันออกเฉียงเหนือ</v>
          </cell>
          <cell r="P623" t="str">
            <v>07</v>
          </cell>
          <cell r="Q623" t="str">
            <v>โรงพยาบาลชุมชน</v>
          </cell>
          <cell r="R623">
            <v>5</v>
          </cell>
          <cell r="S623">
            <v>12</v>
          </cell>
          <cell r="T623" t="str">
            <v>30</v>
          </cell>
          <cell r="U623" t="str">
            <v>21</v>
          </cell>
          <cell r="V623" t="str">
            <v>2.1 ทุติยภูมิระดับต้น</v>
          </cell>
        </row>
        <row r="624">
          <cell r="A624" t="str">
            <v>14</v>
          </cell>
          <cell r="B624" t="str">
            <v>21002</v>
          </cell>
          <cell r="C624" t="str">
            <v>กระทรวงสาธารณสุข สำนักงานปลัดกระทรวงสาธารณสุข</v>
          </cell>
          <cell r="D624" t="str">
            <v>001066800</v>
          </cell>
          <cell r="E624" t="str">
            <v>10668</v>
          </cell>
          <cell r="F624" t="str">
            <v>รพศ.สุรินทร์</v>
          </cell>
          <cell r="G624" t="str">
            <v>โรงพยาบาลศูนย์สุรินทร์</v>
          </cell>
          <cell r="H624" t="str">
            <v>32010100</v>
          </cell>
          <cell r="I624">
            <v>32</v>
          </cell>
          <cell r="J624" t="str">
            <v>จังหวัดสุรินทร์</v>
          </cell>
          <cell r="K624">
            <v>3201</v>
          </cell>
          <cell r="L624" t="str">
            <v>เมืองสุรินทร์</v>
          </cell>
          <cell r="M624">
            <v>320101</v>
          </cell>
          <cell r="N624" t="str">
            <v>ในเมือง</v>
          </cell>
          <cell r="O624" t="str">
            <v>ตะวันออกเฉียงเหนือ</v>
          </cell>
          <cell r="P624" t="str">
            <v>05</v>
          </cell>
          <cell r="Q624" t="str">
            <v>โรงพยาบาลศูนย์</v>
          </cell>
          <cell r="R624">
            <v>1</v>
          </cell>
          <cell r="S624">
            <v>697</v>
          </cell>
          <cell r="T624" t="str">
            <v>697</v>
          </cell>
          <cell r="U624" t="str">
            <v>31</v>
          </cell>
          <cell r="V624" t="str">
            <v>3.1 ตติยภูมิ</v>
          </cell>
        </row>
        <row r="625">
          <cell r="A625" t="str">
            <v>14</v>
          </cell>
          <cell r="B625" t="str">
            <v>21002</v>
          </cell>
          <cell r="C625" t="str">
            <v>กระทรวงสาธารณสุข สำนักงานปลัดกระทรวงสาธารณสุข</v>
          </cell>
          <cell r="D625" t="str">
            <v>001091500</v>
          </cell>
          <cell r="E625" t="str">
            <v>10915</v>
          </cell>
          <cell r="F625" t="str">
            <v>รพช.ชุมพลบุรี</v>
          </cell>
          <cell r="G625" t="str">
            <v>โรงพยาบาลชุมชนชุมพลบุรี</v>
          </cell>
          <cell r="H625" t="str">
            <v>32020101</v>
          </cell>
          <cell r="I625">
            <v>32</v>
          </cell>
          <cell r="J625" t="str">
            <v>จังหวัดสุรินทร์</v>
          </cell>
          <cell r="K625">
            <v>3202</v>
          </cell>
          <cell r="L625" t="str">
            <v>ชุมพลบุรี</v>
          </cell>
          <cell r="M625">
            <v>320201</v>
          </cell>
          <cell r="N625" t="str">
            <v>ชุมพลบุรี</v>
          </cell>
          <cell r="O625" t="str">
            <v>ตะวันออกเฉียงเหนือ</v>
          </cell>
          <cell r="P625" t="str">
            <v>07</v>
          </cell>
          <cell r="Q625" t="str">
            <v>โรงพยาบาลชุมชน</v>
          </cell>
          <cell r="R625">
            <v>5</v>
          </cell>
          <cell r="S625">
            <v>30</v>
          </cell>
          <cell r="T625" t="str">
            <v>80</v>
          </cell>
          <cell r="U625" t="str">
            <v>21</v>
          </cell>
          <cell r="V625" t="str">
            <v>2.1 ทุติยภูมิระดับต้น</v>
          </cell>
        </row>
        <row r="626">
          <cell r="A626" t="str">
            <v>14</v>
          </cell>
          <cell r="B626" t="str">
            <v>21002</v>
          </cell>
          <cell r="C626" t="str">
            <v>กระทรวงสาธารณสุข สำนักงานปลัดกระทรวงสาธารณสุข</v>
          </cell>
          <cell r="D626" t="str">
            <v>001091600</v>
          </cell>
          <cell r="E626" t="str">
            <v>10916</v>
          </cell>
          <cell r="F626" t="str">
            <v>รพช.ท่าตูม</v>
          </cell>
          <cell r="G626" t="str">
            <v>โรงพยาบาลชุมชนท่าตูม</v>
          </cell>
          <cell r="H626" t="str">
            <v>32030107</v>
          </cell>
          <cell r="I626">
            <v>32</v>
          </cell>
          <cell r="J626" t="str">
            <v>จังหวัดสุรินทร์</v>
          </cell>
          <cell r="K626">
            <v>3203</v>
          </cell>
          <cell r="L626" t="str">
            <v>ท่าตูม</v>
          </cell>
          <cell r="M626">
            <v>320301</v>
          </cell>
          <cell r="N626" t="str">
            <v>ท่าตูม</v>
          </cell>
          <cell r="O626" t="str">
            <v>ตะวันออกเฉียงเหนือ</v>
          </cell>
          <cell r="P626" t="str">
            <v>07</v>
          </cell>
          <cell r="Q626" t="str">
            <v>โรงพยาบาลชุมชน</v>
          </cell>
          <cell r="R626">
            <v>4</v>
          </cell>
          <cell r="S626">
            <v>90</v>
          </cell>
          <cell r="T626" t="str">
            <v>30</v>
          </cell>
          <cell r="U626" t="str">
            <v>22</v>
          </cell>
          <cell r="V626" t="str">
            <v>2.2 ทุติยภูมิระดับกลาง</v>
          </cell>
        </row>
        <row r="627">
          <cell r="A627" t="str">
            <v>14</v>
          </cell>
          <cell r="B627" t="str">
            <v>21002</v>
          </cell>
          <cell r="C627" t="str">
            <v>กระทรวงสาธารณสุข สำนักงานปลัดกระทรวงสาธารณสุข</v>
          </cell>
          <cell r="D627" t="str">
            <v>001091700</v>
          </cell>
          <cell r="E627" t="str">
            <v>10917</v>
          </cell>
          <cell r="F627" t="str">
            <v>รพช.จอมพระ</v>
          </cell>
          <cell r="G627" t="str">
            <v>โรงพยาบาลชุมชนจอมพระ</v>
          </cell>
          <cell r="H627" t="str">
            <v>32040106</v>
          </cell>
          <cell r="I627">
            <v>32</v>
          </cell>
          <cell r="J627" t="str">
            <v>จังหวัดสุรินทร์</v>
          </cell>
          <cell r="K627">
            <v>3204</v>
          </cell>
          <cell r="L627" t="str">
            <v>จอมพระ</v>
          </cell>
          <cell r="M627">
            <v>320401</v>
          </cell>
          <cell r="N627" t="str">
            <v>จอมพระ</v>
          </cell>
          <cell r="O627" t="str">
            <v>ตะวันออกเฉียงเหนือ</v>
          </cell>
          <cell r="P627" t="str">
            <v>07</v>
          </cell>
          <cell r="Q627" t="str">
            <v>โรงพยาบาลชุมชน</v>
          </cell>
          <cell r="R627">
            <v>5</v>
          </cell>
          <cell r="S627">
            <v>30</v>
          </cell>
          <cell r="T627" t="str">
            <v>30</v>
          </cell>
          <cell r="U627" t="str">
            <v>21</v>
          </cell>
          <cell r="V627" t="str">
            <v>2.1 ทุติยภูมิระดับต้น</v>
          </cell>
        </row>
        <row r="628">
          <cell r="A628" t="str">
            <v>14</v>
          </cell>
          <cell r="B628" t="str">
            <v>21002</v>
          </cell>
          <cell r="C628" t="str">
            <v>กระทรวงสาธารณสุข สำนักงานปลัดกระทรวงสาธารณสุข</v>
          </cell>
          <cell r="D628" t="str">
            <v>001091800</v>
          </cell>
          <cell r="E628" t="str">
            <v>10918</v>
          </cell>
          <cell r="F628" t="str">
            <v>รพช.ปราสาท</v>
          </cell>
          <cell r="G628" t="str">
            <v>โรงพยาบาลชุมชนปราสาท</v>
          </cell>
          <cell r="H628" t="str">
            <v>32050102</v>
          </cell>
          <cell r="I628">
            <v>32</v>
          </cell>
          <cell r="J628" t="str">
            <v>จังหวัดสุรินทร์</v>
          </cell>
          <cell r="K628">
            <v>3205</v>
          </cell>
          <cell r="L628" t="str">
            <v>ปราสาท</v>
          </cell>
          <cell r="M628">
            <v>320501</v>
          </cell>
          <cell r="N628" t="str">
            <v>กังแอน</v>
          </cell>
          <cell r="O628" t="str">
            <v>ตะวันออกเฉียงเหนือ</v>
          </cell>
          <cell r="P628" t="str">
            <v>07</v>
          </cell>
          <cell r="Q628" t="str">
            <v>โรงพยาบาลชุมชน</v>
          </cell>
          <cell r="R628">
            <v>4</v>
          </cell>
          <cell r="S628">
            <v>120</v>
          </cell>
          <cell r="T628" t="str">
            <v>60</v>
          </cell>
          <cell r="U628" t="str">
            <v>22</v>
          </cell>
          <cell r="V628" t="str">
            <v>2.2 ทุติยภูมิระดับกลาง</v>
          </cell>
        </row>
        <row r="629">
          <cell r="A629" t="str">
            <v>14</v>
          </cell>
          <cell r="B629" t="str">
            <v>21002</v>
          </cell>
          <cell r="C629" t="str">
            <v>กระทรวงสาธารณสุข สำนักงานปลัดกระทรวงสาธารณสุข</v>
          </cell>
          <cell r="D629" t="str">
            <v>001091900</v>
          </cell>
          <cell r="E629" t="str">
            <v>10919</v>
          </cell>
          <cell r="F629" t="str">
            <v>รพช.กาบเชิง</v>
          </cell>
          <cell r="G629" t="str">
            <v>โรงพยาบาลชุมชนกาบเชิง</v>
          </cell>
          <cell r="H629" t="str">
            <v>32060101</v>
          </cell>
          <cell r="I629">
            <v>32</v>
          </cell>
          <cell r="J629" t="str">
            <v>จังหวัดสุรินทร์</v>
          </cell>
          <cell r="K629">
            <v>3206</v>
          </cell>
          <cell r="L629" t="str">
            <v>กาบเชิง</v>
          </cell>
          <cell r="M629">
            <v>320601</v>
          </cell>
          <cell r="N629" t="str">
            <v>กาบเชิง</v>
          </cell>
          <cell r="O629" t="str">
            <v>ตะวันออกเฉียงเหนือ</v>
          </cell>
          <cell r="P629" t="str">
            <v>07</v>
          </cell>
          <cell r="Q629" t="str">
            <v>โรงพยาบาลชุมชน</v>
          </cell>
          <cell r="R629">
            <v>4</v>
          </cell>
          <cell r="S629">
            <v>85</v>
          </cell>
          <cell r="T629" t="str">
            <v>60</v>
          </cell>
          <cell r="U629" t="str">
            <v>21</v>
          </cell>
          <cell r="V629" t="str">
            <v>2.1 ทุติยภูมิระดับต้น</v>
          </cell>
        </row>
        <row r="630">
          <cell r="A630" t="str">
            <v>14</v>
          </cell>
          <cell r="B630" t="str">
            <v>21002</v>
          </cell>
          <cell r="C630" t="str">
            <v>กระทรวงสาธารณสุข สำนักงานปลัดกระทรวงสาธารณสุข</v>
          </cell>
          <cell r="D630" t="str">
            <v>001092000</v>
          </cell>
          <cell r="E630" t="str">
            <v>10920</v>
          </cell>
          <cell r="F630" t="str">
            <v>รพช.รัตนบุรี</v>
          </cell>
          <cell r="G630" t="str">
            <v>โรงพยาบาลชุมชนรัตนบุรี</v>
          </cell>
          <cell r="H630" t="str">
            <v>32070108</v>
          </cell>
          <cell r="I630">
            <v>32</v>
          </cell>
          <cell r="J630" t="str">
            <v>จังหวัดสุรินทร์</v>
          </cell>
          <cell r="K630">
            <v>3207</v>
          </cell>
          <cell r="L630" t="str">
            <v>รัตนบุรี</v>
          </cell>
          <cell r="M630">
            <v>320701</v>
          </cell>
          <cell r="N630" t="str">
            <v>รัตนบุรี</v>
          </cell>
          <cell r="O630" t="str">
            <v>ตะวันออกเฉียงเหนือ</v>
          </cell>
          <cell r="P630" t="str">
            <v>07</v>
          </cell>
          <cell r="Q630" t="str">
            <v>โรงพยาบาลชุมชน</v>
          </cell>
          <cell r="R630">
            <v>4</v>
          </cell>
          <cell r="S630">
            <v>60</v>
          </cell>
          <cell r="T630" t="str">
            <v>60</v>
          </cell>
          <cell r="U630" t="str">
            <v>22</v>
          </cell>
          <cell r="V630" t="str">
            <v>2.2 ทุติยภูมิระดับกลาง</v>
          </cell>
        </row>
        <row r="631">
          <cell r="A631" t="str">
            <v>14</v>
          </cell>
          <cell r="B631" t="str">
            <v>21002</v>
          </cell>
          <cell r="C631" t="str">
            <v>กระทรวงสาธารณสุข สำนักงานปลัดกระทรวงสาธารณสุข</v>
          </cell>
          <cell r="D631" t="str">
            <v>001092100</v>
          </cell>
          <cell r="E631" t="str">
            <v>10921</v>
          </cell>
          <cell r="F631" t="str">
            <v>รพช.สนม</v>
          </cell>
          <cell r="G631" t="str">
            <v>โรงพยาบาลชุมชนสนม</v>
          </cell>
          <cell r="H631" t="str">
            <v>32080103</v>
          </cell>
          <cell r="I631">
            <v>32</v>
          </cell>
          <cell r="J631" t="str">
            <v>จังหวัดสุรินทร์</v>
          </cell>
          <cell r="K631">
            <v>3208</v>
          </cell>
          <cell r="L631" t="str">
            <v>สนม</v>
          </cell>
          <cell r="M631">
            <v>320801</v>
          </cell>
          <cell r="N631" t="str">
            <v>สนม</v>
          </cell>
          <cell r="O631" t="str">
            <v>ตะวันออกเฉียงเหนือ</v>
          </cell>
          <cell r="P631" t="str">
            <v>07</v>
          </cell>
          <cell r="Q631" t="str">
            <v>โรงพยาบาลชุมชน</v>
          </cell>
          <cell r="R631">
            <v>4</v>
          </cell>
          <cell r="S631">
            <v>36</v>
          </cell>
          <cell r="T631" t="str">
            <v>30</v>
          </cell>
          <cell r="U631" t="str">
            <v>21</v>
          </cell>
          <cell r="V631" t="str">
            <v>2.1 ทุติยภูมิระดับต้น</v>
          </cell>
        </row>
        <row r="632">
          <cell r="A632" t="str">
            <v>14</v>
          </cell>
          <cell r="B632" t="str">
            <v>21002</v>
          </cell>
          <cell r="C632" t="str">
            <v>กระทรวงสาธารณสุข สำนักงานปลัดกระทรวงสาธารณสุข</v>
          </cell>
          <cell r="D632" t="str">
            <v>001092200</v>
          </cell>
          <cell r="E632" t="str">
            <v>10922</v>
          </cell>
          <cell r="F632" t="str">
            <v>รพช.ศีขรภูมิ</v>
          </cell>
          <cell r="G632" t="str">
            <v>โรงพยาบาลชุมชนศีขรภูมิ</v>
          </cell>
          <cell r="H632" t="str">
            <v>32090101</v>
          </cell>
          <cell r="I632">
            <v>32</v>
          </cell>
          <cell r="J632" t="str">
            <v>จังหวัดสุรินทร์</v>
          </cell>
          <cell r="K632">
            <v>3209</v>
          </cell>
          <cell r="L632" t="str">
            <v>ศีขรภูมิ</v>
          </cell>
          <cell r="M632">
            <v>320901</v>
          </cell>
          <cell r="N632" t="str">
            <v>ระแงง</v>
          </cell>
          <cell r="O632" t="str">
            <v>ตะวันออกเฉียงเหนือ</v>
          </cell>
          <cell r="P632" t="str">
            <v>07</v>
          </cell>
          <cell r="Q632" t="str">
            <v>โรงพยาบาลชุมชน</v>
          </cell>
          <cell r="R632">
            <v>4</v>
          </cell>
          <cell r="S632">
            <v>90</v>
          </cell>
          <cell r="T632" t="str">
            <v>60</v>
          </cell>
          <cell r="U632" t="str">
            <v>22</v>
          </cell>
          <cell r="V632" t="str">
            <v>2.2 ทุติยภูมิระดับกลาง</v>
          </cell>
        </row>
        <row r="633">
          <cell r="A633" t="str">
            <v>14</v>
          </cell>
          <cell r="B633" t="str">
            <v>21002</v>
          </cell>
          <cell r="C633" t="str">
            <v>กระทรวงสาธารณสุข สำนักงานปลัดกระทรวงสาธารณสุข</v>
          </cell>
          <cell r="D633" t="str">
            <v>001092300</v>
          </cell>
          <cell r="E633" t="str">
            <v>10923</v>
          </cell>
          <cell r="F633" t="str">
            <v>รพช.สังขะ</v>
          </cell>
          <cell r="G633" t="str">
            <v>โรงพยาบาลชุมชนสังขะ</v>
          </cell>
          <cell r="H633" t="str">
            <v>32100101</v>
          </cell>
          <cell r="I633">
            <v>32</v>
          </cell>
          <cell r="J633" t="str">
            <v>จังหวัดสุรินทร์</v>
          </cell>
          <cell r="K633">
            <v>3210</v>
          </cell>
          <cell r="L633" t="str">
            <v>สังขะ</v>
          </cell>
          <cell r="M633">
            <v>321001</v>
          </cell>
          <cell r="N633" t="str">
            <v>สังขะ</v>
          </cell>
          <cell r="O633" t="str">
            <v>ตะวันออกเฉียงเหนือ</v>
          </cell>
          <cell r="P633" t="str">
            <v>07</v>
          </cell>
          <cell r="Q633" t="str">
            <v>โรงพยาบาลชุมชน</v>
          </cell>
          <cell r="R633">
            <v>4</v>
          </cell>
          <cell r="S633">
            <v>90</v>
          </cell>
          <cell r="T633" t="str">
            <v>90</v>
          </cell>
          <cell r="U633" t="str">
            <v>22</v>
          </cell>
          <cell r="V633" t="str">
            <v>2.2 ทุติยภูมิระดับกลาง</v>
          </cell>
        </row>
        <row r="634">
          <cell r="A634" t="str">
            <v>14</v>
          </cell>
          <cell r="B634" t="str">
            <v>21002</v>
          </cell>
          <cell r="C634" t="str">
            <v>กระทรวงสาธารณสุข สำนักงานปลัดกระทรวงสาธารณสุข</v>
          </cell>
          <cell r="D634" t="str">
            <v>001092400</v>
          </cell>
          <cell r="E634" t="str">
            <v>10924</v>
          </cell>
          <cell r="F634" t="str">
            <v>รพช.ลำดวน</v>
          </cell>
          <cell r="G634" t="str">
            <v>โรงพยาบาลชุมชนลำดวน</v>
          </cell>
          <cell r="H634" t="str">
            <v>32110103</v>
          </cell>
          <cell r="I634">
            <v>32</v>
          </cell>
          <cell r="J634" t="str">
            <v>จังหวัดสุรินทร์</v>
          </cell>
          <cell r="K634">
            <v>3211</v>
          </cell>
          <cell r="L634" t="str">
            <v>ลำดวน</v>
          </cell>
          <cell r="M634">
            <v>321101</v>
          </cell>
          <cell r="N634" t="str">
            <v>ลำดวน</v>
          </cell>
          <cell r="O634" t="str">
            <v>ตะวันออกเฉียงเหนือ</v>
          </cell>
          <cell r="P634" t="str">
            <v>07</v>
          </cell>
          <cell r="Q634" t="str">
            <v>โรงพยาบาลชุมชน</v>
          </cell>
          <cell r="R634">
            <v>5</v>
          </cell>
          <cell r="S634">
            <v>30</v>
          </cell>
          <cell r="T634" t="str">
            <v>60</v>
          </cell>
          <cell r="U634" t="str">
            <v>21</v>
          </cell>
          <cell r="V634" t="str">
            <v>2.1 ทุติยภูมิระดับต้น</v>
          </cell>
        </row>
        <row r="635">
          <cell r="A635" t="str">
            <v>14</v>
          </cell>
          <cell r="B635" t="str">
            <v>21002</v>
          </cell>
          <cell r="C635" t="str">
            <v>กระทรวงสาธารณสุข สำนักงานปลัดกระทรวงสาธารณสุข</v>
          </cell>
          <cell r="D635" t="str">
            <v>001092500</v>
          </cell>
          <cell r="E635" t="str">
            <v>10925</v>
          </cell>
          <cell r="F635" t="str">
            <v>รพช.สำโรงทาบ</v>
          </cell>
          <cell r="G635" t="str">
            <v>โรงพยาบาลชุมชนสำโรงทาบ</v>
          </cell>
          <cell r="H635" t="str">
            <v>32120201</v>
          </cell>
          <cell r="I635">
            <v>32</v>
          </cell>
          <cell r="J635" t="str">
            <v>จังหวัดสุรินทร์</v>
          </cell>
          <cell r="K635">
            <v>3212</v>
          </cell>
          <cell r="L635" t="str">
            <v>สำโรงทาบ</v>
          </cell>
          <cell r="M635">
            <v>321202</v>
          </cell>
          <cell r="N635" t="str">
            <v>หนองไผ่ล้อม</v>
          </cell>
          <cell r="O635" t="str">
            <v>ตะวันออกเฉียงเหนือ</v>
          </cell>
          <cell r="P635" t="str">
            <v>07</v>
          </cell>
          <cell r="Q635" t="str">
            <v>โรงพยาบาลชุมชน</v>
          </cell>
          <cell r="R635">
            <v>5</v>
          </cell>
          <cell r="S635">
            <v>30</v>
          </cell>
          <cell r="T635" t="str">
            <v>30</v>
          </cell>
          <cell r="U635" t="str">
            <v>21</v>
          </cell>
          <cell r="V635" t="str">
            <v>2.1 ทุติยภูมิระดับต้น</v>
          </cell>
        </row>
        <row r="636">
          <cell r="A636" t="str">
            <v>14</v>
          </cell>
          <cell r="B636" t="str">
            <v>21002</v>
          </cell>
          <cell r="C636" t="str">
            <v>กระทรวงสาธารณสุข สำนักงานปลัดกระทรวงสาธารณสุข</v>
          </cell>
          <cell r="D636" t="str">
            <v>001092600</v>
          </cell>
          <cell r="E636" t="str">
            <v>10926</v>
          </cell>
          <cell r="F636" t="str">
            <v>รพช.บัวเชด</v>
          </cell>
          <cell r="G636" t="str">
            <v>โรงพยาบาลชุมชนบัวเชด</v>
          </cell>
          <cell r="H636" t="str">
            <v>32130101</v>
          </cell>
          <cell r="I636">
            <v>32</v>
          </cell>
          <cell r="J636" t="str">
            <v>จังหวัดสุรินทร์</v>
          </cell>
          <cell r="K636">
            <v>3213</v>
          </cell>
          <cell r="L636" t="str">
            <v>บัวเชด</v>
          </cell>
          <cell r="M636">
            <v>321301</v>
          </cell>
          <cell r="N636" t="str">
            <v>บัวเชด</v>
          </cell>
          <cell r="O636" t="str">
            <v>ตะวันออกเฉียงเหนือ</v>
          </cell>
          <cell r="P636" t="str">
            <v>07</v>
          </cell>
          <cell r="Q636" t="str">
            <v>โรงพยาบาลชุมชน</v>
          </cell>
          <cell r="R636">
            <v>5</v>
          </cell>
          <cell r="S636">
            <v>30</v>
          </cell>
          <cell r="T636" t="str">
            <v>30</v>
          </cell>
          <cell r="U636" t="str">
            <v>21</v>
          </cell>
          <cell r="V636" t="str">
            <v>2.1 ทุติยภูมิระดับต้น</v>
          </cell>
        </row>
        <row r="637">
          <cell r="A637" t="str">
            <v>14</v>
          </cell>
          <cell r="B637" t="str">
            <v>21002</v>
          </cell>
          <cell r="C637" t="str">
            <v>กระทรวงสาธารณสุข สำนักงานปลัดกระทรวงสาธารณสุข</v>
          </cell>
          <cell r="D637" t="str">
            <v>002230200</v>
          </cell>
          <cell r="E637" t="str">
            <v>22302</v>
          </cell>
          <cell r="F637" t="str">
            <v>รพช.พนมดงรักเฉลิมพระเกียรติ 80 พรรษา</v>
          </cell>
          <cell r="G637" t="str">
            <v>โรงพยาบาลชุมชนพนมดงรักเฉลิมพระเกียรติ 80 พรรษา</v>
          </cell>
          <cell r="H637" t="str">
            <v>32140118</v>
          </cell>
          <cell r="I637">
            <v>32</v>
          </cell>
          <cell r="J637" t="str">
            <v>จังหวัดสุรินทร์</v>
          </cell>
          <cell r="K637">
            <v>3214</v>
          </cell>
          <cell r="L637" t="str">
            <v>พนมดงรัก</v>
          </cell>
          <cell r="M637">
            <v>321401</v>
          </cell>
          <cell r="N637" t="str">
            <v>บักได</v>
          </cell>
          <cell r="O637" t="str">
            <v>ตะวันออกเฉียงเหนือ</v>
          </cell>
          <cell r="P637" t="str">
            <v>07</v>
          </cell>
          <cell r="Q637" t="str">
            <v>โรงพยาบาลชุมชน</v>
          </cell>
          <cell r="R637">
            <v>5</v>
          </cell>
          <cell r="S637">
            <v>30</v>
          </cell>
          <cell r="T637" t="str">
            <v>30</v>
          </cell>
          <cell r="U637" t="str">
            <v>21</v>
          </cell>
          <cell r="V637" t="str">
            <v>2.1 ทุติยภูมิระดับต้น</v>
          </cell>
        </row>
        <row r="638">
          <cell r="A638" t="str">
            <v>14</v>
          </cell>
          <cell r="B638" t="str">
            <v>21002</v>
          </cell>
          <cell r="C638" t="str">
            <v>กระทรวงสาธารณสุข สำนักงานปลัดกระทรวงสาธารณสุข</v>
          </cell>
          <cell r="D638" t="str">
            <v>001070200</v>
          </cell>
          <cell r="E638" t="str">
            <v>10702</v>
          </cell>
          <cell r="F638" t="str">
            <v>รพท.ชัยภูมิ</v>
          </cell>
          <cell r="G638" t="str">
            <v>โรงพยาบาลทั่วไปชัยภูมิ</v>
          </cell>
          <cell r="H638" t="str">
            <v>36010105</v>
          </cell>
          <cell r="I638">
            <v>36</v>
          </cell>
          <cell r="J638" t="str">
            <v>จังหวัดชัยภูมิ</v>
          </cell>
          <cell r="K638">
            <v>3601</v>
          </cell>
          <cell r="L638" t="str">
            <v>เมืองชัยภูมิ</v>
          </cell>
          <cell r="M638">
            <v>360101</v>
          </cell>
          <cell r="N638" t="str">
            <v>ในเมือง</v>
          </cell>
          <cell r="O638" t="str">
            <v>ตะวันออกเฉียงเหนือ</v>
          </cell>
          <cell r="P638" t="str">
            <v>06</v>
          </cell>
          <cell r="Q638" t="str">
            <v>โรงพยาบาลทั่วไป</v>
          </cell>
          <cell r="R638">
            <v>2</v>
          </cell>
          <cell r="S638">
            <v>500</v>
          </cell>
          <cell r="T638" t="str">
            <v>444</v>
          </cell>
          <cell r="U638" t="str">
            <v>23</v>
          </cell>
          <cell r="V638" t="str">
            <v>2.3 ทุติยภูมิระดับสูง</v>
          </cell>
        </row>
        <row r="639">
          <cell r="A639" t="str">
            <v>14</v>
          </cell>
          <cell r="B639" t="str">
            <v>21002</v>
          </cell>
          <cell r="C639" t="str">
            <v>กระทรวงสาธารณสุข สำนักงานปลัดกระทรวงสาธารณสุข</v>
          </cell>
          <cell r="D639" t="str">
            <v>001097000</v>
          </cell>
          <cell r="E639" t="str">
            <v>10970</v>
          </cell>
          <cell r="F639" t="str">
            <v>รพช.บ้านเขว้า</v>
          </cell>
          <cell r="G639" t="str">
            <v>โรงพยาบาลชุมชนบ้านเขว้า</v>
          </cell>
          <cell r="H639" t="str">
            <v>36020101</v>
          </cell>
          <cell r="I639">
            <v>36</v>
          </cell>
          <cell r="J639" t="str">
            <v>จังหวัดชัยภูมิ</v>
          </cell>
          <cell r="K639">
            <v>3602</v>
          </cell>
          <cell r="L639" t="str">
            <v>บ้านเขว้า</v>
          </cell>
          <cell r="M639">
            <v>360201</v>
          </cell>
          <cell r="N639" t="str">
            <v>บ้านเขว้า</v>
          </cell>
          <cell r="O639" t="str">
            <v>ตะวันออกเฉียงเหนือ</v>
          </cell>
          <cell r="P639" t="str">
            <v>07</v>
          </cell>
          <cell r="Q639" t="str">
            <v>โรงพยาบาลชุมชน</v>
          </cell>
          <cell r="R639">
            <v>5</v>
          </cell>
          <cell r="S639">
            <v>30</v>
          </cell>
          <cell r="T639" t="str">
            <v>30</v>
          </cell>
          <cell r="U639" t="str">
            <v>21</v>
          </cell>
          <cell r="V639" t="str">
            <v>2.1 ทุติยภูมิระดับต้น</v>
          </cell>
        </row>
        <row r="640">
          <cell r="A640" t="str">
            <v>14</v>
          </cell>
          <cell r="B640" t="str">
            <v>21002</v>
          </cell>
          <cell r="C640" t="str">
            <v>กระทรวงสาธารณสุข สำนักงานปลัดกระทรวงสาธารณสุข</v>
          </cell>
          <cell r="D640" t="str">
            <v>001097100</v>
          </cell>
          <cell r="E640" t="str">
            <v>10971</v>
          </cell>
          <cell r="F640" t="str">
            <v>รพช.คอนสวรรค์</v>
          </cell>
          <cell r="G640" t="str">
            <v>โรงพยาบาลชุมชนคอนสวรรค์</v>
          </cell>
          <cell r="H640" t="str">
            <v>36030113</v>
          </cell>
          <cell r="I640">
            <v>36</v>
          </cell>
          <cell r="J640" t="str">
            <v>จังหวัดชัยภูมิ</v>
          </cell>
          <cell r="K640">
            <v>3603</v>
          </cell>
          <cell r="L640" t="str">
            <v>คอนสวรรค์</v>
          </cell>
          <cell r="M640">
            <v>360301</v>
          </cell>
          <cell r="N640" t="str">
            <v>คอนสวรรค์</v>
          </cell>
          <cell r="O640" t="str">
            <v>ตะวันออกเฉียงเหนือ</v>
          </cell>
          <cell r="P640" t="str">
            <v>07</v>
          </cell>
          <cell r="Q640" t="str">
            <v>โรงพยาบาลชุมชน</v>
          </cell>
          <cell r="R640">
            <v>5</v>
          </cell>
          <cell r="S640">
            <v>30</v>
          </cell>
          <cell r="T640" t="str">
            <v>30</v>
          </cell>
          <cell r="U640" t="str">
            <v>21</v>
          </cell>
          <cell r="V640" t="str">
            <v>2.1 ทุติยภูมิระดับต้น</v>
          </cell>
        </row>
        <row r="641">
          <cell r="A641" t="str">
            <v>14</v>
          </cell>
          <cell r="B641" t="str">
            <v>21002</v>
          </cell>
          <cell r="C641" t="str">
            <v>กระทรวงสาธารณสุข สำนักงานปลัดกระทรวงสาธารณสุข</v>
          </cell>
          <cell r="D641" t="str">
            <v>001097200</v>
          </cell>
          <cell r="E641" t="str">
            <v>10972</v>
          </cell>
          <cell r="F641" t="str">
            <v>รพช.เกษตรสมบูรณ์</v>
          </cell>
          <cell r="G641" t="str">
            <v>โรงพยาบาลชุมชนเกษตรสมบูรณ์</v>
          </cell>
          <cell r="H641" t="str">
            <v>36040101</v>
          </cell>
          <cell r="I641">
            <v>36</v>
          </cell>
          <cell r="J641" t="str">
            <v>จังหวัดชัยภูมิ</v>
          </cell>
          <cell r="K641">
            <v>3604</v>
          </cell>
          <cell r="L641" t="str">
            <v>เกษตรสมบูรณ์</v>
          </cell>
          <cell r="M641">
            <v>360401</v>
          </cell>
          <cell r="N641" t="str">
            <v>บ้านยาง</v>
          </cell>
          <cell r="O641" t="str">
            <v>ตะวันออกเฉียงเหนือ</v>
          </cell>
          <cell r="P641" t="str">
            <v>07</v>
          </cell>
          <cell r="Q641" t="str">
            <v>โรงพยาบาลชุมชน</v>
          </cell>
          <cell r="R641">
            <v>5</v>
          </cell>
          <cell r="S641">
            <v>60</v>
          </cell>
          <cell r="T641" t="str">
            <v>30</v>
          </cell>
          <cell r="U641" t="str">
            <v>21</v>
          </cell>
          <cell r="V641" t="str">
            <v>2.1 ทุติยภูมิระดับต้น</v>
          </cell>
        </row>
        <row r="642">
          <cell r="A642" t="str">
            <v>14</v>
          </cell>
          <cell r="B642" t="str">
            <v>21002</v>
          </cell>
          <cell r="C642" t="str">
            <v>กระทรวงสาธารณสุข สำนักงานปลัดกระทรวงสาธารณสุข</v>
          </cell>
          <cell r="D642" t="str">
            <v>001097300</v>
          </cell>
          <cell r="E642" t="str">
            <v>10973</v>
          </cell>
          <cell r="F642" t="str">
            <v>รพช.หนองบัวแดง</v>
          </cell>
          <cell r="G642" t="str">
            <v>โรงพยาบาลชุมชนหนองบัวแดง</v>
          </cell>
          <cell r="H642" t="str">
            <v>36050102</v>
          </cell>
          <cell r="I642">
            <v>36</v>
          </cell>
          <cell r="J642" t="str">
            <v>จังหวัดชัยภูมิ</v>
          </cell>
          <cell r="K642">
            <v>3605</v>
          </cell>
          <cell r="L642" t="str">
            <v>หนองบัวแดง</v>
          </cell>
          <cell r="M642">
            <v>360501</v>
          </cell>
          <cell r="N642" t="str">
            <v>หนองบัวแดง</v>
          </cell>
          <cell r="O642" t="str">
            <v>ตะวันออกเฉียงเหนือ</v>
          </cell>
          <cell r="P642" t="str">
            <v>07</v>
          </cell>
          <cell r="Q642" t="str">
            <v>โรงพยาบาลชุมชน</v>
          </cell>
          <cell r="R642">
            <v>4</v>
          </cell>
          <cell r="S642">
            <v>60</v>
          </cell>
          <cell r="T642" t="str">
            <v>30</v>
          </cell>
          <cell r="U642" t="str">
            <v>22</v>
          </cell>
          <cell r="V642" t="str">
            <v>2.2 ทุติยภูมิระดับกลาง</v>
          </cell>
        </row>
        <row r="643">
          <cell r="A643" t="str">
            <v>14</v>
          </cell>
          <cell r="B643" t="str">
            <v>21002</v>
          </cell>
          <cell r="C643" t="str">
            <v>กระทรวงสาธารณสุข สำนักงานปลัดกระทรวงสาธารณสุข</v>
          </cell>
          <cell r="D643" t="str">
            <v>001097400</v>
          </cell>
          <cell r="E643" t="str">
            <v>10974</v>
          </cell>
          <cell r="F643" t="str">
            <v>รพช.จัตุรัส</v>
          </cell>
          <cell r="G643" t="str">
            <v>โรงพยาบาลชุมชนจัตุรัส</v>
          </cell>
          <cell r="H643" t="str">
            <v>36061001</v>
          </cell>
          <cell r="I643">
            <v>36</v>
          </cell>
          <cell r="J643" t="str">
            <v>จังหวัดชัยภูมิ</v>
          </cell>
          <cell r="K643">
            <v>3606</v>
          </cell>
          <cell r="L643" t="str">
            <v>จัตุรัส</v>
          </cell>
          <cell r="M643">
            <v>360610</v>
          </cell>
          <cell r="N643" t="str">
            <v>หนองบัวใหญ่</v>
          </cell>
          <cell r="O643" t="str">
            <v>ตะวันออกเฉียงเหนือ</v>
          </cell>
          <cell r="P643" t="str">
            <v>07</v>
          </cell>
          <cell r="Q643" t="str">
            <v>โรงพยาบาลชุมชน</v>
          </cell>
          <cell r="R643">
            <v>4</v>
          </cell>
          <cell r="S643">
            <v>60</v>
          </cell>
          <cell r="T643" t="str">
            <v>30</v>
          </cell>
          <cell r="U643" t="str">
            <v>21</v>
          </cell>
          <cell r="V643" t="str">
            <v>2.1 ทุติยภูมิระดับต้น</v>
          </cell>
        </row>
        <row r="644">
          <cell r="A644" t="str">
            <v>14</v>
          </cell>
          <cell r="B644" t="str">
            <v>21002</v>
          </cell>
          <cell r="C644" t="str">
            <v>กระทรวงสาธารณสุข สำนักงานปลัดกระทรวงสาธารณสุข</v>
          </cell>
          <cell r="D644" t="str">
            <v>001097500</v>
          </cell>
          <cell r="E644" t="str">
            <v>10975</v>
          </cell>
          <cell r="F644" t="str">
            <v>รพช.บำเหน็จณรงค์</v>
          </cell>
          <cell r="G644" t="str">
            <v>โรงพยาบาลชุมชนบำเหน็จณรงค์</v>
          </cell>
          <cell r="H644" t="str">
            <v>36070201</v>
          </cell>
          <cell r="I644">
            <v>36</v>
          </cell>
          <cell r="J644" t="str">
            <v>จังหวัดชัยภูมิ</v>
          </cell>
          <cell r="K644">
            <v>3607</v>
          </cell>
          <cell r="L644" t="str">
            <v>บำเหน็จณรงค์</v>
          </cell>
          <cell r="M644">
            <v>360702</v>
          </cell>
          <cell r="N644" t="str">
            <v>บ้านเพชร</v>
          </cell>
          <cell r="O644" t="str">
            <v>ตะวันออกเฉียงเหนือ</v>
          </cell>
          <cell r="P644" t="str">
            <v>07</v>
          </cell>
          <cell r="Q644" t="str">
            <v>โรงพยาบาลชุมชน</v>
          </cell>
          <cell r="R644">
            <v>4</v>
          </cell>
          <cell r="S644">
            <v>60</v>
          </cell>
          <cell r="T644" t="str">
            <v>60</v>
          </cell>
          <cell r="U644" t="str">
            <v>22</v>
          </cell>
          <cell r="V644" t="str">
            <v>2.2 ทุติยภูมิระดับกลาง</v>
          </cell>
        </row>
        <row r="645">
          <cell r="A645" t="str">
            <v>14</v>
          </cell>
          <cell r="B645" t="str">
            <v>21002</v>
          </cell>
          <cell r="C645" t="str">
            <v>กระทรวงสาธารณสุข สำนักงานปลัดกระทรวงสาธารณสุข</v>
          </cell>
          <cell r="D645" t="str">
            <v>001097600</v>
          </cell>
          <cell r="E645" t="str">
            <v>10976</v>
          </cell>
          <cell r="F645" t="str">
            <v>รพช.หนองบัวระเหว</v>
          </cell>
          <cell r="G645" t="str">
            <v>โรงพยาบาลชุมชนหนองบัวระเหว</v>
          </cell>
          <cell r="H645" t="str">
            <v>36080101</v>
          </cell>
          <cell r="I645">
            <v>36</v>
          </cell>
          <cell r="J645" t="str">
            <v>จังหวัดชัยภูมิ</v>
          </cell>
          <cell r="K645">
            <v>3608</v>
          </cell>
          <cell r="L645" t="str">
            <v>หนองบัวระเหว</v>
          </cell>
          <cell r="M645">
            <v>360801</v>
          </cell>
          <cell r="N645" t="str">
            <v>หนองบัวระเหว</v>
          </cell>
          <cell r="O645" t="str">
            <v>ตะวันออกเฉียงเหนือ</v>
          </cell>
          <cell r="P645" t="str">
            <v>07</v>
          </cell>
          <cell r="Q645" t="str">
            <v>โรงพยาบาลชุมชน</v>
          </cell>
          <cell r="R645">
            <v>5</v>
          </cell>
          <cell r="S645">
            <v>30</v>
          </cell>
          <cell r="T645" t="str">
            <v>30</v>
          </cell>
          <cell r="U645" t="str">
            <v>21</v>
          </cell>
          <cell r="V645" t="str">
            <v>2.1 ทุติยภูมิระดับต้น</v>
          </cell>
        </row>
        <row r="646">
          <cell r="A646" t="str">
            <v>14</v>
          </cell>
          <cell r="B646" t="str">
            <v>21002</v>
          </cell>
          <cell r="C646" t="str">
            <v>กระทรวงสาธารณสุข สำนักงานปลัดกระทรวงสาธารณสุข</v>
          </cell>
          <cell r="D646" t="str">
            <v>001097700</v>
          </cell>
          <cell r="E646" t="str">
            <v>10977</v>
          </cell>
          <cell r="F646" t="str">
            <v>รพช.เทพสถิต</v>
          </cell>
          <cell r="G646" t="str">
            <v>โรงพยาบาลชุมชนเทพสถิต</v>
          </cell>
          <cell r="H646" t="str">
            <v>36090101</v>
          </cell>
          <cell r="I646">
            <v>36</v>
          </cell>
          <cell r="J646" t="str">
            <v>จังหวัดชัยภูมิ</v>
          </cell>
          <cell r="K646">
            <v>3609</v>
          </cell>
          <cell r="L646" t="str">
            <v>เทพสถิต</v>
          </cell>
          <cell r="M646">
            <v>360901</v>
          </cell>
          <cell r="N646" t="str">
            <v>วะตะแบก</v>
          </cell>
          <cell r="O646" t="str">
            <v>ตะวันออกเฉียงเหนือ</v>
          </cell>
          <cell r="P646" t="str">
            <v>07</v>
          </cell>
          <cell r="Q646" t="str">
            <v>โรงพยาบาลชุมชน</v>
          </cell>
          <cell r="R646">
            <v>5</v>
          </cell>
          <cell r="S646">
            <v>30</v>
          </cell>
          <cell r="T646" t="str">
            <v>30</v>
          </cell>
          <cell r="U646" t="str">
            <v>21</v>
          </cell>
          <cell r="V646" t="str">
            <v>2.1 ทุติยภูมิระดับต้น</v>
          </cell>
        </row>
        <row r="647">
          <cell r="A647" t="str">
            <v>14</v>
          </cell>
          <cell r="B647" t="str">
            <v>21002</v>
          </cell>
          <cell r="C647" t="str">
            <v>กระทรวงสาธารณสุข สำนักงานปลัดกระทรวงสาธารณสุข</v>
          </cell>
          <cell r="D647" t="str">
            <v>001097800</v>
          </cell>
          <cell r="E647" t="str">
            <v>10978</v>
          </cell>
          <cell r="F647" t="str">
            <v>รพช.ภูเขียว</v>
          </cell>
          <cell r="G647" t="str">
            <v>โรงพยาบาลชุมชนภูเขียว</v>
          </cell>
          <cell r="H647" t="str">
            <v>36100104</v>
          </cell>
          <cell r="I647">
            <v>36</v>
          </cell>
          <cell r="J647" t="str">
            <v>จังหวัดชัยภูมิ</v>
          </cell>
          <cell r="K647">
            <v>3610</v>
          </cell>
          <cell r="L647" t="str">
            <v>ภูเขียว</v>
          </cell>
          <cell r="M647">
            <v>361001</v>
          </cell>
          <cell r="N647" t="str">
            <v>ผักปัง</v>
          </cell>
          <cell r="O647" t="str">
            <v>ตะวันออกเฉียงเหนือ</v>
          </cell>
          <cell r="P647" t="str">
            <v>07</v>
          </cell>
          <cell r="Q647" t="str">
            <v>โรงพยาบาลชุมชน</v>
          </cell>
          <cell r="R647">
            <v>4</v>
          </cell>
          <cell r="S647">
            <v>90</v>
          </cell>
          <cell r="T647" t="str">
            <v>90</v>
          </cell>
          <cell r="U647" t="str">
            <v>22</v>
          </cell>
          <cell r="V647" t="str">
            <v>2.2 ทุติยภูมิระดับกลาง</v>
          </cell>
        </row>
        <row r="648">
          <cell r="A648" t="str">
            <v>14</v>
          </cell>
          <cell r="B648" t="str">
            <v>21002</v>
          </cell>
          <cell r="C648" t="str">
            <v>กระทรวงสาธารณสุข สำนักงานปลัดกระทรวงสาธารณสุข</v>
          </cell>
          <cell r="D648" t="str">
            <v>001097900</v>
          </cell>
          <cell r="E648" t="str">
            <v>10979</v>
          </cell>
          <cell r="F648" t="str">
            <v>รพช.บ้านแท่น</v>
          </cell>
          <cell r="G648" t="str">
            <v>โรงพยาบาลชุมชนบ้านแท่น</v>
          </cell>
          <cell r="H648" t="str">
            <v>36110103</v>
          </cell>
          <cell r="I648">
            <v>36</v>
          </cell>
          <cell r="J648" t="str">
            <v>จังหวัดชัยภูมิ</v>
          </cell>
          <cell r="K648">
            <v>3611</v>
          </cell>
          <cell r="L648" t="str">
            <v>บ้านแท่น</v>
          </cell>
          <cell r="M648">
            <v>361101</v>
          </cell>
          <cell r="N648" t="str">
            <v>บ้านแท่น</v>
          </cell>
          <cell r="O648" t="str">
            <v>ตะวันออกเฉียงเหนือ</v>
          </cell>
          <cell r="P648" t="str">
            <v>07</v>
          </cell>
          <cell r="Q648" t="str">
            <v>โรงพยาบาลชุมชน</v>
          </cell>
          <cell r="R648">
            <v>5</v>
          </cell>
          <cell r="S648">
            <v>30</v>
          </cell>
          <cell r="T648" t="str">
            <v>30</v>
          </cell>
          <cell r="U648" t="str">
            <v>21</v>
          </cell>
          <cell r="V648" t="str">
            <v>2.1 ทุติยภูมิระดับต้น</v>
          </cell>
        </row>
        <row r="649">
          <cell r="A649" t="str">
            <v>14</v>
          </cell>
          <cell r="B649" t="str">
            <v>21002</v>
          </cell>
          <cell r="C649" t="str">
            <v>กระทรวงสาธารณสุข สำนักงานปลัดกระทรวงสาธารณสุข</v>
          </cell>
          <cell r="D649" t="str">
            <v>001098000</v>
          </cell>
          <cell r="E649" t="str">
            <v>10980</v>
          </cell>
          <cell r="F649" t="str">
            <v>รพช.แก้งคร้อ</v>
          </cell>
          <cell r="G649" t="str">
            <v>โรงพยาบาลชุมชนแก้งคร้อ</v>
          </cell>
          <cell r="H649" t="str">
            <v>36120101</v>
          </cell>
          <cell r="I649">
            <v>36</v>
          </cell>
          <cell r="J649" t="str">
            <v>จังหวัดชัยภูมิ</v>
          </cell>
          <cell r="K649">
            <v>3612</v>
          </cell>
          <cell r="L649" t="str">
            <v>แก้งคร้อ</v>
          </cell>
          <cell r="M649">
            <v>361201</v>
          </cell>
          <cell r="N649" t="str">
            <v>ช่องสามหมอ</v>
          </cell>
          <cell r="O649" t="str">
            <v>ตะวันออกเฉียงเหนือ</v>
          </cell>
          <cell r="P649" t="str">
            <v>07</v>
          </cell>
          <cell r="Q649" t="str">
            <v>โรงพยาบาลชุมชน</v>
          </cell>
          <cell r="R649">
            <v>4</v>
          </cell>
          <cell r="S649">
            <v>60</v>
          </cell>
          <cell r="T649" t="str">
            <v>60</v>
          </cell>
          <cell r="U649" t="str">
            <v>21</v>
          </cell>
          <cell r="V649" t="str">
            <v>2.1 ทุติยภูมิระดับต้น</v>
          </cell>
        </row>
        <row r="650">
          <cell r="A650" t="str">
            <v>14</v>
          </cell>
          <cell r="B650" t="str">
            <v>21002</v>
          </cell>
          <cell r="C650" t="str">
            <v>กระทรวงสาธารณสุข สำนักงานปลัดกระทรวงสาธารณสุข</v>
          </cell>
          <cell r="D650" t="str">
            <v>001098100</v>
          </cell>
          <cell r="E650" t="str">
            <v>10981</v>
          </cell>
          <cell r="F650" t="str">
            <v>รพช.คอนสาร</v>
          </cell>
          <cell r="G650" t="str">
            <v>โรงพยาบาลชุมชนคอนสาร</v>
          </cell>
          <cell r="H650" t="str">
            <v>36130705</v>
          </cell>
          <cell r="I650">
            <v>36</v>
          </cell>
          <cell r="J650" t="str">
            <v>จังหวัดชัยภูมิ</v>
          </cell>
          <cell r="K650">
            <v>3613</v>
          </cell>
          <cell r="L650" t="str">
            <v>คอนสาร</v>
          </cell>
          <cell r="M650">
            <v>361307</v>
          </cell>
          <cell r="N650" t="str">
            <v>ทุ่งนาเลา</v>
          </cell>
          <cell r="O650" t="str">
            <v>ตะวันออกเฉียงเหนือ</v>
          </cell>
          <cell r="P650" t="str">
            <v>07</v>
          </cell>
          <cell r="Q650" t="str">
            <v>โรงพยาบาลชุมชน</v>
          </cell>
          <cell r="R650">
            <v>5</v>
          </cell>
          <cell r="S650">
            <v>30</v>
          </cell>
          <cell r="T650" t="str">
            <v>30</v>
          </cell>
          <cell r="U650" t="str">
            <v>21</v>
          </cell>
          <cell r="V650" t="str">
            <v>2.1 ทุติยภูมิระดับต้น</v>
          </cell>
        </row>
        <row r="651">
          <cell r="A651" t="str">
            <v>14</v>
          </cell>
          <cell r="B651" t="str">
            <v>21002</v>
          </cell>
          <cell r="C651" t="str">
            <v>กระทรวงสาธารณสุข สำนักงานปลัดกระทรวงสาธารณสุข</v>
          </cell>
          <cell r="D651" t="str">
            <v>001098200</v>
          </cell>
          <cell r="E651" t="str">
            <v>10982</v>
          </cell>
          <cell r="F651" t="str">
            <v>รพช.ภักดีชุมพล</v>
          </cell>
          <cell r="G651" t="str">
            <v>โรงพยาบาลชุมชนภักดีชุมพล</v>
          </cell>
          <cell r="H651" t="str">
            <v>36140203</v>
          </cell>
          <cell r="I651">
            <v>36</v>
          </cell>
          <cell r="J651" t="str">
            <v>จังหวัดชัยภูมิ</v>
          </cell>
          <cell r="K651">
            <v>3614</v>
          </cell>
          <cell r="L651" t="str">
            <v>ภักดีชุมพล</v>
          </cell>
          <cell r="M651">
            <v>361402</v>
          </cell>
          <cell r="N651" t="str">
            <v>เจาทอง</v>
          </cell>
          <cell r="O651" t="str">
            <v>ตะวันออกเฉียงเหนือ</v>
          </cell>
          <cell r="P651" t="str">
            <v>07</v>
          </cell>
          <cell r="Q651" t="str">
            <v>โรงพยาบาลชุมชน</v>
          </cell>
          <cell r="R651">
            <v>5</v>
          </cell>
          <cell r="S651">
            <v>30</v>
          </cell>
          <cell r="T651" t="str">
            <v>30</v>
          </cell>
          <cell r="U651" t="str">
            <v>21</v>
          </cell>
          <cell r="V651" t="str">
            <v>2.1 ทุติยภูมิระดับต้น</v>
          </cell>
        </row>
        <row r="652">
          <cell r="A652" t="str">
            <v>14</v>
          </cell>
          <cell r="B652" t="str">
            <v>21002</v>
          </cell>
          <cell r="C652" t="str">
            <v>กระทรวงสาธารณสุข สำนักงานปลัดกระทรวงสาธารณสุข</v>
          </cell>
          <cell r="D652" t="str">
            <v>001098300</v>
          </cell>
          <cell r="E652" t="str">
            <v>10983</v>
          </cell>
          <cell r="F652" t="str">
            <v>รพช.เนินสง่า</v>
          </cell>
          <cell r="G652" t="str">
            <v>โรงพยาบาลชุมชนเนินสง่า</v>
          </cell>
          <cell r="H652" t="str">
            <v>36150105</v>
          </cell>
          <cell r="I652">
            <v>36</v>
          </cell>
          <cell r="J652" t="str">
            <v>จังหวัดชัยภูมิ</v>
          </cell>
          <cell r="K652">
            <v>3615</v>
          </cell>
          <cell r="L652" t="str">
            <v>เนินสง่า</v>
          </cell>
          <cell r="M652">
            <v>361501</v>
          </cell>
          <cell r="N652" t="str">
            <v>หนองฉิม</v>
          </cell>
          <cell r="O652" t="str">
            <v>ตะวันออกเฉียงเหนือ</v>
          </cell>
          <cell r="P652" t="str">
            <v>07</v>
          </cell>
          <cell r="Q652" t="str">
            <v>โรงพยาบาลชุมชน</v>
          </cell>
          <cell r="R652">
            <v>5</v>
          </cell>
          <cell r="S652">
            <v>30</v>
          </cell>
          <cell r="T652" t="str">
            <v>30</v>
          </cell>
          <cell r="U652" t="str">
            <v>21</v>
          </cell>
          <cell r="V652" t="str">
            <v>2.1 ทุติยภูมิระดับต้น</v>
          </cell>
        </row>
        <row r="653">
          <cell r="A653" t="str">
            <v>15</v>
          </cell>
          <cell r="B653" t="str">
            <v>21002</v>
          </cell>
          <cell r="C653" t="str">
            <v>กระทรวงสาธารณสุข สำนักงานปลัดกระทรวงสาธารณสุข</v>
          </cell>
          <cell r="D653" t="str">
            <v>001071300</v>
          </cell>
          <cell r="E653" t="str">
            <v>10713</v>
          </cell>
          <cell r="F653" t="str">
            <v>รพท.นครพิงค์</v>
          </cell>
          <cell r="G653" t="str">
            <v>โรงพยาบาลทั่วไปนครพิงค์</v>
          </cell>
          <cell r="H653" t="str">
            <v>50070104</v>
          </cell>
          <cell r="I653">
            <v>50</v>
          </cell>
          <cell r="J653" t="str">
            <v>จังหวัดเชียงใหม่</v>
          </cell>
          <cell r="K653">
            <v>5007</v>
          </cell>
          <cell r="L653" t="str">
            <v>แม่ริม</v>
          </cell>
          <cell r="M653">
            <v>500710</v>
          </cell>
          <cell r="N653" t="str">
            <v>ดอนแก้ว</v>
          </cell>
          <cell r="O653" t="str">
            <v>เหนือ</v>
          </cell>
          <cell r="P653" t="str">
            <v>06</v>
          </cell>
          <cell r="Q653" t="str">
            <v>โรงพยาบาลทั่วไป</v>
          </cell>
          <cell r="R653">
            <v>2</v>
          </cell>
          <cell r="S653">
            <v>519</v>
          </cell>
          <cell r="T653" t="str">
            <v>416</v>
          </cell>
          <cell r="U653" t="str">
            <v>31</v>
          </cell>
          <cell r="V653" t="str">
            <v>3.1 ตติยภูมิ</v>
          </cell>
        </row>
        <row r="654">
          <cell r="A654" t="str">
            <v>15</v>
          </cell>
          <cell r="B654" t="str">
            <v>21002</v>
          </cell>
          <cell r="C654" t="str">
            <v>กระทรวงสาธารณสุข สำนักงานปลัดกระทรวงสาธารณสุข</v>
          </cell>
          <cell r="D654" t="str">
            <v>001111900</v>
          </cell>
          <cell r="E654" t="str">
            <v>11119</v>
          </cell>
          <cell r="F654" t="str">
            <v>รพช.จอมทอง</v>
          </cell>
          <cell r="G654" t="str">
            <v>โรงพยาบาลชุมชนจอมทอง</v>
          </cell>
          <cell r="H654" t="str">
            <v>50020702</v>
          </cell>
          <cell r="I654">
            <v>50</v>
          </cell>
          <cell r="J654" t="str">
            <v>จังหวัดเชียงใหม่</v>
          </cell>
          <cell r="K654">
            <v>5002</v>
          </cell>
          <cell r="L654" t="str">
            <v>จอมทอง</v>
          </cell>
          <cell r="M654">
            <v>500207</v>
          </cell>
          <cell r="N654" t="str">
            <v>ดอยแก้ว</v>
          </cell>
          <cell r="O654" t="str">
            <v>เหนือ</v>
          </cell>
          <cell r="P654" t="str">
            <v>07</v>
          </cell>
          <cell r="Q654" t="str">
            <v>โรงพยาบาลชุมชน</v>
          </cell>
          <cell r="R654">
            <v>4</v>
          </cell>
          <cell r="S654">
            <v>130</v>
          </cell>
          <cell r="T654" t="str">
            <v>90</v>
          </cell>
          <cell r="U654" t="str">
            <v>23</v>
          </cell>
          <cell r="V654" t="str">
            <v>2.3 ทุติยภูมิระดับสูง</v>
          </cell>
        </row>
        <row r="655">
          <cell r="A655" t="str">
            <v>15</v>
          </cell>
          <cell r="B655" t="str">
            <v>21002</v>
          </cell>
          <cell r="C655" t="str">
            <v>กระทรวงสาธารณสุข สำนักงานปลัดกระทรวงสาธารณสุข</v>
          </cell>
          <cell r="D655" t="str">
            <v>001112000</v>
          </cell>
          <cell r="E655" t="str">
            <v>11120</v>
          </cell>
          <cell r="F655" t="str">
            <v>รพช.แม่แจ่ม</v>
          </cell>
          <cell r="G655" t="str">
            <v>โรงพยาบาลชุมชนแม่แจ่ม</v>
          </cell>
          <cell r="H655" t="str">
            <v>50030104</v>
          </cell>
          <cell r="I655">
            <v>50</v>
          </cell>
          <cell r="J655" t="str">
            <v>จังหวัดเชียงใหม่</v>
          </cell>
          <cell r="K655">
            <v>5003</v>
          </cell>
          <cell r="L655" t="str">
            <v>แม่แจ่ม</v>
          </cell>
          <cell r="M655">
            <v>500301</v>
          </cell>
          <cell r="N655" t="str">
            <v>ช่างเคิ่ง</v>
          </cell>
          <cell r="O655" t="str">
            <v>เหนือ</v>
          </cell>
          <cell r="P655" t="str">
            <v>07</v>
          </cell>
          <cell r="Q655" t="str">
            <v>โรงพยาบาลชุมชน</v>
          </cell>
          <cell r="R655">
            <v>5</v>
          </cell>
          <cell r="S655">
            <v>30</v>
          </cell>
          <cell r="T655" t="str">
            <v>30</v>
          </cell>
          <cell r="U655" t="str">
            <v>21</v>
          </cell>
          <cell r="V655" t="str">
            <v>2.1 ทุติยภูมิระดับต้น</v>
          </cell>
        </row>
        <row r="656">
          <cell r="A656" t="str">
            <v>15</v>
          </cell>
          <cell r="B656" t="str">
            <v>21002</v>
          </cell>
          <cell r="C656" t="str">
            <v>กระทรวงสาธารณสุข สำนักงานปลัดกระทรวงสาธารณสุข</v>
          </cell>
          <cell r="D656" t="str">
            <v>001112100</v>
          </cell>
          <cell r="E656" t="str">
            <v>11121</v>
          </cell>
          <cell r="F656" t="str">
            <v>รพช.เชียงดาว</v>
          </cell>
          <cell r="G656" t="str">
            <v>โรงพยาบาลชุมชนเชียงดาว</v>
          </cell>
          <cell r="H656" t="str">
            <v>50040102</v>
          </cell>
          <cell r="I656">
            <v>50</v>
          </cell>
          <cell r="J656" t="str">
            <v>จังหวัดเชียงใหม่</v>
          </cell>
          <cell r="K656">
            <v>5004</v>
          </cell>
          <cell r="L656" t="str">
            <v>เชียงดาว</v>
          </cell>
          <cell r="M656">
            <v>500401</v>
          </cell>
          <cell r="N656" t="str">
            <v>เชียงดาว</v>
          </cell>
          <cell r="O656" t="str">
            <v>เหนือ</v>
          </cell>
          <cell r="P656" t="str">
            <v>07</v>
          </cell>
          <cell r="Q656" t="str">
            <v>โรงพยาบาลชุมชน</v>
          </cell>
          <cell r="R656">
            <v>4</v>
          </cell>
          <cell r="S656">
            <v>60</v>
          </cell>
          <cell r="T656" t="str">
            <v>60</v>
          </cell>
          <cell r="U656" t="str">
            <v>21</v>
          </cell>
          <cell r="V656" t="str">
            <v>2.1 ทุติยภูมิระดับต้น</v>
          </cell>
        </row>
        <row r="657">
          <cell r="A657" t="str">
            <v>15</v>
          </cell>
          <cell r="B657" t="str">
            <v>21002</v>
          </cell>
          <cell r="C657" t="str">
            <v>กระทรวงสาธารณสุข สำนักงานปลัดกระทรวงสาธารณสุข</v>
          </cell>
          <cell r="D657" t="str">
            <v>001112200</v>
          </cell>
          <cell r="E657" t="str">
            <v>11122</v>
          </cell>
          <cell r="F657" t="str">
            <v>รพช.ดอยสะเก็ด</v>
          </cell>
          <cell r="G657" t="str">
            <v>โรงพยาบาลชุมชนดอยสะเก็ด</v>
          </cell>
          <cell r="H657" t="str">
            <v>50050108</v>
          </cell>
          <cell r="I657">
            <v>50</v>
          </cell>
          <cell r="J657" t="str">
            <v>จังหวัดเชียงใหม่</v>
          </cell>
          <cell r="K657">
            <v>5005</v>
          </cell>
          <cell r="L657" t="str">
            <v>ดอยสะเก็ด</v>
          </cell>
          <cell r="M657">
            <v>500501</v>
          </cell>
          <cell r="N657" t="str">
            <v>เชิงดอย</v>
          </cell>
          <cell r="O657" t="str">
            <v>เหนือ</v>
          </cell>
          <cell r="P657" t="str">
            <v>07</v>
          </cell>
          <cell r="Q657" t="str">
            <v>โรงพยาบาลชุมชน</v>
          </cell>
          <cell r="R657">
            <v>5</v>
          </cell>
          <cell r="S657">
            <v>30</v>
          </cell>
          <cell r="T657" t="str">
            <v>60</v>
          </cell>
          <cell r="U657" t="str">
            <v>21</v>
          </cell>
          <cell r="V657" t="str">
            <v>2.1 ทุติยภูมิระดับต้น</v>
          </cell>
        </row>
        <row r="658">
          <cell r="A658" t="str">
            <v>15</v>
          </cell>
          <cell r="B658" t="str">
            <v>21002</v>
          </cell>
          <cell r="C658" t="str">
            <v>กระทรวงสาธารณสุข สำนักงานปลัดกระทรวงสาธารณสุข</v>
          </cell>
          <cell r="D658" t="str">
            <v>001112300</v>
          </cell>
          <cell r="E658" t="str">
            <v>11123</v>
          </cell>
          <cell r="F658" t="str">
            <v>รพช.แม่แตง</v>
          </cell>
          <cell r="G658" t="str">
            <v>โรงพยาบาลชุมชนแม่แตง</v>
          </cell>
          <cell r="H658" t="str">
            <v>50060107</v>
          </cell>
          <cell r="I658">
            <v>50</v>
          </cell>
          <cell r="J658" t="str">
            <v>จังหวัดเชียงใหม่</v>
          </cell>
          <cell r="K658">
            <v>5006</v>
          </cell>
          <cell r="L658" t="str">
            <v>แม่แตง</v>
          </cell>
          <cell r="M658">
            <v>500601</v>
          </cell>
          <cell r="N658" t="str">
            <v>สันมหาพน</v>
          </cell>
          <cell r="O658" t="str">
            <v>เหนือ</v>
          </cell>
          <cell r="P658" t="str">
            <v>07</v>
          </cell>
          <cell r="Q658" t="str">
            <v>โรงพยาบาลชุมชน</v>
          </cell>
          <cell r="R658">
            <v>5</v>
          </cell>
          <cell r="S658">
            <v>30</v>
          </cell>
          <cell r="T658" t="str">
            <v>60</v>
          </cell>
          <cell r="U658" t="str">
            <v>21</v>
          </cell>
          <cell r="V658" t="str">
            <v>2.1 ทุติยภูมิระดับต้น</v>
          </cell>
        </row>
        <row r="659">
          <cell r="A659" t="str">
            <v>15</v>
          </cell>
          <cell r="B659" t="str">
            <v>21002</v>
          </cell>
          <cell r="C659" t="str">
            <v>กระทรวงสาธารณสุข สำนักงานปลัดกระทรวงสาธารณสุข</v>
          </cell>
          <cell r="D659" t="str">
            <v>001112400</v>
          </cell>
          <cell r="E659" t="str">
            <v>11124</v>
          </cell>
          <cell r="F659" t="str">
            <v>รพช.สะเมิง</v>
          </cell>
          <cell r="G659" t="str">
            <v>โรงพยาบาลชุมชนสะเมิง</v>
          </cell>
          <cell r="H659" t="str">
            <v>50080110</v>
          </cell>
          <cell r="I659">
            <v>50</v>
          </cell>
          <cell r="J659" t="str">
            <v>จังหวัดเชียงใหม่</v>
          </cell>
          <cell r="K659">
            <v>5008</v>
          </cell>
          <cell r="L659" t="str">
            <v>สะเมิง</v>
          </cell>
          <cell r="M659">
            <v>500801</v>
          </cell>
          <cell r="N659" t="str">
            <v>สะเมิงใต้</v>
          </cell>
          <cell r="O659" t="str">
            <v>เหนือ</v>
          </cell>
          <cell r="P659" t="str">
            <v>07</v>
          </cell>
          <cell r="Q659" t="str">
            <v>โรงพยาบาลชุมชน</v>
          </cell>
          <cell r="R659">
            <v>5</v>
          </cell>
          <cell r="S659">
            <v>30</v>
          </cell>
          <cell r="T659" t="str">
            <v>30</v>
          </cell>
          <cell r="U659" t="str">
            <v>21</v>
          </cell>
          <cell r="V659" t="str">
            <v>2.1 ทุติยภูมิระดับต้น</v>
          </cell>
        </row>
        <row r="660">
          <cell r="A660" t="str">
            <v>15</v>
          </cell>
          <cell r="B660" t="str">
            <v>21002</v>
          </cell>
          <cell r="C660" t="str">
            <v>กระทรวงสาธารณสุข สำนักงานปลัดกระทรวงสาธารณสุข</v>
          </cell>
          <cell r="D660" t="str">
            <v>001112500</v>
          </cell>
          <cell r="E660" t="str">
            <v>11125</v>
          </cell>
          <cell r="F660" t="str">
            <v>รพช.ฝาง</v>
          </cell>
          <cell r="G660" t="str">
            <v>โรงพยาบาลชุมชนฝาง</v>
          </cell>
          <cell r="H660" t="str">
            <v>50090104</v>
          </cell>
          <cell r="I660">
            <v>50</v>
          </cell>
          <cell r="J660" t="str">
            <v>จังหวัดเชียงใหม่</v>
          </cell>
          <cell r="K660">
            <v>5009</v>
          </cell>
          <cell r="L660" t="str">
            <v>ฝาง</v>
          </cell>
          <cell r="M660">
            <v>500901</v>
          </cell>
          <cell r="N660" t="str">
            <v>เวียง</v>
          </cell>
          <cell r="O660" t="str">
            <v>เหนือ</v>
          </cell>
          <cell r="P660" t="str">
            <v>07</v>
          </cell>
          <cell r="Q660" t="str">
            <v>โรงพยาบาลชุมชน</v>
          </cell>
          <cell r="R660">
            <v>4</v>
          </cell>
          <cell r="S660">
            <v>90</v>
          </cell>
          <cell r="T660" t="str">
            <v>120</v>
          </cell>
          <cell r="U660" t="str">
            <v>21</v>
          </cell>
          <cell r="V660" t="str">
            <v>2.1 ทุติยภูมิระดับต้น</v>
          </cell>
        </row>
        <row r="661">
          <cell r="A661" t="str">
            <v>15</v>
          </cell>
          <cell r="B661" t="str">
            <v>21002</v>
          </cell>
          <cell r="C661" t="str">
            <v>กระทรวงสาธารณสุข สำนักงานปลัดกระทรวงสาธารณสุข</v>
          </cell>
          <cell r="D661" t="str">
            <v>001112600</v>
          </cell>
          <cell r="E661" t="str">
            <v>11126</v>
          </cell>
          <cell r="F661" t="str">
            <v>รพช.แม่อาย</v>
          </cell>
          <cell r="G661" t="str">
            <v>โรงพยาบาลชุมชนแม่อาย</v>
          </cell>
          <cell r="H661" t="str">
            <v>50100108</v>
          </cell>
          <cell r="I661">
            <v>50</v>
          </cell>
          <cell r="J661" t="str">
            <v>จังหวัดเชียงใหม่</v>
          </cell>
          <cell r="K661">
            <v>5010</v>
          </cell>
          <cell r="L661" t="str">
            <v>แม่อาย</v>
          </cell>
          <cell r="M661">
            <v>501001</v>
          </cell>
          <cell r="N661" t="str">
            <v>แม่อาย</v>
          </cell>
          <cell r="O661" t="str">
            <v>เหนือ</v>
          </cell>
          <cell r="P661" t="str">
            <v>07</v>
          </cell>
          <cell r="Q661" t="str">
            <v>โรงพยาบาลชุมชน</v>
          </cell>
          <cell r="R661">
            <v>4</v>
          </cell>
          <cell r="S661">
            <v>72</v>
          </cell>
          <cell r="T661" t="str">
            <v>60</v>
          </cell>
          <cell r="U661" t="str">
            <v>21</v>
          </cell>
          <cell r="V661" t="str">
            <v>2.1 ทุติยภูมิระดับต้น</v>
          </cell>
        </row>
        <row r="662">
          <cell r="A662" t="str">
            <v>15</v>
          </cell>
          <cell r="B662" t="str">
            <v>21002</v>
          </cell>
          <cell r="C662" t="str">
            <v>กระทรวงสาธารณสุข สำนักงานปลัดกระทรวงสาธารณสุข</v>
          </cell>
          <cell r="D662" t="str">
            <v>001112700</v>
          </cell>
          <cell r="E662" t="str">
            <v>11127</v>
          </cell>
          <cell r="F662" t="str">
            <v>รพช.พร้าว</v>
          </cell>
          <cell r="G662" t="str">
            <v>โรงพยาบาลชุมชนพร้าว</v>
          </cell>
          <cell r="H662" t="str">
            <v>50110104</v>
          </cell>
          <cell r="I662">
            <v>50</v>
          </cell>
          <cell r="J662" t="str">
            <v>จังหวัดเชียงใหม่</v>
          </cell>
          <cell r="K662">
            <v>5011</v>
          </cell>
          <cell r="L662" t="str">
            <v>พร้าว</v>
          </cell>
          <cell r="M662">
            <v>501101</v>
          </cell>
          <cell r="N662" t="str">
            <v>เวียง</v>
          </cell>
          <cell r="O662" t="str">
            <v>เหนือ</v>
          </cell>
          <cell r="P662" t="str">
            <v>07</v>
          </cell>
          <cell r="Q662" t="str">
            <v>โรงพยาบาลชุมชน</v>
          </cell>
          <cell r="R662">
            <v>4</v>
          </cell>
          <cell r="S662">
            <v>60</v>
          </cell>
          <cell r="T662" t="str">
            <v>60</v>
          </cell>
          <cell r="U662" t="str">
            <v>22</v>
          </cell>
          <cell r="V662" t="str">
            <v>2.2 ทุติยภูมิระดับกลาง</v>
          </cell>
        </row>
        <row r="663">
          <cell r="A663" t="str">
            <v>15</v>
          </cell>
          <cell r="B663" t="str">
            <v>21002</v>
          </cell>
          <cell r="C663" t="str">
            <v>กระทรวงสาธารณสุข สำนักงานปลัดกระทรวงสาธารณสุข</v>
          </cell>
          <cell r="D663" t="str">
            <v>001112800</v>
          </cell>
          <cell r="E663" t="str">
            <v>11128</v>
          </cell>
          <cell r="F663" t="str">
            <v>รพช.สันป่าตอง</v>
          </cell>
          <cell r="G663" t="str">
            <v>โรงพยาบาลชุมชนสันป่าตอง</v>
          </cell>
          <cell r="H663" t="str">
            <v>50120109</v>
          </cell>
          <cell r="I663">
            <v>50</v>
          </cell>
          <cell r="J663" t="str">
            <v>จังหวัดเชียงใหม่</v>
          </cell>
          <cell r="K663">
            <v>5012</v>
          </cell>
          <cell r="L663" t="str">
            <v>สันป่าตอง</v>
          </cell>
          <cell r="M663">
            <v>501201</v>
          </cell>
          <cell r="N663" t="str">
            <v>ยุหว่า</v>
          </cell>
          <cell r="O663" t="str">
            <v>เหนือ</v>
          </cell>
          <cell r="P663" t="str">
            <v>07</v>
          </cell>
          <cell r="Q663" t="str">
            <v>โรงพยาบาลชุมชน</v>
          </cell>
          <cell r="R663">
            <v>4</v>
          </cell>
          <cell r="S663">
            <v>150</v>
          </cell>
          <cell r="T663" t="str">
            <v>120</v>
          </cell>
          <cell r="U663" t="str">
            <v>21</v>
          </cell>
          <cell r="V663" t="str">
            <v>2.1 ทุติยภูมิระดับต้น</v>
          </cell>
        </row>
        <row r="664">
          <cell r="A664" t="str">
            <v>15</v>
          </cell>
          <cell r="B664" t="str">
            <v>21002</v>
          </cell>
          <cell r="C664" t="str">
            <v>กระทรวงสาธารณสุข สำนักงานปลัดกระทรวงสาธารณสุข</v>
          </cell>
          <cell r="D664" t="str">
            <v>001112900</v>
          </cell>
          <cell r="E664" t="str">
            <v>11129</v>
          </cell>
          <cell r="F664" t="str">
            <v>รพช.สันกำแพง</v>
          </cell>
          <cell r="G664" t="str">
            <v>โรงพยาบาลชุมชนสันกำแพง</v>
          </cell>
          <cell r="H664" t="str">
            <v>50130401</v>
          </cell>
          <cell r="I664">
            <v>50</v>
          </cell>
          <cell r="J664" t="str">
            <v>จังหวัดเชียงใหม่</v>
          </cell>
          <cell r="K664">
            <v>5013</v>
          </cell>
          <cell r="L664" t="str">
            <v>สันกำแพง</v>
          </cell>
          <cell r="M664">
            <v>501304</v>
          </cell>
          <cell r="N664" t="str">
            <v>บวกค้าง</v>
          </cell>
          <cell r="O664" t="str">
            <v>เหนือ</v>
          </cell>
          <cell r="P664" t="str">
            <v>07</v>
          </cell>
          <cell r="Q664" t="str">
            <v>โรงพยาบาลชุมชน</v>
          </cell>
          <cell r="R664">
            <v>5</v>
          </cell>
          <cell r="S664">
            <v>30</v>
          </cell>
          <cell r="T664" t="str">
            <v>30</v>
          </cell>
          <cell r="U664" t="str">
            <v>21</v>
          </cell>
          <cell r="V664" t="str">
            <v>2.1 ทุติยภูมิระดับต้น</v>
          </cell>
        </row>
        <row r="665">
          <cell r="A665" t="str">
            <v>15</v>
          </cell>
          <cell r="B665" t="str">
            <v>21002</v>
          </cell>
          <cell r="C665" t="str">
            <v>กระทรวงสาธารณสุข สำนักงานปลัดกระทรวงสาธารณสุข</v>
          </cell>
          <cell r="D665" t="str">
            <v>001113000</v>
          </cell>
          <cell r="E665" t="str">
            <v>11130</v>
          </cell>
          <cell r="F665" t="str">
            <v>รพช.สันทราย</v>
          </cell>
          <cell r="G665" t="str">
            <v>โรงพยาบาลชุมชนสันทราย</v>
          </cell>
          <cell r="H665" t="str">
            <v>50140811</v>
          </cell>
          <cell r="I665">
            <v>50</v>
          </cell>
          <cell r="J665" t="str">
            <v>จังหวัดเชียงใหม่</v>
          </cell>
          <cell r="K665">
            <v>5014</v>
          </cell>
          <cell r="L665" t="str">
            <v>สันทราย</v>
          </cell>
          <cell r="M665">
            <v>501408</v>
          </cell>
          <cell r="N665" t="str">
            <v>หนองหาร</v>
          </cell>
          <cell r="O665" t="str">
            <v>เหนือ</v>
          </cell>
          <cell r="P665" t="str">
            <v>07</v>
          </cell>
          <cell r="Q665" t="str">
            <v>โรงพยาบาลชุมชน</v>
          </cell>
          <cell r="R665">
            <v>4</v>
          </cell>
          <cell r="S665">
            <v>53</v>
          </cell>
          <cell r="T665" t="str">
            <v>60</v>
          </cell>
          <cell r="U665" t="str">
            <v>21</v>
          </cell>
          <cell r="V665" t="str">
            <v>2.1 ทุติยภูมิระดับต้น</v>
          </cell>
        </row>
        <row r="666">
          <cell r="A666" t="str">
            <v>15</v>
          </cell>
          <cell r="B666" t="str">
            <v>21002</v>
          </cell>
          <cell r="C666" t="str">
            <v>กระทรวงสาธารณสุข สำนักงานปลัดกระทรวงสาธารณสุข</v>
          </cell>
          <cell r="D666" t="str">
            <v>001113100</v>
          </cell>
          <cell r="E666" t="str">
            <v>11131</v>
          </cell>
          <cell r="F666" t="str">
            <v>รพช.หางดง</v>
          </cell>
          <cell r="G666" t="str">
            <v>โรงพยาบาลชุมชนหางดง</v>
          </cell>
          <cell r="H666" t="str">
            <v>50150103</v>
          </cell>
          <cell r="I666">
            <v>50</v>
          </cell>
          <cell r="J666" t="str">
            <v>จังหวัดเชียงใหม่</v>
          </cell>
          <cell r="K666">
            <v>5015</v>
          </cell>
          <cell r="L666" t="str">
            <v>หางดง</v>
          </cell>
          <cell r="M666">
            <v>501501</v>
          </cell>
          <cell r="N666" t="str">
            <v>หางดง</v>
          </cell>
          <cell r="O666" t="str">
            <v>เหนือ</v>
          </cell>
          <cell r="P666" t="str">
            <v>07</v>
          </cell>
          <cell r="Q666" t="str">
            <v>โรงพยาบาลชุมชน</v>
          </cell>
          <cell r="R666">
            <v>5</v>
          </cell>
          <cell r="S666">
            <v>25</v>
          </cell>
          <cell r="T666" t="str">
            <v>23</v>
          </cell>
          <cell r="U666" t="str">
            <v>21</v>
          </cell>
          <cell r="V666" t="str">
            <v>2.1 ทุติยภูมิระดับต้น</v>
          </cell>
        </row>
        <row r="667">
          <cell r="A667" t="str">
            <v>15</v>
          </cell>
          <cell r="B667" t="str">
            <v>21002</v>
          </cell>
          <cell r="C667" t="str">
            <v>กระทรวงสาธารณสุข สำนักงานปลัดกระทรวงสาธารณสุข</v>
          </cell>
          <cell r="D667" t="str">
            <v>001113200</v>
          </cell>
          <cell r="E667" t="str">
            <v>11132</v>
          </cell>
          <cell r="F667" t="str">
            <v>รพช.ฮอด</v>
          </cell>
          <cell r="G667" t="str">
            <v>โรงพยาบาลชุมชนฮอด</v>
          </cell>
          <cell r="H667" t="str">
            <v>50160110</v>
          </cell>
          <cell r="I667">
            <v>50</v>
          </cell>
          <cell r="J667" t="str">
            <v>จังหวัดเชียงใหม่</v>
          </cell>
          <cell r="K667">
            <v>5016</v>
          </cell>
          <cell r="L667" t="str">
            <v>ฮอด</v>
          </cell>
          <cell r="M667">
            <v>501601</v>
          </cell>
          <cell r="N667" t="str">
            <v>หางดง</v>
          </cell>
          <cell r="O667" t="str">
            <v>เหนือ</v>
          </cell>
          <cell r="P667" t="str">
            <v>07</v>
          </cell>
          <cell r="Q667" t="str">
            <v>โรงพยาบาลชุมชน</v>
          </cell>
          <cell r="R667">
            <v>4</v>
          </cell>
          <cell r="S667">
            <v>60</v>
          </cell>
          <cell r="T667" t="str">
            <v>60</v>
          </cell>
          <cell r="U667" t="str">
            <v>21</v>
          </cell>
          <cell r="V667" t="str">
            <v>2.1 ทุติยภูมิระดับต้น</v>
          </cell>
        </row>
        <row r="668">
          <cell r="A668" t="str">
            <v>15</v>
          </cell>
          <cell r="B668" t="str">
            <v>21002</v>
          </cell>
          <cell r="C668" t="str">
            <v>กระทรวงสาธารณสุข สำนักงานปลัดกระทรวงสาธารณสุข</v>
          </cell>
          <cell r="D668" t="str">
            <v>001113300</v>
          </cell>
          <cell r="E668" t="str">
            <v>11133</v>
          </cell>
          <cell r="F668" t="str">
            <v>รพช.ดอยเต่า</v>
          </cell>
          <cell r="G668" t="str">
            <v>โรงพยาบาลชุมชนดอยเต่า</v>
          </cell>
          <cell r="H668" t="str">
            <v>50170103</v>
          </cell>
          <cell r="I668">
            <v>50</v>
          </cell>
          <cell r="J668" t="str">
            <v>จังหวัดเชียงใหม่</v>
          </cell>
          <cell r="K668">
            <v>5017</v>
          </cell>
          <cell r="L668" t="str">
            <v>ดอยเต่า</v>
          </cell>
          <cell r="M668">
            <v>501702</v>
          </cell>
          <cell r="N668" t="str">
            <v>ท่าเดื่อ</v>
          </cell>
          <cell r="O668" t="str">
            <v>เหนือ</v>
          </cell>
          <cell r="P668" t="str">
            <v>07</v>
          </cell>
          <cell r="Q668" t="str">
            <v>โรงพยาบาลชุมชน</v>
          </cell>
          <cell r="R668">
            <v>5</v>
          </cell>
          <cell r="S668">
            <v>30</v>
          </cell>
          <cell r="T668" t="str">
            <v>30</v>
          </cell>
          <cell r="U668" t="str">
            <v>21</v>
          </cell>
          <cell r="V668" t="str">
            <v>2.1 ทุติยภูมิระดับต้น</v>
          </cell>
        </row>
        <row r="669">
          <cell r="A669" t="str">
            <v>15</v>
          </cell>
          <cell r="B669" t="str">
            <v>21002</v>
          </cell>
          <cell r="C669" t="str">
            <v>กระทรวงสาธารณสุข สำนักงานปลัดกระทรวงสาธารณสุข</v>
          </cell>
          <cell r="D669" t="str">
            <v>001113400</v>
          </cell>
          <cell r="E669" t="str">
            <v>11134</v>
          </cell>
          <cell r="F669" t="str">
            <v>รพช.อมก๋อย</v>
          </cell>
          <cell r="G669" t="str">
            <v>โรงพยาบาลชุมชนอมก๋อย</v>
          </cell>
          <cell r="H669" t="str">
            <v>50180101</v>
          </cell>
          <cell r="I669">
            <v>50</v>
          </cell>
          <cell r="J669" t="str">
            <v>จังหวัดเชียงใหม่</v>
          </cell>
          <cell r="K669">
            <v>5018</v>
          </cell>
          <cell r="L669" t="str">
            <v>อมก๋อย</v>
          </cell>
          <cell r="M669">
            <v>501801</v>
          </cell>
          <cell r="N669" t="str">
            <v>อมก๋อย</v>
          </cell>
          <cell r="O669" t="str">
            <v>เหนือ</v>
          </cell>
          <cell r="P669" t="str">
            <v>07</v>
          </cell>
          <cell r="Q669" t="str">
            <v>โรงพยาบาลชุมชน</v>
          </cell>
          <cell r="R669">
            <v>5</v>
          </cell>
          <cell r="S669">
            <v>30</v>
          </cell>
          <cell r="T669" t="str">
            <v>30</v>
          </cell>
          <cell r="U669" t="str">
            <v>21</v>
          </cell>
          <cell r="V669" t="str">
            <v>2.1 ทุติยภูมิระดับต้น</v>
          </cell>
        </row>
        <row r="670">
          <cell r="A670" t="str">
            <v>15</v>
          </cell>
          <cell r="B670" t="str">
            <v>21002</v>
          </cell>
          <cell r="C670" t="str">
            <v>กระทรวงสาธารณสุข สำนักงานปลัดกระทรวงสาธารณสุข</v>
          </cell>
          <cell r="D670" t="str">
            <v>001113500</v>
          </cell>
          <cell r="E670" t="str">
            <v>11135</v>
          </cell>
          <cell r="F670" t="str">
            <v>รพช.สารภี</v>
          </cell>
          <cell r="G670" t="str">
            <v>โรงพยาบาลชุมชนสารภี</v>
          </cell>
          <cell r="H670" t="str">
            <v>50190203</v>
          </cell>
          <cell r="I670">
            <v>50</v>
          </cell>
          <cell r="J670" t="str">
            <v>จังหวัดเชียงใหม่</v>
          </cell>
          <cell r="K670">
            <v>5019</v>
          </cell>
          <cell r="L670" t="str">
            <v>สารภี</v>
          </cell>
          <cell r="M670">
            <v>501902</v>
          </cell>
          <cell r="N670" t="str">
            <v>สารภี</v>
          </cell>
          <cell r="O670" t="str">
            <v>เหนือ</v>
          </cell>
          <cell r="P670" t="str">
            <v>07</v>
          </cell>
          <cell r="Q670" t="str">
            <v>โรงพยาบาลชุมชน</v>
          </cell>
          <cell r="R670">
            <v>4</v>
          </cell>
          <cell r="S670">
            <v>59</v>
          </cell>
          <cell r="T670" t="str">
            <v>30</v>
          </cell>
          <cell r="U670" t="str">
            <v>21</v>
          </cell>
          <cell r="V670" t="str">
            <v>2.1 ทุติยภูมิระดับต้น</v>
          </cell>
        </row>
        <row r="671">
          <cell r="A671" t="str">
            <v>15</v>
          </cell>
          <cell r="B671" t="str">
            <v>21002</v>
          </cell>
          <cell r="C671" t="str">
            <v>กระทรวงสาธารณสุข สำนักงานปลัดกระทรวงสาธารณสุข</v>
          </cell>
          <cell r="D671" t="str">
            <v>001113600</v>
          </cell>
          <cell r="E671" t="str">
            <v>11136</v>
          </cell>
          <cell r="F671" t="str">
            <v>รพช.เวียงแหง</v>
          </cell>
          <cell r="G671" t="str">
            <v>โรงพยาบาลชุมชนเวียงแหง</v>
          </cell>
          <cell r="H671" t="str">
            <v>50200103</v>
          </cell>
          <cell r="I671">
            <v>50</v>
          </cell>
          <cell r="J671" t="str">
            <v>จังหวัดเชียงใหม่</v>
          </cell>
          <cell r="K671">
            <v>5020</v>
          </cell>
          <cell r="L671" t="str">
            <v>เวียงแหง</v>
          </cell>
          <cell r="M671">
            <v>502001</v>
          </cell>
          <cell r="N671" t="str">
            <v>เมืองแหง</v>
          </cell>
          <cell r="O671" t="str">
            <v>เหนือ</v>
          </cell>
          <cell r="P671" t="str">
            <v>07</v>
          </cell>
          <cell r="Q671" t="str">
            <v>โรงพยาบาลชุมชน</v>
          </cell>
          <cell r="R671">
            <v>5</v>
          </cell>
          <cell r="S671">
            <v>30</v>
          </cell>
          <cell r="T671" t="str">
            <v>30</v>
          </cell>
          <cell r="U671" t="str">
            <v>21</v>
          </cell>
          <cell r="V671" t="str">
            <v>2.1 ทุติยภูมิระดับต้น</v>
          </cell>
        </row>
        <row r="672">
          <cell r="A672" t="str">
            <v>15</v>
          </cell>
          <cell r="B672" t="str">
            <v>21002</v>
          </cell>
          <cell r="C672" t="str">
            <v>กระทรวงสาธารณสุข สำนักงานปลัดกระทรวงสาธารณสุข</v>
          </cell>
          <cell r="D672" t="str">
            <v>001113700</v>
          </cell>
          <cell r="E672" t="str">
            <v>11137</v>
          </cell>
          <cell r="F672" t="str">
            <v>รพช.ไชยปราการ</v>
          </cell>
          <cell r="G672" t="str">
            <v>โรงพยาบาลชุมชนไชยปราการ</v>
          </cell>
          <cell r="H672" t="str">
            <v>50210203</v>
          </cell>
          <cell r="I672">
            <v>50</v>
          </cell>
          <cell r="J672" t="str">
            <v>จังหวัดเชียงใหม่</v>
          </cell>
          <cell r="K672">
            <v>5021</v>
          </cell>
          <cell r="L672" t="str">
            <v>ไชยปราการ</v>
          </cell>
          <cell r="M672">
            <v>502102</v>
          </cell>
          <cell r="N672" t="str">
            <v>ศรีดงเย็น</v>
          </cell>
          <cell r="O672" t="str">
            <v>เหนือ</v>
          </cell>
          <cell r="P672" t="str">
            <v>07</v>
          </cell>
          <cell r="Q672" t="str">
            <v>โรงพยาบาลชุมชน</v>
          </cell>
          <cell r="R672">
            <v>5</v>
          </cell>
          <cell r="S672">
            <v>30</v>
          </cell>
          <cell r="T672" t="str">
            <v>42</v>
          </cell>
          <cell r="U672" t="str">
            <v>21</v>
          </cell>
          <cell r="V672" t="str">
            <v>2.1 ทุติยภูมิระดับต้น</v>
          </cell>
        </row>
        <row r="673">
          <cell r="A673" t="str">
            <v>15</v>
          </cell>
          <cell r="B673" t="str">
            <v>21002</v>
          </cell>
          <cell r="C673" t="str">
            <v>กระทรวงสาธารณสุข สำนักงานปลัดกระทรวงสาธารณสุข</v>
          </cell>
          <cell r="D673" t="str">
            <v>001113800</v>
          </cell>
          <cell r="E673" t="str">
            <v>11138</v>
          </cell>
          <cell r="F673" t="str">
            <v>รพช.แม่วาง</v>
          </cell>
          <cell r="G673" t="str">
            <v>โรงพยาบาลชุมชนแม่วาง</v>
          </cell>
          <cell r="H673" t="str">
            <v>50220101</v>
          </cell>
          <cell r="I673">
            <v>50</v>
          </cell>
          <cell r="J673" t="str">
            <v>จังหวัดเชียงใหม่</v>
          </cell>
          <cell r="K673">
            <v>5022</v>
          </cell>
          <cell r="L673" t="str">
            <v>แม่วาง</v>
          </cell>
          <cell r="M673">
            <v>502201</v>
          </cell>
          <cell r="N673" t="str">
            <v>บ้านกาด</v>
          </cell>
          <cell r="O673" t="str">
            <v>เหนือ</v>
          </cell>
          <cell r="P673" t="str">
            <v>07</v>
          </cell>
          <cell r="Q673" t="str">
            <v>โรงพยาบาลชุมชน</v>
          </cell>
          <cell r="R673">
            <v>5</v>
          </cell>
          <cell r="S673">
            <v>30</v>
          </cell>
          <cell r="T673" t="str">
            <v>30</v>
          </cell>
          <cell r="U673" t="str">
            <v>21</v>
          </cell>
          <cell r="V673" t="str">
            <v>2.1 ทุติยภูมิระดับต้น</v>
          </cell>
        </row>
        <row r="674">
          <cell r="A674" t="str">
            <v>15</v>
          </cell>
          <cell r="B674" t="str">
            <v>21002</v>
          </cell>
          <cell r="C674" t="str">
            <v>กระทรวงสาธารณสุข สำนักงานปลัดกระทรวงสาธารณสุข</v>
          </cell>
          <cell r="D674" t="str">
            <v>001113900</v>
          </cell>
          <cell r="E674" t="str">
            <v>11139</v>
          </cell>
          <cell r="F674" t="str">
            <v>รพช.แม่ออน</v>
          </cell>
          <cell r="G674" t="str">
            <v>โรงพยาบาลชุมชนแม่ออน</v>
          </cell>
          <cell r="H674" t="str">
            <v>50230301</v>
          </cell>
          <cell r="I674">
            <v>50</v>
          </cell>
          <cell r="J674" t="str">
            <v>จังหวัดเชียงใหม่</v>
          </cell>
          <cell r="K674">
            <v>5023</v>
          </cell>
          <cell r="L674" t="str">
            <v>แม่ออน</v>
          </cell>
          <cell r="M674">
            <v>502303</v>
          </cell>
          <cell r="N674" t="str">
            <v>บ้านสหกรณ์</v>
          </cell>
          <cell r="O674" t="str">
            <v>เหนือ</v>
          </cell>
          <cell r="P674" t="str">
            <v>07</v>
          </cell>
          <cell r="Q674" t="str">
            <v>โรงพยาบาลชุมชน</v>
          </cell>
          <cell r="R674">
            <v>5</v>
          </cell>
          <cell r="S674">
            <v>18</v>
          </cell>
          <cell r="T674" t="str">
            <v>10</v>
          </cell>
          <cell r="U674" t="str">
            <v>21</v>
          </cell>
          <cell r="V674" t="str">
            <v>2.1 ทุติยภูมิระดับต้น</v>
          </cell>
        </row>
        <row r="675">
          <cell r="A675" t="str">
            <v>15</v>
          </cell>
          <cell r="B675" t="str">
            <v>21002</v>
          </cell>
          <cell r="C675" t="str">
            <v>กระทรวงสาธารณสุข สำนักงานปลัดกระทรวงสาธารณสุข</v>
          </cell>
          <cell r="D675" t="str">
            <v>001164300</v>
          </cell>
          <cell r="E675" t="str">
            <v>11643</v>
          </cell>
          <cell r="F675" t="str">
            <v>รพช.ดอยหล่อ</v>
          </cell>
          <cell r="G675" t="str">
            <v>โรงพยาบาลชุมชนดอยหล่อ</v>
          </cell>
          <cell r="H675" t="str">
            <v>50240105</v>
          </cell>
          <cell r="I675">
            <v>50</v>
          </cell>
          <cell r="J675" t="str">
            <v>จังหวัดเชียงใหม่</v>
          </cell>
          <cell r="K675">
            <v>5024</v>
          </cell>
          <cell r="L675" t="str">
            <v>ดอยหล่อ</v>
          </cell>
          <cell r="M675">
            <v>502401</v>
          </cell>
          <cell r="N675" t="str">
            <v>ดอยหล่อ</v>
          </cell>
          <cell r="O675" t="str">
            <v>เหนือ</v>
          </cell>
          <cell r="P675" t="str">
            <v>07</v>
          </cell>
          <cell r="Q675" t="str">
            <v>โรงพยาบาลชุมชน</v>
          </cell>
          <cell r="R675">
            <v>5</v>
          </cell>
          <cell r="S675">
            <v>30</v>
          </cell>
          <cell r="T675" t="str">
            <v>30</v>
          </cell>
          <cell r="U675" t="str">
            <v>22</v>
          </cell>
          <cell r="V675" t="str">
            <v>2.2 ทุติยภูมิระดับกลาง</v>
          </cell>
        </row>
        <row r="676">
          <cell r="A676" t="str">
            <v>15</v>
          </cell>
          <cell r="B676" t="str">
            <v>21002</v>
          </cell>
          <cell r="C676" t="str">
            <v>กระทรวงสาธารณสุข สำนักงานปลัดกระทรวงสาธารณสุข</v>
          </cell>
          <cell r="D676" t="str">
            <v>002373600</v>
          </cell>
          <cell r="E676" t="str">
            <v>23736</v>
          </cell>
          <cell r="F676" t="str">
            <v>รพช.วัดจันทร์เฉลิมพระเกียรติ 80 พรรษา</v>
          </cell>
          <cell r="G676" t="str">
            <v>โรงพยาบาลชุมชนวัดจันทร์เฉลิมพระเกียรติ 80 พรรษา</v>
          </cell>
          <cell r="H676" t="str">
            <v>50030603</v>
          </cell>
          <cell r="I676">
            <v>50</v>
          </cell>
          <cell r="J676" t="str">
            <v>จังหวัดเชียงใหม่</v>
          </cell>
          <cell r="K676">
            <v>5003</v>
          </cell>
          <cell r="L676" t="str">
            <v>แม่แจ่ม</v>
          </cell>
          <cell r="M676">
            <v>500306</v>
          </cell>
          <cell r="N676" t="str">
            <v>บ้านจันทร์</v>
          </cell>
          <cell r="O676" t="str">
            <v>เหนือ</v>
          </cell>
          <cell r="P676" t="str">
            <v>07</v>
          </cell>
          <cell r="Q676" t="str">
            <v>โรงพยาบาลชุมชน</v>
          </cell>
          <cell r="R676">
            <v>5</v>
          </cell>
          <cell r="S676">
            <v>10</v>
          </cell>
          <cell r="T676" t="str">
            <v>10</v>
          </cell>
        </row>
        <row r="677">
          <cell r="A677" t="str">
            <v>15</v>
          </cell>
          <cell r="B677" t="str">
            <v>21002</v>
          </cell>
          <cell r="C677" t="str">
            <v>กระทรวงสาธารณสุข สำนักงานปลัดกระทรวงสาธารณสุข</v>
          </cell>
          <cell r="D677" t="str">
            <v>001071400</v>
          </cell>
          <cell r="E677" t="str">
            <v>10714</v>
          </cell>
          <cell r="F677" t="str">
            <v>รพท.ลำพูน</v>
          </cell>
          <cell r="G677" t="str">
            <v>โรงพยาบาลทั่วไปลำพูน</v>
          </cell>
          <cell r="H677" t="str">
            <v>51011101</v>
          </cell>
          <cell r="I677">
            <v>51</v>
          </cell>
          <cell r="J677" t="str">
            <v>จังหวัดลำพูน</v>
          </cell>
          <cell r="K677">
            <v>5101</v>
          </cell>
          <cell r="L677" t="str">
            <v>เมืองลำพูน</v>
          </cell>
          <cell r="M677">
            <v>510111</v>
          </cell>
          <cell r="N677" t="str">
            <v>เวียงยอง</v>
          </cell>
          <cell r="O677" t="str">
            <v>เหนือ</v>
          </cell>
          <cell r="P677" t="str">
            <v>06</v>
          </cell>
          <cell r="Q677" t="str">
            <v>โรงพยาบาลทั่วไป</v>
          </cell>
          <cell r="R677">
            <v>2</v>
          </cell>
          <cell r="S677">
            <v>434</v>
          </cell>
          <cell r="T677" t="str">
            <v>411</v>
          </cell>
          <cell r="U677" t="str">
            <v>31</v>
          </cell>
          <cell r="V677" t="str">
            <v>3.1 ตติยภูมิ</v>
          </cell>
        </row>
        <row r="678">
          <cell r="A678" t="str">
            <v>15</v>
          </cell>
          <cell r="B678" t="str">
            <v>21002</v>
          </cell>
          <cell r="C678" t="str">
            <v>กระทรวงสาธารณสุข สำนักงานปลัดกระทรวงสาธารณสุข</v>
          </cell>
          <cell r="D678" t="str">
            <v>001114000</v>
          </cell>
          <cell r="E678" t="str">
            <v>11140</v>
          </cell>
          <cell r="F678" t="str">
            <v>รพช.แม่ทา</v>
          </cell>
          <cell r="G678" t="str">
            <v>โรงพยาบาลชุมชนแม่ทา</v>
          </cell>
          <cell r="H678" t="str">
            <v>51020208</v>
          </cell>
          <cell r="I678">
            <v>51</v>
          </cell>
          <cell r="J678" t="str">
            <v>จังหวัดลำพูน</v>
          </cell>
          <cell r="K678">
            <v>5102</v>
          </cell>
          <cell r="L678" t="str">
            <v>แม่ทา</v>
          </cell>
          <cell r="M678">
            <v>510202</v>
          </cell>
          <cell r="N678" t="str">
            <v>ทาสบเส้า</v>
          </cell>
          <cell r="O678" t="str">
            <v>เหนือ</v>
          </cell>
          <cell r="P678" t="str">
            <v>07</v>
          </cell>
          <cell r="Q678" t="str">
            <v>โรงพยาบาลชุมชน</v>
          </cell>
          <cell r="R678">
            <v>5</v>
          </cell>
          <cell r="S678">
            <v>30</v>
          </cell>
          <cell r="T678" t="str">
            <v>30</v>
          </cell>
          <cell r="U678" t="str">
            <v>21</v>
          </cell>
          <cell r="V678" t="str">
            <v>2.1 ทุติยภูมิระดับต้น</v>
          </cell>
        </row>
        <row r="679">
          <cell r="A679" t="str">
            <v>15</v>
          </cell>
          <cell r="B679" t="str">
            <v>21002</v>
          </cell>
          <cell r="C679" t="str">
            <v>กระทรวงสาธารณสุข สำนักงานปลัดกระทรวงสาธารณสุข</v>
          </cell>
          <cell r="D679" t="str">
            <v>001114100</v>
          </cell>
          <cell r="E679" t="str">
            <v>11141</v>
          </cell>
          <cell r="F679" t="str">
            <v>รพช.บ้านโฮ่ง</v>
          </cell>
          <cell r="G679" t="str">
            <v>โรงพยาบาลชุมชนบ้านโฮ่ง</v>
          </cell>
          <cell r="H679" t="str">
            <v>51030102</v>
          </cell>
          <cell r="I679">
            <v>51</v>
          </cell>
          <cell r="J679" t="str">
            <v>จังหวัดลำพูน</v>
          </cell>
          <cell r="K679">
            <v>5103</v>
          </cell>
          <cell r="L679" t="str">
            <v>บ้านโฮ่ง</v>
          </cell>
          <cell r="M679">
            <v>510301</v>
          </cell>
          <cell r="N679" t="str">
            <v>บ้านโฮ่ง</v>
          </cell>
          <cell r="O679" t="str">
            <v>เหนือ</v>
          </cell>
          <cell r="P679" t="str">
            <v>07</v>
          </cell>
          <cell r="Q679" t="str">
            <v>โรงพยาบาลชุมชน</v>
          </cell>
          <cell r="R679">
            <v>5</v>
          </cell>
          <cell r="S679">
            <v>30</v>
          </cell>
          <cell r="T679" t="str">
            <v>30</v>
          </cell>
          <cell r="U679" t="str">
            <v>21</v>
          </cell>
          <cell r="V679" t="str">
            <v>2.1 ทุติยภูมิระดับต้น</v>
          </cell>
        </row>
        <row r="680">
          <cell r="A680" t="str">
            <v>15</v>
          </cell>
          <cell r="B680" t="str">
            <v>21002</v>
          </cell>
          <cell r="C680" t="str">
            <v>กระทรวงสาธารณสุข สำนักงานปลัดกระทรวงสาธารณสุข</v>
          </cell>
          <cell r="D680" t="str">
            <v>001114200</v>
          </cell>
          <cell r="E680" t="str">
            <v>11142</v>
          </cell>
          <cell r="F680" t="str">
            <v>รพช.ลี้</v>
          </cell>
          <cell r="G680" t="str">
            <v>โรงพยาบาลชุมชนลี้</v>
          </cell>
          <cell r="H680" t="str">
            <v>51040104</v>
          </cell>
          <cell r="I680">
            <v>51</v>
          </cell>
          <cell r="J680" t="str">
            <v>จังหวัดลำพูน</v>
          </cell>
          <cell r="K680">
            <v>5104</v>
          </cell>
          <cell r="L680" t="str">
            <v>ลี้</v>
          </cell>
          <cell r="M680">
            <v>510401</v>
          </cell>
          <cell r="N680" t="str">
            <v>ลี้</v>
          </cell>
          <cell r="O680" t="str">
            <v>เหนือ</v>
          </cell>
          <cell r="P680" t="str">
            <v>07</v>
          </cell>
          <cell r="Q680" t="str">
            <v>โรงพยาบาลชุมชน</v>
          </cell>
          <cell r="R680">
            <v>4</v>
          </cell>
          <cell r="S680">
            <v>60</v>
          </cell>
          <cell r="T680" t="str">
            <v>60</v>
          </cell>
          <cell r="U680" t="str">
            <v>22</v>
          </cell>
          <cell r="V680" t="str">
            <v>2.2 ทุติยภูมิระดับกลาง</v>
          </cell>
        </row>
        <row r="681">
          <cell r="A681" t="str">
            <v>15</v>
          </cell>
          <cell r="B681" t="str">
            <v>21002</v>
          </cell>
          <cell r="C681" t="str">
            <v>กระทรวงสาธารณสุข สำนักงานปลัดกระทรวงสาธารณสุข</v>
          </cell>
          <cell r="D681" t="str">
            <v>001114300</v>
          </cell>
          <cell r="E681" t="str">
            <v>11143</v>
          </cell>
          <cell r="F681" t="str">
            <v>รพช.ทุ่งหัวช้าง</v>
          </cell>
          <cell r="G681" t="str">
            <v>โรงพยาบาลชุมชนทุ่งหัวช้าง</v>
          </cell>
          <cell r="H681" t="str">
            <v>51050103</v>
          </cell>
          <cell r="I681">
            <v>51</v>
          </cell>
          <cell r="J681" t="str">
            <v>จังหวัดลำพูน</v>
          </cell>
          <cell r="K681">
            <v>5105</v>
          </cell>
          <cell r="L681" t="str">
            <v>ทุ่งหัวช้าง</v>
          </cell>
          <cell r="M681">
            <v>510501</v>
          </cell>
          <cell r="N681" t="str">
            <v>ทุ่งหัวช้าง</v>
          </cell>
          <cell r="O681" t="str">
            <v>เหนือ</v>
          </cell>
          <cell r="P681" t="str">
            <v>07</v>
          </cell>
          <cell r="Q681" t="str">
            <v>โรงพยาบาลชุมชน</v>
          </cell>
          <cell r="R681">
            <v>5</v>
          </cell>
          <cell r="S681">
            <v>30</v>
          </cell>
          <cell r="T681" t="str">
            <v>30</v>
          </cell>
          <cell r="U681" t="str">
            <v>21</v>
          </cell>
          <cell r="V681" t="str">
            <v>2.1 ทุติยภูมิระดับต้น</v>
          </cell>
        </row>
        <row r="682">
          <cell r="A682" t="str">
            <v>15</v>
          </cell>
          <cell r="B682" t="str">
            <v>21002</v>
          </cell>
          <cell r="C682" t="str">
            <v>กระทรวงสาธารณสุข สำนักงานปลัดกระทรวงสาธารณสุข</v>
          </cell>
          <cell r="D682" t="str">
            <v>001114400</v>
          </cell>
          <cell r="E682" t="str">
            <v>11144</v>
          </cell>
          <cell r="F682" t="str">
            <v>รพช.ป่าซาง</v>
          </cell>
          <cell r="G682" t="str">
            <v>โรงพยาบาลชุมชนป่าซาง</v>
          </cell>
          <cell r="H682" t="str">
            <v>51061107</v>
          </cell>
          <cell r="I682">
            <v>51</v>
          </cell>
          <cell r="J682" t="str">
            <v>จังหวัดลำพูน</v>
          </cell>
          <cell r="K682">
            <v>5106</v>
          </cell>
          <cell r="L682" t="str">
            <v>ป่าซาง</v>
          </cell>
          <cell r="M682">
            <v>510611</v>
          </cell>
          <cell r="N682" t="str">
            <v>นครเจดีย์</v>
          </cell>
          <cell r="O682" t="str">
            <v>เหนือ</v>
          </cell>
          <cell r="P682" t="str">
            <v>07</v>
          </cell>
          <cell r="Q682" t="str">
            <v>โรงพยาบาลชุมชน</v>
          </cell>
          <cell r="R682">
            <v>4</v>
          </cell>
          <cell r="S682">
            <v>90</v>
          </cell>
          <cell r="T682" t="str">
            <v>60</v>
          </cell>
          <cell r="U682" t="str">
            <v>21</v>
          </cell>
          <cell r="V682" t="str">
            <v>2.1 ทุติยภูมิระดับต้น</v>
          </cell>
        </row>
        <row r="683">
          <cell r="A683" t="str">
            <v>15</v>
          </cell>
          <cell r="B683" t="str">
            <v>21002</v>
          </cell>
          <cell r="C683" t="str">
            <v>กระทรวงสาธารณสุข สำนักงานปลัดกระทรวงสาธารณสุข</v>
          </cell>
          <cell r="D683" t="str">
            <v>001114500</v>
          </cell>
          <cell r="E683" t="str">
            <v>11145</v>
          </cell>
          <cell r="F683" t="str">
            <v>รพช.บ้านธิ</v>
          </cell>
          <cell r="G683" t="str">
            <v>โรงพยาบาลชุมชนบ้านธิ</v>
          </cell>
          <cell r="H683" t="str">
            <v>51070106</v>
          </cell>
          <cell r="I683">
            <v>51</v>
          </cell>
          <cell r="J683" t="str">
            <v>จังหวัดลำพูน</v>
          </cell>
          <cell r="K683">
            <v>5107</v>
          </cell>
          <cell r="L683" t="str">
            <v>บ้านธิ</v>
          </cell>
          <cell r="M683">
            <v>510701</v>
          </cell>
          <cell r="N683" t="str">
            <v>บ้านธิ</v>
          </cell>
          <cell r="O683" t="str">
            <v>เหนือ</v>
          </cell>
          <cell r="P683" t="str">
            <v>07</v>
          </cell>
          <cell r="Q683" t="str">
            <v>โรงพยาบาลชุมชน</v>
          </cell>
          <cell r="R683">
            <v>5</v>
          </cell>
          <cell r="S683">
            <v>30</v>
          </cell>
          <cell r="T683" t="str">
            <v>30</v>
          </cell>
          <cell r="U683" t="str">
            <v>21</v>
          </cell>
          <cell r="V683" t="str">
            <v>2.1 ทุติยภูมิระดับต้น</v>
          </cell>
        </row>
        <row r="684">
          <cell r="A684" t="str">
            <v>15</v>
          </cell>
          <cell r="B684" t="str">
            <v>21002</v>
          </cell>
          <cell r="C684" t="str">
            <v>กระทรวงสาธารณสุข สำนักงานปลัดกระทรวงสาธารณสุข</v>
          </cell>
          <cell r="D684" t="str">
            <v>001067200</v>
          </cell>
          <cell r="E684" t="str">
            <v>10672</v>
          </cell>
          <cell r="F684" t="str">
            <v>รพศ.ลำปาง</v>
          </cell>
          <cell r="G684" t="str">
            <v>โรงพยาบาลศูนย์ลำปาง</v>
          </cell>
          <cell r="H684" t="str">
            <v>52010200</v>
          </cell>
          <cell r="I684">
            <v>52</v>
          </cell>
          <cell r="J684" t="str">
            <v>จังหวัดลำปาง</v>
          </cell>
          <cell r="K684">
            <v>5201</v>
          </cell>
          <cell r="L684" t="str">
            <v>เมืองลำปาง</v>
          </cell>
          <cell r="M684">
            <v>520102</v>
          </cell>
          <cell r="N684" t="str">
            <v>หัวเวียง</v>
          </cell>
          <cell r="O684" t="str">
            <v>เหนือ</v>
          </cell>
          <cell r="P684" t="str">
            <v>05</v>
          </cell>
          <cell r="Q684" t="str">
            <v>โรงพยาบาลศูนย์</v>
          </cell>
          <cell r="R684">
            <v>1</v>
          </cell>
          <cell r="S684">
            <v>800</v>
          </cell>
          <cell r="T684" t="str">
            <v>803</v>
          </cell>
          <cell r="U684" t="str">
            <v>31</v>
          </cell>
          <cell r="V684" t="str">
            <v>3.1 ตติยภูมิ</v>
          </cell>
        </row>
        <row r="685">
          <cell r="A685" t="str">
            <v>15</v>
          </cell>
          <cell r="B685" t="str">
            <v>21002</v>
          </cell>
          <cell r="C685" t="str">
            <v>กระทรวงสาธารณสุข สำนักงานปลัดกระทรวงสาธารณสุข</v>
          </cell>
          <cell r="D685" t="str">
            <v>001114600</v>
          </cell>
          <cell r="E685" t="str">
            <v>11146</v>
          </cell>
          <cell r="F685" t="str">
            <v>รพช.แม่เมาะ</v>
          </cell>
          <cell r="G685" t="str">
            <v>โรงพยาบาลชุมชนแม่เมาะ</v>
          </cell>
          <cell r="H685" t="str">
            <v>52020407</v>
          </cell>
          <cell r="I685">
            <v>52</v>
          </cell>
          <cell r="J685" t="str">
            <v>จังหวัดลำปาง</v>
          </cell>
          <cell r="K685">
            <v>5202</v>
          </cell>
          <cell r="L685" t="str">
            <v>แม่เมาะ</v>
          </cell>
          <cell r="M685">
            <v>520204</v>
          </cell>
          <cell r="N685" t="str">
            <v>แม่เมาะ</v>
          </cell>
          <cell r="O685" t="str">
            <v>เหนือ</v>
          </cell>
          <cell r="P685" t="str">
            <v>07</v>
          </cell>
          <cell r="Q685" t="str">
            <v>โรงพยาบาลชุมชน</v>
          </cell>
          <cell r="R685">
            <v>5</v>
          </cell>
          <cell r="S685">
            <v>30</v>
          </cell>
          <cell r="T685" t="str">
            <v>30</v>
          </cell>
          <cell r="U685" t="str">
            <v>21</v>
          </cell>
          <cell r="V685" t="str">
            <v>2.1 ทุติยภูมิระดับต้น</v>
          </cell>
        </row>
        <row r="686">
          <cell r="A686" t="str">
            <v>15</v>
          </cell>
          <cell r="B686" t="str">
            <v>21002</v>
          </cell>
          <cell r="C686" t="str">
            <v>กระทรวงสาธารณสุข สำนักงานปลัดกระทรวงสาธารณสุข</v>
          </cell>
          <cell r="D686" t="str">
            <v>001114700</v>
          </cell>
          <cell r="E686" t="str">
            <v>11147</v>
          </cell>
          <cell r="F686" t="str">
            <v>รพช.เกาะคา</v>
          </cell>
          <cell r="G686" t="str">
            <v>โรงพยาบาลชุมชนเกาะคา</v>
          </cell>
          <cell r="H686" t="str">
            <v>52030503</v>
          </cell>
          <cell r="I686">
            <v>52</v>
          </cell>
          <cell r="J686" t="str">
            <v>จังหวัดลำปาง</v>
          </cell>
          <cell r="K686">
            <v>5203</v>
          </cell>
          <cell r="L686" t="str">
            <v>เกาะคา</v>
          </cell>
          <cell r="M686">
            <v>520305</v>
          </cell>
          <cell r="N686" t="str">
            <v>ศาลา</v>
          </cell>
          <cell r="O686" t="str">
            <v>เหนือ</v>
          </cell>
          <cell r="P686" t="str">
            <v>07</v>
          </cell>
          <cell r="Q686" t="str">
            <v>โรงพยาบาลชุมชน</v>
          </cell>
          <cell r="R686">
            <v>4</v>
          </cell>
          <cell r="S686">
            <v>60</v>
          </cell>
          <cell r="T686" t="str">
            <v>30</v>
          </cell>
          <cell r="U686" t="str">
            <v>22</v>
          </cell>
          <cell r="V686" t="str">
            <v>2.2 ทุติยภูมิระดับกลาง</v>
          </cell>
        </row>
        <row r="687">
          <cell r="A687" t="str">
            <v>15</v>
          </cell>
          <cell r="B687" t="str">
            <v>21002</v>
          </cell>
          <cell r="C687" t="str">
            <v>กระทรวงสาธารณสุข สำนักงานปลัดกระทรวงสาธารณสุข</v>
          </cell>
          <cell r="D687" t="str">
            <v>001114800</v>
          </cell>
          <cell r="E687" t="str">
            <v>11148</v>
          </cell>
          <cell r="F687" t="str">
            <v>รพช.เสริมงาม</v>
          </cell>
          <cell r="G687" t="str">
            <v>โรงพยาบาลชุมชนเสริมงาม</v>
          </cell>
          <cell r="H687" t="str">
            <v>52040103</v>
          </cell>
          <cell r="I687">
            <v>52</v>
          </cell>
          <cell r="J687" t="str">
            <v>จังหวัดลำปาง</v>
          </cell>
          <cell r="K687">
            <v>5204</v>
          </cell>
          <cell r="L687" t="str">
            <v>เสริมงาม</v>
          </cell>
          <cell r="M687">
            <v>520401</v>
          </cell>
          <cell r="N687" t="str">
            <v>ทุ่งงาม</v>
          </cell>
          <cell r="O687" t="str">
            <v>เหนือ</v>
          </cell>
          <cell r="P687" t="str">
            <v>07</v>
          </cell>
          <cell r="Q687" t="str">
            <v>โรงพยาบาลชุมชน</v>
          </cell>
          <cell r="R687">
            <v>5</v>
          </cell>
          <cell r="S687">
            <v>30</v>
          </cell>
          <cell r="T687" t="str">
            <v>30</v>
          </cell>
          <cell r="U687" t="str">
            <v>21</v>
          </cell>
          <cell r="V687" t="str">
            <v>2.1 ทุติยภูมิระดับต้น</v>
          </cell>
        </row>
        <row r="688">
          <cell r="A688" t="str">
            <v>15</v>
          </cell>
          <cell r="B688" t="str">
            <v>21002</v>
          </cell>
          <cell r="C688" t="str">
            <v>กระทรวงสาธารณสุข สำนักงานปลัดกระทรวงสาธารณสุข</v>
          </cell>
          <cell r="D688" t="str">
            <v>001114900</v>
          </cell>
          <cell r="E688" t="str">
            <v>11149</v>
          </cell>
          <cell r="F688" t="str">
            <v>รพช.งาว</v>
          </cell>
          <cell r="G688" t="str">
            <v>โรงพยาบาลชุมชนงาว</v>
          </cell>
          <cell r="H688" t="str">
            <v>52050104</v>
          </cell>
          <cell r="I688">
            <v>52</v>
          </cell>
          <cell r="J688" t="str">
            <v>จังหวัดลำปาง</v>
          </cell>
          <cell r="K688">
            <v>5205</v>
          </cell>
          <cell r="L688" t="str">
            <v>งาว</v>
          </cell>
          <cell r="M688">
            <v>520501</v>
          </cell>
          <cell r="N688" t="str">
            <v>หลวงเหนือ</v>
          </cell>
          <cell r="O688" t="str">
            <v>เหนือ</v>
          </cell>
          <cell r="P688" t="str">
            <v>07</v>
          </cell>
          <cell r="Q688" t="str">
            <v>โรงพยาบาลชุมชน</v>
          </cell>
          <cell r="R688">
            <v>5</v>
          </cell>
          <cell r="S688">
            <v>30</v>
          </cell>
          <cell r="T688" t="str">
            <v>30</v>
          </cell>
          <cell r="U688" t="str">
            <v>21</v>
          </cell>
          <cell r="V688" t="str">
            <v>2.1 ทุติยภูมิระดับต้น</v>
          </cell>
        </row>
        <row r="689">
          <cell r="A689" t="str">
            <v>15</v>
          </cell>
          <cell r="B689" t="str">
            <v>21002</v>
          </cell>
          <cell r="C689" t="str">
            <v>กระทรวงสาธารณสุข สำนักงานปลัดกระทรวงสาธารณสุข</v>
          </cell>
          <cell r="D689" t="str">
            <v>001115000</v>
          </cell>
          <cell r="E689" t="str">
            <v>11150</v>
          </cell>
          <cell r="F689" t="str">
            <v>รพช.แจ้ห่ม</v>
          </cell>
          <cell r="G689" t="str">
            <v>โรงพยาบาลชุมชนแจ้ห่ม</v>
          </cell>
          <cell r="H689" t="str">
            <v>52060703</v>
          </cell>
          <cell r="I689">
            <v>52</v>
          </cell>
          <cell r="J689" t="str">
            <v>จังหวัดลำปาง</v>
          </cell>
          <cell r="K689">
            <v>5206</v>
          </cell>
          <cell r="L689" t="str">
            <v>แจ้ห่ม</v>
          </cell>
          <cell r="M689">
            <v>520607</v>
          </cell>
          <cell r="N689" t="str">
            <v>วิเชตนคร</v>
          </cell>
          <cell r="O689" t="str">
            <v>เหนือ</v>
          </cell>
          <cell r="P689" t="str">
            <v>07</v>
          </cell>
          <cell r="Q689" t="str">
            <v>โรงพยาบาลชุมชน</v>
          </cell>
          <cell r="R689">
            <v>4</v>
          </cell>
          <cell r="S689">
            <v>60</v>
          </cell>
          <cell r="T689" t="str">
            <v>60</v>
          </cell>
          <cell r="U689" t="str">
            <v>21</v>
          </cell>
          <cell r="V689" t="str">
            <v>2.1 ทุติยภูมิระดับต้น</v>
          </cell>
        </row>
        <row r="690">
          <cell r="A690" t="str">
            <v>15</v>
          </cell>
          <cell r="B690" t="str">
            <v>21002</v>
          </cell>
          <cell r="C690" t="str">
            <v>กระทรวงสาธารณสุข สำนักงานปลัดกระทรวงสาธารณสุข</v>
          </cell>
          <cell r="D690" t="str">
            <v>001115100</v>
          </cell>
          <cell r="E690" t="str">
            <v>11151</v>
          </cell>
          <cell r="F690" t="str">
            <v>รพช.วังเหนือ</v>
          </cell>
          <cell r="G690" t="str">
            <v>โรงพยาบาลชุมชนวังเหนือ</v>
          </cell>
          <cell r="H690" t="str">
            <v>52070204</v>
          </cell>
          <cell r="I690">
            <v>52</v>
          </cell>
          <cell r="J690" t="str">
            <v>จังหวัดลำปาง</v>
          </cell>
          <cell r="K690">
            <v>5207</v>
          </cell>
          <cell r="L690" t="str">
            <v>วังเหนือ</v>
          </cell>
          <cell r="M690">
            <v>520702</v>
          </cell>
          <cell r="N690" t="str">
            <v>วังเหนือ</v>
          </cell>
          <cell r="O690" t="str">
            <v>เหนือ</v>
          </cell>
          <cell r="P690" t="str">
            <v>07</v>
          </cell>
          <cell r="Q690" t="str">
            <v>โรงพยาบาลชุมชน</v>
          </cell>
          <cell r="R690">
            <v>4</v>
          </cell>
          <cell r="S690">
            <v>31</v>
          </cell>
          <cell r="T690" t="str">
            <v>30</v>
          </cell>
          <cell r="U690" t="str">
            <v>21</v>
          </cell>
          <cell r="V690" t="str">
            <v>2.1 ทุติยภูมิระดับต้น</v>
          </cell>
        </row>
        <row r="691">
          <cell r="A691" t="str">
            <v>15</v>
          </cell>
          <cell r="B691" t="str">
            <v>21002</v>
          </cell>
          <cell r="C691" t="str">
            <v>กระทรวงสาธารณสุข สำนักงานปลัดกระทรวงสาธารณสุข</v>
          </cell>
          <cell r="D691" t="str">
            <v>001115200</v>
          </cell>
          <cell r="E691" t="str">
            <v>11152</v>
          </cell>
          <cell r="F691" t="str">
            <v>รพช.เถิน</v>
          </cell>
          <cell r="G691" t="str">
            <v>โรงพยาบาลชุมชนเถิน</v>
          </cell>
          <cell r="H691" t="str">
            <v>52080107</v>
          </cell>
          <cell r="I691">
            <v>52</v>
          </cell>
          <cell r="J691" t="str">
            <v>จังหวัดลำปาง</v>
          </cell>
          <cell r="K691">
            <v>5208</v>
          </cell>
          <cell r="L691" t="str">
            <v>เถิน</v>
          </cell>
          <cell r="M691">
            <v>520801</v>
          </cell>
          <cell r="N691" t="str">
            <v>ล้อมแรด</v>
          </cell>
          <cell r="O691" t="str">
            <v>เหนือ</v>
          </cell>
          <cell r="P691" t="str">
            <v>07</v>
          </cell>
          <cell r="Q691" t="str">
            <v>โรงพยาบาลชุมชน</v>
          </cell>
          <cell r="R691">
            <v>5</v>
          </cell>
          <cell r="S691">
            <v>30</v>
          </cell>
          <cell r="T691" t="str">
            <v>30</v>
          </cell>
          <cell r="U691" t="str">
            <v>22</v>
          </cell>
          <cell r="V691" t="str">
            <v>2.2 ทุติยภูมิระดับกลาง</v>
          </cell>
        </row>
        <row r="692">
          <cell r="A692" t="str">
            <v>15</v>
          </cell>
          <cell r="B692" t="str">
            <v>21002</v>
          </cell>
          <cell r="C692" t="str">
            <v>กระทรวงสาธารณสุข สำนักงานปลัดกระทรวงสาธารณสุข</v>
          </cell>
          <cell r="D692" t="str">
            <v>001115300</v>
          </cell>
          <cell r="E692" t="str">
            <v>11153</v>
          </cell>
          <cell r="F692" t="str">
            <v>รพช.แม่พริก</v>
          </cell>
          <cell r="G692" t="str">
            <v>โรงพยาบาลชุมชนแม่พริก</v>
          </cell>
          <cell r="H692" t="str">
            <v>52090405</v>
          </cell>
          <cell r="I692">
            <v>52</v>
          </cell>
          <cell r="J692" t="str">
            <v>จังหวัดลำปาง</v>
          </cell>
          <cell r="K692">
            <v>5209</v>
          </cell>
          <cell r="L692" t="str">
            <v>แม่พริก</v>
          </cell>
          <cell r="M692">
            <v>520904</v>
          </cell>
          <cell r="N692" t="str">
            <v>พระบาทวังตวง</v>
          </cell>
          <cell r="O692" t="str">
            <v>เหนือ</v>
          </cell>
          <cell r="P692" t="str">
            <v>07</v>
          </cell>
          <cell r="Q692" t="str">
            <v>โรงพยาบาลชุมชน</v>
          </cell>
          <cell r="R692">
            <v>5</v>
          </cell>
          <cell r="S692">
            <v>30</v>
          </cell>
          <cell r="T692" t="str">
            <v>30</v>
          </cell>
          <cell r="U692" t="str">
            <v>21</v>
          </cell>
          <cell r="V692" t="str">
            <v>2.1 ทุติยภูมิระดับต้น</v>
          </cell>
        </row>
        <row r="693">
          <cell r="A693" t="str">
            <v>15</v>
          </cell>
          <cell r="B693" t="str">
            <v>21002</v>
          </cell>
          <cell r="C693" t="str">
            <v>กระทรวงสาธารณสุข สำนักงานปลัดกระทรวงสาธารณสุข</v>
          </cell>
          <cell r="D693" t="str">
            <v>001115400</v>
          </cell>
          <cell r="E693" t="str">
            <v>11154</v>
          </cell>
          <cell r="F693" t="str">
            <v>รพช.แม่ทะ</v>
          </cell>
          <cell r="G693" t="str">
            <v>โรงพยาบาลชุมชนแม่ทะ</v>
          </cell>
          <cell r="H693" t="str">
            <v>52100202</v>
          </cell>
          <cell r="I693">
            <v>52</v>
          </cell>
          <cell r="J693" t="str">
            <v>จังหวัดลำปาง</v>
          </cell>
          <cell r="K693">
            <v>5210</v>
          </cell>
          <cell r="L693" t="str">
            <v>แม่ทะ</v>
          </cell>
          <cell r="M693">
            <v>521002</v>
          </cell>
          <cell r="N693" t="str">
            <v>นาครัว</v>
          </cell>
          <cell r="O693" t="str">
            <v>เหนือ</v>
          </cell>
          <cell r="P693" t="str">
            <v>07</v>
          </cell>
          <cell r="Q693" t="str">
            <v>โรงพยาบาลชุมชน</v>
          </cell>
          <cell r="R693">
            <v>5</v>
          </cell>
          <cell r="S693">
            <v>30</v>
          </cell>
          <cell r="T693" t="str">
            <v>30</v>
          </cell>
          <cell r="U693" t="str">
            <v>21</v>
          </cell>
          <cell r="V693" t="str">
            <v>2.1 ทุติยภูมิระดับต้น</v>
          </cell>
        </row>
        <row r="694">
          <cell r="A694" t="str">
            <v>15</v>
          </cell>
          <cell r="B694" t="str">
            <v>21002</v>
          </cell>
          <cell r="C694" t="str">
            <v>กระทรวงสาธารณสุข สำนักงานปลัดกระทรวงสาธารณสุข</v>
          </cell>
          <cell r="D694" t="str">
            <v>001115500</v>
          </cell>
          <cell r="E694" t="str">
            <v>11155</v>
          </cell>
          <cell r="F694" t="str">
            <v>รพช.สบปราบ</v>
          </cell>
          <cell r="G694" t="str">
            <v>โรงพยาบาลชุมชนสบปราบ</v>
          </cell>
          <cell r="H694" t="str">
            <v>52110102</v>
          </cell>
          <cell r="I694">
            <v>52</v>
          </cell>
          <cell r="J694" t="str">
            <v>จังหวัดลำปาง</v>
          </cell>
          <cell r="K694">
            <v>5211</v>
          </cell>
          <cell r="L694" t="str">
            <v>สบปราบ</v>
          </cell>
          <cell r="M694">
            <v>521101</v>
          </cell>
          <cell r="N694" t="str">
            <v>สบปราบ</v>
          </cell>
          <cell r="O694" t="str">
            <v>เหนือ</v>
          </cell>
          <cell r="P694" t="str">
            <v>07</v>
          </cell>
          <cell r="Q694" t="str">
            <v>โรงพยาบาลชุมชน</v>
          </cell>
          <cell r="R694">
            <v>5</v>
          </cell>
          <cell r="S694">
            <v>30</v>
          </cell>
          <cell r="T694" t="str">
            <v>30</v>
          </cell>
          <cell r="U694" t="str">
            <v>21</v>
          </cell>
          <cell r="V694" t="str">
            <v>2.1 ทุติยภูมิระดับต้น</v>
          </cell>
        </row>
        <row r="695">
          <cell r="A695" t="str">
            <v>15</v>
          </cell>
          <cell r="B695" t="str">
            <v>21002</v>
          </cell>
          <cell r="C695" t="str">
            <v>กระทรวงสาธารณสุข สำนักงานปลัดกระทรวงสาธารณสุข</v>
          </cell>
          <cell r="D695" t="str">
            <v>001115600</v>
          </cell>
          <cell r="E695" t="str">
            <v>11156</v>
          </cell>
          <cell r="F695" t="str">
            <v>รพช.ห้างฉัตร</v>
          </cell>
          <cell r="G695" t="str">
            <v>โรงพยาบาลชุมชนห้างฉัตร</v>
          </cell>
          <cell r="H695" t="str">
            <v>52120107</v>
          </cell>
          <cell r="I695">
            <v>52</v>
          </cell>
          <cell r="J695" t="str">
            <v>จังหวัดลำปาง</v>
          </cell>
          <cell r="K695">
            <v>5212</v>
          </cell>
          <cell r="L695" t="str">
            <v>ห้างฉัตร</v>
          </cell>
          <cell r="M695">
            <v>521201</v>
          </cell>
          <cell r="N695" t="str">
            <v>ห้างฉัตร</v>
          </cell>
          <cell r="O695" t="str">
            <v>เหนือ</v>
          </cell>
          <cell r="P695" t="str">
            <v>07</v>
          </cell>
          <cell r="Q695" t="str">
            <v>โรงพยาบาลชุมชน</v>
          </cell>
          <cell r="R695">
            <v>4</v>
          </cell>
          <cell r="S695">
            <v>60</v>
          </cell>
          <cell r="T695" t="str">
            <v>30</v>
          </cell>
          <cell r="U695" t="str">
            <v>21</v>
          </cell>
          <cell r="V695" t="str">
            <v>2.1 ทุติยภูมิระดับต้น</v>
          </cell>
        </row>
        <row r="696">
          <cell r="A696" t="str">
            <v>15</v>
          </cell>
          <cell r="B696" t="str">
            <v>21002</v>
          </cell>
          <cell r="C696" t="str">
            <v>กระทรวงสาธารณสุข สำนักงานปลัดกระทรวงสาธารณสุข</v>
          </cell>
          <cell r="D696" t="str">
            <v>001115700</v>
          </cell>
          <cell r="E696" t="str">
            <v>11157</v>
          </cell>
          <cell r="F696" t="str">
            <v>รพช.เมืองปาน</v>
          </cell>
          <cell r="G696" t="str">
            <v>โรงพยาบาลชุมชนเมืองปาน</v>
          </cell>
          <cell r="H696" t="str">
            <v>52130104</v>
          </cell>
          <cell r="I696">
            <v>52</v>
          </cell>
          <cell r="J696" t="str">
            <v>จังหวัดลำปาง</v>
          </cell>
          <cell r="K696">
            <v>5213</v>
          </cell>
          <cell r="L696" t="str">
            <v>เมืองปาน</v>
          </cell>
          <cell r="M696">
            <v>521301</v>
          </cell>
          <cell r="N696" t="str">
            <v>เมืองปาน</v>
          </cell>
          <cell r="O696" t="str">
            <v>เหนือ</v>
          </cell>
          <cell r="P696" t="str">
            <v>07</v>
          </cell>
          <cell r="Q696" t="str">
            <v>โรงพยาบาลชุมชน</v>
          </cell>
          <cell r="R696">
            <v>5</v>
          </cell>
          <cell r="S696">
            <v>30</v>
          </cell>
          <cell r="T696" t="str">
            <v>10</v>
          </cell>
          <cell r="U696" t="str">
            <v>21</v>
          </cell>
          <cell r="V696" t="str">
            <v>2.1 ทุติยภูมิระดับต้น</v>
          </cell>
        </row>
        <row r="697">
          <cell r="A697" t="str">
            <v>15</v>
          </cell>
          <cell r="B697" t="str">
            <v>21002</v>
          </cell>
          <cell r="C697" t="str">
            <v>กระทรวงสาธารณสุข สำนักงานปลัดกระทรวงสาธารณสุข</v>
          </cell>
          <cell r="D697" t="str">
            <v>001071900</v>
          </cell>
          <cell r="E697" t="str">
            <v>10719</v>
          </cell>
          <cell r="F697" t="str">
            <v>รพท.ศรีสังวาลย์</v>
          </cell>
          <cell r="G697" t="str">
            <v>โรงพยาบาลทั่วไปศรีสังวาลย์</v>
          </cell>
          <cell r="H697" t="str">
            <v>58010100</v>
          </cell>
          <cell r="I697">
            <v>58</v>
          </cell>
          <cell r="J697" t="str">
            <v>จังหวัดแม่ฮ่องสอน</v>
          </cell>
          <cell r="K697">
            <v>5801</v>
          </cell>
          <cell r="L697" t="str">
            <v>เมืองแม่ฮ่องสอน</v>
          </cell>
          <cell r="M697">
            <v>580101</v>
          </cell>
          <cell r="N697" t="str">
            <v>จองคำ</v>
          </cell>
          <cell r="O697" t="str">
            <v>เหนือ</v>
          </cell>
          <cell r="P697" t="str">
            <v>06</v>
          </cell>
          <cell r="Q697" t="str">
            <v>โรงพยาบาลทั่วไป</v>
          </cell>
          <cell r="R697">
            <v>3</v>
          </cell>
          <cell r="S697">
            <v>154</v>
          </cell>
          <cell r="T697" t="str">
            <v>150</v>
          </cell>
          <cell r="U697" t="str">
            <v>23</v>
          </cell>
          <cell r="V697" t="str">
            <v>2.3 ทุติยภูมิระดับสูง</v>
          </cell>
        </row>
        <row r="698">
          <cell r="A698" t="str">
            <v>15</v>
          </cell>
          <cell r="B698" t="str">
            <v>21002</v>
          </cell>
          <cell r="C698" t="str">
            <v>กระทรวงสาธารณสุข สำนักงานปลัดกระทรวงสาธารณสุข</v>
          </cell>
          <cell r="D698" t="str">
            <v>001120300</v>
          </cell>
          <cell r="E698" t="str">
            <v>11203</v>
          </cell>
          <cell r="F698" t="str">
            <v>รพช.ขุนยวม</v>
          </cell>
          <cell r="G698" t="str">
            <v>โรงพยาบาลชุมชนขุนยวม</v>
          </cell>
          <cell r="H698" t="str">
            <v>58020101</v>
          </cell>
          <cell r="I698">
            <v>58</v>
          </cell>
          <cell r="J698" t="str">
            <v>จังหวัดแม่ฮ่องสอน</v>
          </cell>
          <cell r="K698">
            <v>5802</v>
          </cell>
          <cell r="L698" t="str">
            <v>ขุนยวม</v>
          </cell>
          <cell r="M698">
            <v>580201</v>
          </cell>
          <cell r="N698" t="str">
            <v>ขุนยวม</v>
          </cell>
          <cell r="O698" t="str">
            <v>เหนือ</v>
          </cell>
          <cell r="P698" t="str">
            <v>07</v>
          </cell>
          <cell r="Q698" t="str">
            <v>โรงพยาบาลชุมชน</v>
          </cell>
          <cell r="R698">
            <v>5</v>
          </cell>
          <cell r="S698">
            <v>30</v>
          </cell>
          <cell r="T698" t="str">
            <v>10</v>
          </cell>
          <cell r="U698" t="str">
            <v>21</v>
          </cell>
          <cell r="V698" t="str">
            <v>2.1 ทุติยภูมิระดับต้น</v>
          </cell>
        </row>
        <row r="699">
          <cell r="A699" t="str">
            <v>15</v>
          </cell>
          <cell r="B699" t="str">
            <v>21002</v>
          </cell>
          <cell r="C699" t="str">
            <v>กระทรวงสาธารณสุข สำนักงานปลัดกระทรวงสาธารณสุข</v>
          </cell>
          <cell r="D699" t="str">
            <v>001120400</v>
          </cell>
          <cell r="E699" t="str">
            <v>11204</v>
          </cell>
          <cell r="F699" t="str">
            <v>รพช.ปาย</v>
          </cell>
          <cell r="G699" t="str">
            <v>โรงพยาบาลชุมชนปาย</v>
          </cell>
          <cell r="H699" t="str">
            <v>58030101</v>
          </cell>
          <cell r="I699">
            <v>58</v>
          </cell>
          <cell r="J699" t="str">
            <v>จังหวัดแม่ฮ่องสอน</v>
          </cell>
          <cell r="K699">
            <v>5803</v>
          </cell>
          <cell r="L699" t="str">
            <v>ปาย</v>
          </cell>
          <cell r="M699">
            <v>580301</v>
          </cell>
          <cell r="N699" t="str">
            <v>เวียงใต้</v>
          </cell>
          <cell r="O699" t="str">
            <v>เหนือ</v>
          </cell>
          <cell r="P699" t="str">
            <v>07</v>
          </cell>
          <cell r="Q699" t="str">
            <v>โรงพยาบาลชุมชน</v>
          </cell>
          <cell r="R699">
            <v>5</v>
          </cell>
          <cell r="S699">
            <v>30</v>
          </cell>
          <cell r="T699" t="str">
            <v>60</v>
          </cell>
          <cell r="U699" t="str">
            <v>21</v>
          </cell>
          <cell r="V699" t="str">
            <v>2.1 ทุติยภูมิระดับต้น</v>
          </cell>
        </row>
        <row r="700">
          <cell r="A700" t="str">
            <v>15</v>
          </cell>
          <cell r="B700" t="str">
            <v>21002</v>
          </cell>
          <cell r="C700" t="str">
            <v>กระทรวงสาธารณสุข สำนักงานปลัดกระทรวงสาธารณสุข</v>
          </cell>
          <cell r="D700" t="str">
            <v>001120500</v>
          </cell>
          <cell r="E700" t="str">
            <v>11205</v>
          </cell>
          <cell r="F700" t="str">
            <v>รพช.แม่สะเรียง</v>
          </cell>
          <cell r="G700" t="str">
            <v>โรงพยาบาลชุมชนแม่สะเรียง</v>
          </cell>
          <cell r="H700" t="str">
            <v>58040201</v>
          </cell>
          <cell r="I700">
            <v>58</v>
          </cell>
          <cell r="J700" t="str">
            <v>จังหวัดแม่ฮ่องสอน</v>
          </cell>
          <cell r="K700">
            <v>5804</v>
          </cell>
          <cell r="L700" t="str">
            <v>แม่สะเรียง</v>
          </cell>
          <cell r="M700">
            <v>580402</v>
          </cell>
          <cell r="N700" t="str">
            <v>แม่สะเรียง</v>
          </cell>
          <cell r="O700" t="str">
            <v>เหนือ</v>
          </cell>
          <cell r="P700" t="str">
            <v>07</v>
          </cell>
          <cell r="Q700" t="str">
            <v>โรงพยาบาลชุมชน</v>
          </cell>
          <cell r="R700">
            <v>4</v>
          </cell>
          <cell r="S700">
            <v>90</v>
          </cell>
          <cell r="T700" t="str">
            <v>90</v>
          </cell>
          <cell r="U700" t="str">
            <v>21</v>
          </cell>
          <cell r="V700" t="str">
            <v>2.1 ทุติยภูมิระดับต้น</v>
          </cell>
        </row>
        <row r="701">
          <cell r="A701" t="str">
            <v>15</v>
          </cell>
          <cell r="B701" t="str">
            <v>21002</v>
          </cell>
          <cell r="C701" t="str">
            <v>กระทรวงสาธารณสุข สำนักงานปลัดกระทรวงสาธารณสุข</v>
          </cell>
          <cell r="D701" t="str">
            <v>001120600</v>
          </cell>
          <cell r="E701" t="str">
            <v>11206</v>
          </cell>
          <cell r="F701" t="str">
            <v>รพช.แม่ลาน้อย</v>
          </cell>
          <cell r="G701" t="str">
            <v>โรงพยาบาลชุมชนแม่ลาน้อย</v>
          </cell>
          <cell r="H701" t="str">
            <v>58050809</v>
          </cell>
          <cell r="I701">
            <v>58</v>
          </cell>
          <cell r="J701" t="str">
            <v>จังหวัดแม่ฮ่องสอน</v>
          </cell>
          <cell r="K701">
            <v>5805</v>
          </cell>
          <cell r="L701" t="str">
            <v>แม่ลาน้อย</v>
          </cell>
          <cell r="M701">
            <v>580508</v>
          </cell>
          <cell r="N701" t="str">
            <v>ขุนแม่ลาน้อย</v>
          </cell>
          <cell r="O701" t="str">
            <v>เหนือ</v>
          </cell>
          <cell r="P701" t="str">
            <v>07</v>
          </cell>
          <cell r="Q701" t="str">
            <v>โรงพยาบาลชุมชน</v>
          </cell>
          <cell r="R701">
            <v>5</v>
          </cell>
          <cell r="S701">
            <v>30</v>
          </cell>
          <cell r="T701" t="str">
            <v>10</v>
          </cell>
          <cell r="U701" t="str">
            <v>21</v>
          </cell>
          <cell r="V701" t="str">
            <v>2.1 ทุติยภูมิระดับต้น</v>
          </cell>
        </row>
        <row r="702">
          <cell r="A702" t="str">
            <v>15</v>
          </cell>
          <cell r="B702" t="str">
            <v>21002</v>
          </cell>
          <cell r="C702" t="str">
            <v>กระทรวงสาธารณสุข สำนักงานปลัดกระทรวงสาธารณสุข</v>
          </cell>
          <cell r="D702" t="str">
            <v>001120700</v>
          </cell>
          <cell r="E702" t="str">
            <v>11207</v>
          </cell>
          <cell r="F702" t="str">
            <v>รพช.สบเมย</v>
          </cell>
          <cell r="G702" t="str">
            <v>โรงพยาบาลชุมชนสบเมย</v>
          </cell>
          <cell r="H702" t="str">
            <v>58060401</v>
          </cell>
          <cell r="I702">
            <v>58</v>
          </cell>
          <cell r="J702" t="str">
            <v>จังหวัดแม่ฮ่องสอน</v>
          </cell>
          <cell r="K702">
            <v>5806</v>
          </cell>
          <cell r="L702" t="str">
            <v>สบเมย</v>
          </cell>
          <cell r="M702">
            <v>580604</v>
          </cell>
          <cell r="N702" t="str">
            <v>แม่สวด</v>
          </cell>
          <cell r="O702" t="str">
            <v>เหนือ</v>
          </cell>
          <cell r="P702" t="str">
            <v>07</v>
          </cell>
          <cell r="Q702" t="str">
            <v>โรงพยาบาลชุมชน</v>
          </cell>
          <cell r="R702">
            <v>5</v>
          </cell>
          <cell r="S702">
            <v>30</v>
          </cell>
          <cell r="T702" t="str">
            <v>10</v>
          </cell>
          <cell r="U702" t="str">
            <v>21</v>
          </cell>
          <cell r="V702" t="str">
            <v>2.1 ทุติยภูมิระดับต้น</v>
          </cell>
        </row>
        <row r="703">
          <cell r="A703" t="str">
            <v>15</v>
          </cell>
          <cell r="B703" t="str">
            <v>21002</v>
          </cell>
          <cell r="C703" t="str">
            <v>กระทรวงสาธารณสุข สำนักงานปลัดกระทรวงสาธารณสุข</v>
          </cell>
          <cell r="D703" t="str">
            <v>001120800</v>
          </cell>
          <cell r="E703" t="str">
            <v>11208</v>
          </cell>
          <cell r="F703" t="str">
            <v>รพช.ปางมะผ้า</v>
          </cell>
          <cell r="G703" t="str">
            <v>โรงพยาบาลชุมชนปางมะผ้า</v>
          </cell>
          <cell r="H703" t="str">
            <v>58070101</v>
          </cell>
          <cell r="I703">
            <v>58</v>
          </cell>
          <cell r="J703" t="str">
            <v>จังหวัดแม่ฮ่องสอน</v>
          </cell>
          <cell r="K703">
            <v>5807</v>
          </cell>
          <cell r="L703" t="str">
            <v>ปางมะผ้า</v>
          </cell>
          <cell r="M703">
            <v>580701</v>
          </cell>
          <cell r="N703" t="str">
            <v>สบป่อง</v>
          </cell>
          <cell r="O703" t="str">
            <v>เหนือ</v>
          </cell>
          <cell r="P703" t="str">
            <v>07</v>
          </cell>
          <cell r="Q703" t="str">
            <v>โรงพยาบาลชุมชน</v>
          </cell>
          <cell r="R703">
            <v>5</v>
          </cell>
          <cell r="S703">
            <v>30</v>
          </cell>
          <cell r="T703" t="str">
            <v>10</v>
          </cell>
          <cell r="U703" t="str">
            <v>21</v>
          </cell>
          <cell r="V703" t="str">
            <v>2.1 ทุติยภูมิระดับต้น</v>
          </cell>
        </row>
        <row r="704">
          <cell r="A704" t="str">
            <v>16</v>
          </cell>
          <cell r="B704" t="str">
            <v>21002</v>
          </cell>
          <cell r="C704" t="str">
            <v>กระทรวงสาธารณสุข สำนักงานปลัดกระทรวงสาธารณสุข</v>
          </cell>
          <cell r="D704" t="str">
            <v>001071500</v>
          </cell>
          <cell r="E704" t="str">
            <v>10715</v>
          </cell>
          <cell r="F704" t="str">
            <v>รพท.แพร่</v>
          </cell>
          <cell r="G704" t="str">
            <v>โรงพยาบาลทั่วไปแพร่</v>
          </cell>
          <cell r="H704" t="str">
            <v>54010100</v>
          </cell>
          <cell r="I704">
            <v>54</v>
          </cell>
          <cell r="J704" t="str">
            <v>จังหวัดแพร่</v>
          </cell>
          <cell r="K704">
            <v>5401</v>
          </cell>
          <cell r="L704" t="str">
            <v>เมืองแพร่</v>
          </cell>
          <cell r="M704">
            <v>540101</v>
          </cell>
          <cell r="N704" t="str">
            <v>ในเวียง</v>
          </cell>
          <cell r="O704" t="str">
            <v>เหนือ</v>
          </cell>
          <cell r="P704" t="str">
            <v>06</v>
          </cell>
          <cell r="Q704" t="str">
            <v>โรงพยาบาลทั่วไป</v>
          </cell>
          <cell r="R704">
            <v>2</v>
          </cell>
          <cell r="S704">
            <v>460</v>
          </cell>
          <cell r="T704" t="str">
            <v>395</v>
          </cell>
          <cell r="U704" t="str">
            <v>23</v>
          </cell>
          <cell r="V704" t="str">
            <v>2.3 ทุติยภูมิระดับสูง</v>
          </cell>
        </row>
        <row r="705">
          <cell r="A705" t="str">
            <v>16</v>
          </cell>
          <cell r="B705" t="str">
            <v>21002</v>
          </cell>
          <cell r="C705" t="str">
            <v>กระทรวงสาธารณสุข สำนักงานปลัดกระทรวงสาธารณสุข</v>
          </cell>
          <cell r="D705" t="str">
            <v>001116600</v>
          </cell>
          <cell r="E705" t="str">
            <v>11166</v>
          </cell>
          <cell r="F705" t="str">
            <v>รพช.ร้องกวาง</v>
          </cell>
          <cell r="G705" t="str">
            <v>โรงพยาบาลชุมชนร้องกวาง</v>
          </cell>
          <cell r="H705" t="str">
            <v>54020406</v>
          </cell>
          <cell r="I705">
            <v>54</v>
          </cell>
          <cell r="J705" t="str">
            <v>จังหวัดแพร่</v>
          </cell>
          <cell r="K705">
            <v>5402</v>
          </cell>
          <cell r="L705" t="str">
            <v>ร้องกวาง</v>
          </cell>
          <cell r="M705">
            <v>540204</v>
          </cell>
          <cell r="N705" t="str">
            <v>ร้องเข็ม</v>
          </cell>
          <cell r="O705" t="str">
            <v>เหนือ</v>
          </cell>
          <cell r="P705" t="str">
            <v>07</v>
          </cell>
          <cell r="Q705" t="str">
            <v>โรงพยาบาลชุมชน</v>
          </cell>
          <cell r="R705">
            <v>5</v>
          </cell>
          <cell r="S705">
            <v>46</v>
          </cell>
          <cell r="T705" t="str">
            <v>30</v>
          </cell>
          <cell r="U705" t="str">
            <v>22</v>
          </cell>
          <cell r="V705" t="str">
            <v>2.2 ทุติยภูมิระดับกลาง</v>
          </cell>
        </row>
        <row r="706">
          <cell r="A706" t="str">
            <v>16</v>
          </cell>
          <cell r="B706" t="str">
            <v>21002</v>
          </cell>
          <cell r="C706" t="str">
            <v>กระทรวงสาธารณสุข สำนักงานปลัดกระทรวงสาธารณสุข</v>
          </cell>
          <cell r="D706" t="str">
            <v>001116700</v>
          </cell>
          <cell r="E706" t="str">
            <v>11167</v>
          </cell>
          <cell r="F706" t="str">
            <v>รพช.ลอง</v>
          </cell>
          <cell r="G706" t="str">
            <v>โรงพยาบาลชุมชนลอง</v>
          </cell>
          <cell r="H706" t="str">
            <v>54030206</v>
          </cell>
          <cell r="I706">
            <v>54</v>
          </cell>
          <cell r="J706" t="str">
            <v>จังหวัดแพร่</v>
          </cell>
          <cell r="K706">
            <v>5403</v>
          </cell>
          <cell r="L706" t="str">
            <v>ลอง</v>
          </cell>
          <cell r="M706">
            <v>540302</v>
          </cell>
          <cell r="N706" t="str">
            <v>ห้วยอ้อ</v>
          </cell>
          <cell r="O706" t="str">
            <v>เหนือ</v>
          </cell>
          <cell r="P706" t="str">
            <v>07</v>
          </cell>
          <cell r="Q706" t="str">
            <v>โรงพยาบาลชุมชน</v>
          </cell>
          <cell r="R706">
            <v>4</v>
          </cell>
          <cell r="S706">
            <v>46</v>
          </cell>
          <cell r="T706" t="str">
            <v>60</v>
          </cell>
          <cell r="U706" t="str">
            <v>22</v>
          </cell>
          <cell r="V706" t="str">
            <v>2.2 ทุติยภูมิระดับกลาง</v>
          </cell>
        </row>
        <row r="707">
          <cell r="A707" t="str">
            <v>16</v>
          </cell>
          <cell r="B707" t="str">
            <v>21002</v>
          </cell>
          <cell r="C707" t="str">
            <v>กระทรวงสาธารณสุข สำนักงานปลัดกระทรวงสาธารณสุข</v>
          </cell>
          <cell r="D707" t="str">
            <v>001116900</v>
          </cell>
          <cell r="E707" t="str">
            <v>11169</v>
          </cell>
          <cell r="F707" t="str">
            <v>รพช.สูงเม่น</v>
          </cell>
          <cell r="G707" t="str">
            <v>โรงพยาบาลชุมชนสูงเม่น</v>
          </cell>
          <cell r="H707" t="str">
            <v>54040406</v>
          </cell>
          <cell r="I707">
            <v>54</v>
          </cell>
          <cell r="J707" t="str">
            <v>จังหวัดแพร่</v>
          </cell>
          <cell r="K707">
            <v>5404</v>
          </cell>
          <cell r="L707" t="str">
            <v>สูงเม่น</v>
          </cell>
          <cell r="M707">
            <v>540404</v>
          </cell>
          <cell r="N707" t="str">
            <v>ดอนมูล</v>
          </cell>
          <cell r="O707" t="str">
            <v>เหนือ</v>
          </cell>
          <cell r="P707" t="str">
            <v>07</v>
          </cell>
          <cell r="Q707" t="str">
            <v>โรงพยาบาลชุมชน</v>
          </cell>
          <cell r="R707">
            <v>5</v>
          </cell>
          <cell r="S707">
            <v>45</v>
          </cell>
          <cell r="T707" t="str">
            <v>30</v>
          </cell>
          <cell r="U707" t="str">
            <v>22</v>
          </cell>
          <cell r="V707" t="str">
            <v>2.2 ทุติยภูมิระดับกลาง</v>
          </cell>
        </row>
        <row r="708">
          <cell r="A708" t="str">
            <v>16</v>
          </cell>
          <cell r="B708" t="str">
            <v>21002</v>
          </cell>
          <cell r="C708" t="str">
            <v>กระทรวงสาธารณสุข สำนักงานปลัดกระทรวงสาธารณสุข</v>
          </cell>
          <cell r="D708" t="str">
            <v>001117000</v>
          </cell>
          <cell r="E708" t="str">
            <v>11170</v>
          </cell>
          <cell r="F708" t="str">
            <v>รพช.สอง</v>
          </cell>
          <cell r="G708" t="str">
            <v>โรงพยาบาลชุมชนสอง</v>
          </cell>
          <cell r="H708" t="str">
            <v>54060104</v>
          </cell>
          <cell r="I708">
            <v>54</v>
          </cell>
          <cell r="J708" t="str">
            <v>จังหวัดแพร่</v>
          </cell>
          <cell r="K708">
            <v>5406</v>
          </cell>
          <cell r="L708" t="str">
            <v>สอง</v>
          </cell>
          <cell r="M708">
            <v>540601</v>
          </cell>
          <cell r="N708" t="str">
            <v>บ้านหนุน</v>
          </cell>
          <cell r="O708" t="str">
            <v>เหนือ</v>
          </cell>
          <cell r="P708" t="str">
            <v>07</v>
          </cell>
          <cell r="Q708" t="str">
            <v>โรงพยาบาลชุมชน</v>
          </cell>
          <cell r="R708">
            <v>5</v>
          </cell>
          <cell r="S708">
            <v>44</v>
          </cell>
          <cell r="T708" t="str">
            <v>30</v>
          </cell>
          <cell r="U708" t="str">
            <v>22</v>
          </cell>
          <cell r="V708" t="str">
            <v>2.2 ทุติยภูมิระดับกลาง</v>
          </cell>
        </row>
        <row r="709">
          <cell r="A709" t="str">
            <v>16</v>
          </cell>
          <cell r="B709" t="str">
            <v>21002</v>
          </cell>
          <cell r="C709" t="str">
            <v>กระทรวงสาธารณสุข สำนักงานปลัดกระทรวงสาธารณสุข</v>
          </cell>
          <cell r="D709" t="str">
            <v>001117100</v>
          </cell>
          <cell r="E709" t="str">
            <v>11171</v>
          </cell>
          <cell r="F709" t="str">
            <v>รพช.วังชิ้น</v>
          </cell>
          <cell r="G709" t="str">
            <v>โรงพยาบาลชุมชนวังชิ้น</v>
          </cell>
          <cell r="H709" t="str">
            <v>54070108</v>
          </cell>
          <cell r="I709">
            <v>54</v>
          </cell>
          <cell r="J709" t="str">
            <v>จังหวัดแพร่</v>
          </cell>
          <cell r="K709">
            <v>5407</v>
          </cell>
          <cell r="L709" t="str">
            <v>วังชิ้น</v>
          </cell>
          <cell r="M709">
            <v>540701</v>
          </cell>
          <cell r="N709" t="str">
            <v>วังชิ้น</v>
          </cell>
          <cell r="O709" t="str">
            <v>เหนือ</v>
          </cell>
          <cell r="P709" t="str">
            <v>07</v>
          </cell>
          <cell r="Q709" t="str">
            <v>โรงพยาบาลชุมชน</v>
          </cell>
          <cell r="R709">
            <v>5</v>
          </cell>
          <cell r="S709">
            <v>34</v>
          </cell>
          <cell r="T709" t="str">
            <v>30</v>
          </cell>
          <cell r="U709" t="str">
            <v>22</v>
          </cell>
          <cell r="V709" t="str">
            <v>2.2 ทุติยภูมิระดับกลาง</v>
          </cell>
        </row>
        <row r="710">
          <cell r="A710" t="str">
            <v>16</v>
          </cell>
          <cell r="B710" t="str">
            <v>21002</v>
          </cell>
          <cell r="C710" t="str">
            <v>กระทรวงสาธารณสุข สำนักงานปลัดกระทรวงสาธารณสุข</v>
          </cell>
          <cell r="D710" t="str">
            <v>001117200</v>
          </cell>
          <cell r="E710" t="str">
            <v>11172</v>
          </cell>
          <cell r="F710" t="str">
            <v>รพช.หนองม่วงไข่</v>
          </cell>
          <cell r="G710" t="str">
            <v>โรงพยาบาลชุมชนหนองม่วงไข่</v>
          </cell>
          <cell r="H710" t="str">
            <v>54080304</v>
          </cell>
          <cell r="I710">
            <v>54</v>
          </cell>
          <cell r="J710" t="str">
            <v>จังหวัดแพร่</v>
          </cell>
          <cell r="K710">
            <v>5408</v>
          </cell>
          <cell r="L710" t="str">
            <v>หนองม่วงไข่</v>
          </cell>
          <cell r="M710">
            <v>540803</v>
          </cell>
          <cell r="N710" t="str">
            <v>น้ำรัด</v>
          </cell>
          <cell r="O710" t="str">
            <v>เหนือ</v>
          </cell>
          <cell r="P710" t="str">
            <v>07</v>
          </cell>
          <cell r="Q710" t="str">
            <v>โรงพยาบาลชุมชน</v>
          </cell>
          <cell r="R710">
            <v>5</v>
          </cell>
          <cell r="S710">
            <v>34</v>
          </cell>
          <cell r="T710" t="str">
            <v>30</v>
          </cell>
          <cell r="U710" t="str">
            <v>22</v>
          </cell>
          <cell r="V710" t="str">
            <v>2.2 ทุติยภูมิระดับกลาง</v>
          </cell>
        </row>
        <row r="711">
          <cell r="A711" t="str">
            <v>16</v>
          </cell>
          <cell r="B711" t="str">
            <v>21002</v>
          </cell>
          <cell r="C711" t="str">
            <v>กระทรวงสาธารณสุข สำนักงานปลัดกระทรวงสาธารณสุข</v>
          </cell>
          <cell r="D711" t="str">
            <v>001145200</v>
          </cell>
          <cell r="E711" t="str">
            <v>11452</v>
          </cell>
          <cell r="F711" t="str">
            <v>รพร.เด่นชัย</v>
          </cell>
          <cell r="G711" t="str">
            <v>โรงพยาบาลสมเด็จพระยุพราชเด่นชัย</v>
          </cell>
          <cell r="H711" t="str">
            <v>54050109</v>
          </cell>
          <cell r="I711">
            <v>54</v>
          </cell>
          <cell r="J711" t="str">
            <v>จังหวัดแพร่</v>
          </cell>
          <cell r="K711">
            <v>5405</v>
          </cell>
          <cell r="L711" t="str">
            <v>เด่นชัย</v>
          </cell>
          <cell r="M711">
            <v>540501</v>
          </cell>
          <cell r="N711" t="str">
            <v>เด่นชัย</v>
          </cell>
          <cell r="O711" t="str">
            <v>เหนือ</v>
          </cell>
          <cell r="P711" t="str">
            <v>07</v>
          </cell>
          <cell r="Q711" t="str">
            <v>โรงพยาบาลชุมชน</v>
          </cell>
          <cell r="R711">
            <v>4</v>
          </cell>
          <cell r="S711">
            <v>38</v>
          </cell>
          <cell r="T711" t="str">
            <v>30</v>
          </cell>
          <cell r="U711" t="str">
            <v>22</v>
          </cell>
          <cell r="V711" t="str">
            <v>2.2 ทุติยภูมิระดับกลาง</v>
          </cell>
        </row>
        <row r="712">
          <cell r="A712" t="str">
            <v>16</v>
          </cell>
          <cell r="B712" t="str">
            <v>21002</v>
          </cell>
          <cell r="C712" t="str">
            <v>กระทรวงสาธารณสุข สำนักงานปลัดกระทรวงสาธารณสุข</v>
          </cell>
          <cell r="D712" t="str">
            <v>001071600</v>
          </cell>
          <cell r="E712" t="str">
            <v>10716</v>
          </cell>
          <cell r="F712" t="str">
            <v>รพท.น่าน</v>
          </cell>
          <cell r="G712" t="str">
            <v>โรงพยาบาลทั่วไปน่าน</v>
          </cell>
          <cell r="H712" t="str">
            <v>55010100</v>
          </cell>
          <cell r="I712">
            <v>55</v>
          </cell>
          <cell r="J712" t="str">
            <v>จังหวัดน่าน</v>
          </cell>
          <cell r="K712">
            <v>5501</v>
          </cell>
          <cell r="L712" t="str">
            <v>เมืองน่าน</v>
          </cell>
          <cell r="M712">
            <v>550101</v>
          </cell>
          <cell r="N712" t="str">
            <v>ในเวียง</v>
          </cell>
          <cell r="O712" t="str">
            <v>เหนือ</v>
          </cell>
          <cell r="P712" t="str">
            <v>06</v>
          </cell>
          <cell r="Q712" t="str">
            <v>โรงพยาบาลทั่วไป</v>
          </cell>
          <cell r="R712">
            <v>2</v>
          </cell>
          <cell r="S712">
            <v>500</v>
          </cell>
          <cell r="T712" t="str">
            <v>420</v>
          </cell>
          <cell r="U712" t="str">
            <v>23</v>
          </cell>
          <cell r="V712" t="str">
            <v>2.3 ทุติยภูมิระดับสูง</v>
          </cell>
        </row>
        <row r="713">
          <cell r="A713" t="str">
            <v>16</v>
          </cell>
          <cell r="B713" t="str">
            <v>21002</v>
          </cell>
          <cell r="C713" t="str">
            <v>กระทรวงสาธารณสุข สำนักงานปลัดกระทรวงสาธารณสุข</v>
          </cell>
          <cell r="D713" t="str">
            <v>001117300</v>
          </cell>
          <cell r="E713" t="str">
            <v>11173</v>
          </cell>
          <cell r="F713" t="str">
            <v>รพช.แม่จริม</v>
          </cell>
          <cell r="G713" t="str">
            <v>โรงพยาบาลชุมชนแม่จริม</v>
          </cell>
          <cell r="H713" t="str">
            <v>55020204</v>
          </cell>
          <cell r="I713">
            <v>55</v>
          </cell>
          <cell r="J713" t="str">
            <v>จังหวัดน่าน</v>
          </cell>
          <cell r="K713">
            <v>5502</v>
          </cell>
          <cell r="L713" t="str">
            <v>แม่จริม</v>
          </cell>
          <cell r="M713">
            <v>550202</v>
          </cell>
          <cell r="N713" t="str">
            <v>หนองแดง</v>
          </cell>
          <cell r="O713" t="str">
            <v>เหนือ</v>
          </cell>
          <cell r="P713" t="str">
            <v>07</v>
          </cell>
          <cell r="Q713" t="str">
            <v>โรงพยาบาลชุมชน</v>
          </cell>
          <cell r="R713">
            <v>5</v>
          </cell>
          <cell r="S713">
            <v>30</v>
          </cell>
          <cell r="T713" t="str">
            <v>30</v>
          </cell>
          <cell r="U713" t="str">
            <v>22</v>
          </cell>
          <cell r="V713" t="str">
            <v>2.2 ทุติยภูมิระดับกลาง</v>
          </cell>
        </row>
        <row r="714">
          <cell r="A714" t="str">
            <v>16</v>
          </cell>
          <cell r="B714" t="str">
            <v>21002</v>
          </cell>
          <cell r="C714" t="str">
            <v>กระทรวงสาธารณสุข สำนักงานปลัดกระทรวงสาธารณสุข</v>
          </cell>
          <cell r="D714" t="str">
            <v>001117400</v>
          </cell>
          <cell r="E714" t="str">
            <v>11174</v>
          </cell>
          <cell r="F714" t="str">
            <v>รพช.บ้านหลวง</v>
          </cell>
          <cell r="G714" t="str">
            <v>โรงพยาบาลชุมชนบ้านหลวง</v>
          </cell>
          <cell r="H714" t="str">
            <v>55030105</v>
          </cell>
          <cell r="I714">
            <v>55</v>
          </cell>
          <cell r="J714" t="str">
            <v>จังหวัดน่าน</v>
          </cell>
          <cell r="K714">
            <v>5503</v>
          </cell>
          <cell r="L714" t="str">
            <v>บ้านหลวง</v>
          </cell>
          <cell r="M714">
            <v>550302</v>
          </cell>
          <cell r="N714" t="str">
            <v>ป่าคาหลวง</v>
          </cell>
          <cell r="O714" t="str">
            <v>เหนือ</v>
          </cell>
          <cell r="P714" t="str">
            <v>07</v>
          </cell>
          <cell r="Q714" t="str">
            <v>โรงพยาบาลชุมชน</v>
          </cell>
          <cell r="R714">
            <v>5</v>
          </cell>
          <cell r="S714">
            <v>30</v>
          </cell>
          <cell r="T714" t="str">
            <v>30</v>
          </cell>
          <cell r="U714" t="str">
            <v>22</v>
          </cell>
          <cell r="V714" t="str">
            <v>2.2 ทุติยภูมิระดับกลาง</v>
          </cell>
        </row>
        <row r="715">
          <cell r="A715" t="str">
            <v>16</v>
          </cell>
          <cell r="B715" t="str">
            <v>21002</v>
          </cell>
          <cell r="C715" t="str">
            <v>กระทรวงสาธารณสุข สำนักงานปลัดกระทรวงสาธารณสุข</v>
          </cell>
          <cell r="D715" t="str">
            <v>001117500</v>
          </cell>
          <cell r="E715" t="str">
            <v>11175</v>
          </cell>
          <cell r="F715" t="str">
            <v>รพช.นาน้อย</v>
          </cell>
          <cell r="G715" t="str">
            <v>โรงพยาบาลชุมชนนาน้อย</v>
          </cell>
          <cell r="H715" t="str">
            <v>55040306</v>
          </cell>
          <cell r="I715">
            <v>55</v>
          </cell>
          <cell r="J715" t="str">
            <v>จังหวัดน่าน</v>
          </cell>
          <cell r="K715">
            <v>5504</v>
          </cell>
          <cell r="L715" t="str">
            <v>นาน้อย</v>
          </cell>
          <cell r="M715">
            <v>550403</v>
          </cell>
          <cell r="N715" t="str">
            <v>ศรีษะเกษ</v>
          </cell>
          <cell r="O715" t="str">
            <v>เหนือ</v>
          </cell>
          <cell r="P715" t="str">
            <v>07</v>
          </cell>
          <cell r="Q715" t="str">
            <v>โรงพยาบาลชุมชน</v>
          </cell>
          <cell r="R715">
            <v>4</v>
          </cell>
          <cell r="S715">
            <v>49</v>
          </cell>
          <cell r="T715" t="str">
            <v>30</v>
          </cell>
          <cell r="U715" t="str">
            <v>22</v>
          </cell>
          <cell r="V715" t="str">
            <v>2.2 ทุติยภูมิระดับกลาง</v>
          </cell>
        </row>
        <row r="716">
          <cell r="A716" t="str">
            <v>16</v>
          </cell>
          <cell r="B716" t="str">
            <v>21002</v>
          </cell>
          <cell r="C716" t="str">
            <v>กระทรวงสาธารณสุข สำนักงานปลัดกระทรวงสาธารณสุข</v>
          </cell>
          <cell r="D716" t="str">
            <v>001117600</v>
          </cell>
          <cell r="E716" t="str">
            <v>11176</v>
          </cell>
          <cell r="F716" t="str">
            <v>รพช.ท่าวังผา</v>
          </cell>
          <cell r="G716" t="str">
            <v>โรงพยาบาลชุมชนท่าวังผา</v>
          </cell>
          <cell r="H716" t="str">
            <v>55060906</v>
          </cell>
          <cell r="I716">
            <v>55</v>
          </cell>
          <cell r="J716" t="str">
            <v>จังหวัดน่าน</v>
          </cell>
          <cell r="K716">
            <v>5506</v>
          </cell>
          <cell r="L716" t="str">
            <v>ท่าวังผา</v>
          </cell>
          <cell r="M716">
            <v>550609</v>
          </cell>
          <cell r="N716" t="str">
            <v>ท่าวังผา</v>
          </cell>
          <cell r="O716" t="str">
            <v>เหนือ</v>
          </cell>
          <cell r="P716" t="str">
            <v>07</v>
          </cell>
          <cell r="Q716" t="str">
            <v>โรงพยาบาลชุมชน</v>
          </cell>
          <cell r="R716">
            <v>5</v>
          </cell>
          <cell r="S716">
            <v>30</v>
          </cell>
          <cell r="T716" t="str">
            <v>30</v>
          </cell>
          <cell r="U716" t="str">
            <v>22</v>
          </cell>
          <cell r="V716" t="str">
            <v>2.2 ทุติยภูมิระดับกลาง</v>
          </cell>
        </row>
        <row r="717">
          <cell r="A717" t="str">
            <v>16</v>
          </cell>
          <cell r="B717" t="str">
            <v>21002</v>
          </cell>
          <cell r="C717" t="str">
            <v>กระทรวงสาธารณสุข สำนักงานปลัดกระทรวงสาธารณสุข</v>
          </cell>
          <cell r="D717" t="str">
            <v>001117700</v>
          </cell>
          <cell r="E717" t="str">
            <v>11177</v>
          </cell>
          <cell r="F717" t="str">
            <v>รพช.เวียงสา</v>
          </cell>
          <cell r="G717" t="str">
            <v>โรงพยาบาลชุมชนเวียงสา</v>
          </cell>
          <cell r="H717" t="str">
            <v>55070111</v>
          </cell>
          <cell r="I717">
            <v>55</v>
          </cell>
          <cell r="J717" t="str">
            <v>จังหวัดน่าน</v>
          </cell>
          <cell r="K717">
            <v>5507</v>
          </cell>
          <cell r="L717" t="str">
            <v>เวียงสา</v>
          </cell>
          <cell r="M717">
            <v>550701</v>
          </cell>
          <cell r="N717" t="str">
            <v>กลางเวียง</v>
          </cell>
          <cell r="O717" t="str">
            <v>เหนือ</v>
          </cell>
          <cell r="P717" t="str">
            <v>07</v>
          </cell>
          <cell r="Q717" t="str">
            <v>โรงพยาบาลชุมชน</v>
          </cell>
          <cell r="R717">
            <v>4</v>
          </cell>
          <cell r="S717">
            <v>60</v>
          </cell>
          <cell r="T717" t="str">
            <v>60</v>
          </cell>
          <cell r="U717" t="str">
            <v>22</v>
          </cell>
          <cell r="V717" t="str">
            <v>2.2 ทุติยภูมิระดับกลาง</v>
          </cell>
        </row>
        <row r="718">
          <cell r="A718" t="str">
            <v>16</v>
          </cell>
          <cell r="B718" t="str">
            <v>21002</v>
          </cell>
          <cell r="C718" t="str">
            <v>กระทรวงสาธารณสุข สำนักงานปลัดกระทรวงสาธารณสุข</v>
          </cell>
          <cell r="D718" t="str">
            <v>001117800</v>
          </cell>
          <cell r="E718" t="str">
            <v>11178</v>
          </cell>
          <cell r="F718" t="str">
            <v>รพช.ทุ่งช้าง</v>
          </cell>
          <cell r="G718" t="str">
            <v>โรงพยาบาลชุมชนทุ่งช้าง</v>
          </cell>
          <cell r="H718" t="str">
            <v>55080402</v>
          </cell>
          <cell r="I718">
            <v>55</v>
          </cell>
          <cell r="J718" t="str">
            <v>จังหวัดน่าน</v>
          </cell>
          <cell r="K718">
            <v>5508</v>
          </cell>
          <cell r="L718" t="str">
            <v>ทุ่งช้าง</v>
          </cell>
          <cell r="M718">
            <v>550804</v>
          </cell>
          <cell r="N718" t="str">
            <v>ทุ่งช้าง</v>
          </cell>
          <cell r="O718" t="str">
            <v>เหนือ</v>
          </cell>
          <cell r="P718" t="str">
            <v>07</v>
          </cell>
          <cell r="Q718" t="str">
            <v>โรงพยาบาลชุมชน</v>
          </cell>
          <cell r="R718">
            <v>5</v>
          </cell>
          <cell r="S718">
            <v>30</v>
          </cell>
          <cell r="T718" t="str">
            <v>30</v>
          </cell>
          <cell r="U718" t="str">
            <v>22</v>
          </cell>
          <cell r="V718" t="str">
            <v>2.2 ทุติยภูมิระดับกลาง</v>
          </cell>
        </row>
        <row r="719">
          <cell r="A719" t="str">
            <v>16</v>
          </cell>
          <cell r="B719" t="str">
            <v>21002</v>
          </cell>
          <cell r="C719" t="str">
            <v>กระทรวงสาธารณสุข สำนักงานปลัดกระทรวงสาธารณสุข</v>
          </cell>
          <cell r="D719" t="str">
            <v>001117900</v>
          </cell>
          <cell r="E719" t="str">
            <v>11179</v>
          </cell>
          <cell r="F719" t="str">
            <v>รพช.เชียงกลาง</v>
          </cell>
          <cell r="G719" t="str">
            <v>โรงพยาบาลชุมชนเชียงกลาง</v>
          </cell>
          <cell r="H719" t="str">
            <v>55090105</v>
          </cell>
          <cell r="I719">
            <v>55</v>
          </cell>
          <cell r="J719" t="str">
            <v>จังหวัดน่าน</v>
          </cell>
          <cell r="K719">
            <v>5509</v>
          </cell>
          <cell r="L719" t="str">
            <v>เชียงกลาง</v>
          </cell>
          <cell r="M719">
            <v>550901</v>
          </cell>
          <cell r="N719" t="str">
            <v>เชียงกลาง</v>
          </cell>
          <cell r="O719" t="str">
            <v>เหนือ</v>
          </cell>
          <cell r="P719" t="str">
            <v>07</v>
          </cell>
          <cell r="Q719" t="str">
            <v>โรงพยาบาลชุมชน</v>
          </cell>
          <cell r="R719">
            <v>5</v>
          </cell>
          <cell r="S719">
            <v>30</v>
          </cell>
          <cell r="T719" t="str">
            <v>30</v>
          </cell>
          <cell r="U719" t="str">
            <v>22</v>
          </cell>
          <cell r="V719" t="str">
            <v>2.2 ทุติยภูมิระดับกลาง</v>
          </cell>
        </row>
        <row r="720">
          <cell r="A720" t="str">
            <v>16</v>
          </cell>
          <cell r="B720" t="str">
            <v>21002</v>
          </cell>
          <cell r="C720" t="str">
            <v>กระทรวงสาธารณสุข สำนักงานปลัดกระทรวงสาธารณสุข</v>
          </cell>
          <cell r="D720" t="str">
            <v>001118000</v>
          </cell>
          <cell r="E720" t="str">
            <v>11180</v>
          </cell>
          <cell r="F720" t="str">
            <v>รพช.นาหมื่น</v>
          </cell>
          <cell r="G720" t="str">
            <v>โรงพยาบาลชุมชนนาหมื่น</v>
          </cell>
          <cell r="H720" t="str">
            <v>55100114</v>
          </cell>
          <cell r="I720">
            <v>55</v>
          </cell>
          <cell r="J720" t="str">
            <v>จังหวัดน่าน</v>
          </cell>
          <cell r="K720">
            <v>5510</v>
          </cell>
          <cell r="L720" t="str">
            <v>นาหมื่น</v>
          </cell>
          <cell r="M720">
            <v>551002</v>
          </cell>
          <cell r="N720" t="str">
            <v>บ่อแก้ว</v>
          </cell>
          <cell r="O720" t="str">
            <v>เหนือ</v>
          </cell>
          <cell r="P720" t="str">
            <v>07</v>
          </cell>
          <cell r="Q720" t="str">
            <v>โรงพยาบาลชุมชน</v>
          </cell>
          <cell r="R720">
            <v>5</v>
          </cell>
          <cell r="S720">
            <v>30</v>
          </cell>
          <cell r="T720" t="str">
            <v>30</v>
          </cell>
          <cell r="U720" t="str">
            <v>22</v>
          </cell>
          <cell r="V720" t="str">
            <v>2.2 ทุติยภูมิระดับกลาง</v>
          </cell>
        </row>
        <row r="721">
          <cell r="A721" t="str">
            <v>16</v>
          </cell>
          <cell r="B721" t="str">
            <v>21002</v>
          </cell>
          <cell r="C721" t="str">
            <v>กระทรวงสาธารณสุข สำนักงานปลัดกระทรวงสาธารณสุข</v>
          </cell>
          <cell r="D721" t="str">
            <v>001118100</v>
          </cell>
          <cell r="E721" t="str">
            <v>11181</v>
          </cell>
          <cell r="F721" t="str">
            <v>รพช.สันติสุข</v>
          </cell>
          <cell r="G721" t="str">
            <v>โรงพยาบาลชุมชนสันติสุข</v>
          </cell>
          <cell r="H721" t="str">
            <v>55110104</v>
          </cell>
          <cell r="I721">
            <v>55</v>
          </cell>
          <cell r="J721" t="str">
            <v>จังหวัดน่าน</v>
          </cell>
          <cell r="K721">
            <v>5511</v>
          </cell>
          <cell r="L721" t="str">
            <v>สันติสุข</v>
          </cell>
          <cell r="M721">
            <v>551101</v>
          </cell>
          <cell r="N721" t="str">
            <v>ดู่พงษ์</v>
          </cell>
          <cell r="O721" t="str">
            <v>เหนือ</v>
          </cell>
          <cell r="P721" t="str">
            <v>07</v>
          </cell>
          <cell r="Q721" t="str">
            <v>โรงพยาบาลชุมชน</v>
          </cell>
          <cell r="R721">
            <v>5</v>
          </cell>
          <cell r="S721">
            <v>30</v>
          </cell>
          <cell r="T721" t="str">
            <v>30</v>
          </cell>
          <cell r="U721" t="str">
            <v>22</v>
          </cell>
          <cell r="V721" t="str">
            <v>2.2 ทุติยภูมิระดับกลาง</v>
          </cell>
        </row>
        <row r="722">
          <cell r="A722" t="str">
            <v>16</v>
          </cell>
          <cell r="B722" t="str">
            <v>21002</v>
          </cell>
          <cell r="C722" t="str">
            <v>กระทรวงสาธารณสุข สำนักงานปลัดกระทรวงสาธารณสุข</v>
          </cell>
          <cell r="D722" t="str">
            <v>001118200</v>
          </cell>
          <cell r="E722" t="str">
            <v>11182</v>
          </cell>
          <cell r="F722" t="str">
            <v>รพช.บ่อเกลือ</v>
          </cell>
          <cell r="G722" t="str">
            <v>โรงพยาบาลชุมชนบ่อเกลือ</v>
          </cell>
          <cell r="H722" t="str">
            <v>55120203</v>
          </cell>
          <cell r="I722">
            <v>55</v>
          </cell>
          <cell r="J722" t="str">
            <v>จังหวัดน่าน</v>
          </cell>
          <cell r="K722">
            <v>5512</v>
          </cell>
          <cell r="L722" t="str">
            <v>บ่อเกลือ</v>
          </cell>
          <cell r="M722">
            <v>551202</v>
          </cell>
          <cell r="N722" t="str">
            <v>บ่อเกลือใต้</v>
          </cell>
          <cell r="O722" t="str">
            <v>เหนือ</v>
          </cell>
          <cell r="P722" t="str">
            <v>07</v>
          </cell>
          <cell r="Q722" t="str">
            <v>โรงพยาบาลชุมชน</v>
          </cell>
          <cell r="R722">
            <v>5</v>
          </cell>
          <cell r="S722">
            <v>10</v>
          </cell>
          <cell r="T722" t="str">
            <v>10</v>
          </cell>
          <cell r="U722" t="str">
            <v>22</v>
          </cell>
          <cell r="V722" t="str">
            <v>2.2 ทุติยภูมิระดับกลาง</v>
          </cell>
        </row>
        <row r="723">
          <cell r="A723" t="str">
            <v>16</v>
          </cell>
          <cell r="B723" t="str">
            <v>21002</v>
          </cell>
          <cell r="C723" t="str">
            <v>กระทรวงสาธารณสุข สำนักงานปลัดกระทรวงสาธารณสุข</v>
          </cell>
          <cell r="D723" t="str">
            <v>001118300</v>
          </cell>
          <cell r="E723" t="str">
            <v>11183</v>
          </cell>
          <cell r="F723" t="str">
            <v>รพช.สองแคว</v>
          </cell>
          <cell r="G723" t="str">
            <v>โรงพยาบาลชุมชนสองแคว</v>
          </cell>
          <cell r="H723" t="str">
            <v>55130102</v>
          </cell>
          <cell r="I723">
            <v>55</v>
          </cell>
          <cell r="J723" t="str">
            <v>จังหวัดน่าน</v>
          </cell>
          <cell r="K723">
            <v>5513</v>
          </cell>
          <cell r="L723" t="str">
            <v>สองแคว</v>
          </cell>
          <cell r="M723">
            <v>551301</v>
          </cell>
          <cell r="N723" t="str">
            <v>นาไร่หลวง</v>
          </cell>
          <cell r="O723" t="str">
            <v>เหนือ</v>
          </cell>
          <cell r="P723" t="str">
            <v>07</v>
          </cell>
          <cell r="Q723" t="str">
            <v>โรงพยาบาลชุมชน</v>
          </cell>
          <cell r="R723">
            <v>5</v>
          </cell>
          <cell r="S723">
            <v>30</v>
          </cell>
          <cell r="T723" t="str">
            <v>10</v>
          </cell>
          <cell r="U723" t="str">
            <v>22</v>
          </cell>
          <cell r="V723" t="str">
            <v>2.2 ทุติยภูมิระดับกลาง</v>
          </cell>
        </row>
        <row r="724">
          <cell r="A724" t="str">
            <v>16</v>
          </cell>
          <cell r="B724" t="str">
            <v>21002</v>
          </cell>
          <cell r="C724" t="str">
            <v>กระทรวงสาธารณสุข สำนักงานปลัดกระทรวงสาธารณสุข</v>
          </cell>
          <cell r="D724" t="str">
            <v>001145300</v>
          </cell>
          <cell r="E724" t="str">
            <v>11453</v>
          </cell>
          <cell r="F724" t="str">
            <v>รพร.ปัว</v>
          </cell>
          <cell r="G724" t="str">
            <v>โรงพยาบาลสมเด็จพระยุพราชปัว</v>
          </cell>
          <cell r="H724" t="str">
            <v>55051406</v>
          </cell>
          <cell r="I724">
            <v>55</v>
          </cell>
          <cell r="J724" t="str">
            <v>จังหวัดน่าน</v>
          </cell>
          <cell r="K724">
            <v>5505</v>
          </cell>
          <cell r="L724" t="str">
            <v>ปัว</v>
          </cell>
          <cell r="M724">
            <v>550514</v>
          </cell>
          <cell r="N724" t="str">
            <v>วรนคร</v>
          </cell>
          <cell r="O724" t="str">
            <v>เหนือ</v>
          </cell>
          <cell r="P724" t="str">
            <v>07</v>
          </cell>
          <cell r="Q724" t="str">
            <v>โรงพยาบาลชุมชน</v>
          </cell>
          <cell r="R724">
            <v>4</v>
          </cell>
          <cell r="S724">
            <v>90</v>
          </cell>
          <cell r="T724" t="str">
            <v>90</v>
          </cell>
          <cell r="U724" t="str">
            <v>22</v>
          </cell>
          <cell r="V724" t="str">
            <v>2.2 ทุติยภูมิระดับกลาง</v>
          </cell>
        </row>
        <row r="725">
          <cell r="A725" t="str">
            <v>16</v>
          </cell>
          <cell r="B725" t="str">
            <v>21002</v>
          </cell>
          <cell r="C725" t="str">
            <v>กระทรวงสาธารณสุข สำนักงานปลัดกระทรวงสาธารณสุข</v>
          </cell>
          <cell r="D725" t="str">
            <v>001162500</v>
          </cell>
          <cell r="E725" t="str">
            <v>11625</v>
          </cell>
          <cell r="F725" t="str">
            <v>รพช.เฉลิมพระเกียรติ</v>
          </cell>
          <cell r="G725" t="str">
            <v>โรงพยาบาลชุมชนเฉลิมพระเกียรติ</v>
          </cell>
          <cell r="H725" t="str">
            <v>55150201</v>
          </cell>
          <cell r="I725">
            <v>55</v>
          </cell>
          <cell r="J725" t="str">
            <v>จังหวัดน่าน</v>
          </cell>
          <cell r="K725">
            <v>5515</v>
          </cell>
          <cell r="L725" t="str">
            <v>เฉลิมพระเกียรติ</v>
          </cell>
          <cell r="M725">
            <v>551502</v>
          </cell>
          <cell r="N725" t="str">
            <v>ขุนน่าน</v>
          </cell>
          <cell r="O725" t="str">
            <v>เหนือ</v>
          </cell>
          <cell r="P725" t="str">
            <v>07</v>
          </cell>
          <cell r="Q725" t="str">
            <v>โรงพยาบาลชุมชน</v>
          </cell>
          <cell r="R725">
            <v>5</v>
          </cell>
          <cell r="S725">
            <v>10</v>
          </cell>
          <cell r="T725" t="str">
            <v>30</v>
          </cell>
          <cell r="U725" t="str">
            <v>22</v>
          </cell>
          <cell r="V725" t="str">
            <v>2.2 ทุติยภูมิระดับกลาง</v>
          </cell>
        </row>
        <row r="726">
          <cell r="A726" t="str">
            <v>16</v>
          </cell>
          <cell r="B726" t="str">
            <v>21002</v>
          </cell>
          <cell r="C726" t="str">
            <v>กระทรวงสาธารณสุข สำนักงานปลัดกระทรวงสาธารณสุข</v>
          </cell>
          <cell r="D726" t="str">
            <v>001071700</v>
          </cell>
          <cell r="E726" t="str">
            <v>10717</v>
          </cell>
          <cell r="F726" t="str">
            <v>รพท.พะเยา</v>
          </cell>
          <cell r="G726" t="str">
            <v>โรงพยาบาลทั่วไปพะเยา</v>
          </cell>
          <cell r="H726" t="str">
            <v>56010700</v>
          </cell>
          <cell r="I726">
            <v>56</v>
          </cell>
          <cell r="J726" t="str">
            <v>จังหวัดพะเยา</v>
          </cell>
          <cell r="K726">
            <v>5601</v>
          </cell>
          <cell r="L726" t="str">
            <v>เมืองพะเยา</v>
          </cell>
          <cell r="M726">
            <v>560107</v>
          </cell>
          <cell r="N726" t="str">
            <v>บ้านต๋อม</v>
          </cell>
          <cell r="O726" t="str">
            <v>เหนือ</v>
          </cell>
          <cell r="P726" t="str">
            <v>06</v>
          </cell>
          <cell r="Q726" t="str">
            <v>โรงพยาบาลทั่วไป</v>
          </cell>
          <cell r="R726">
            <v>2</v>
          </cell>
          <cell r="S726">
            <v>377</v>
          </cell>
          <cell r="T726" t="str">
            <v>360</v>
          </cell>
          <cell r="U726" t="str">
            <v>23</v>
          </cell>
          <cell r="V726" t="str">
            <v>2.3 ทุติยภูมิระดับสูง</v>
          </cell>
        </row>
        <row r="727">
          <cell r="A727" t="str">
            <v>16</v>
          </cell>
          <cell r="B727" t="str">
            <v>21002</v>
          </cell>
          <cell r="C727" t="str">
            <v>กระทรวงสาธารณสุข สำนักงานปลัดกระทรวงสาธารณสุข</v>
          </cell>
          <cell r="D727" t="str">
            <v>001071800</v>
          </cell>
          <cell r="E727" t="str">
            <v>10718</v>
          </cell>
          <cell r="F727" t="str">
            <v>รพท.เชียงคำ</v>
          </cell>
          <cell r="G727" t="str">
            <v>โรงพยาบาลทั่วไปเชียงคำ</v>
          </cell>
          <cell r="H727" t="str">
            <v>56030100</v>
          </cell>
          <cell r="I727">
            <v>56</v>
          </cell>
          <cell r="J727" t="str">
            <v>จังหวัดพะเยา</v>
          </cell>
          <cell r="K727">
            <v>5603</v>
          </cell>
          <cell r="L727" t="str">
            <v>เชียงคำ</v>
          </cell>
          <cell r="M727">
            <v>560301</v>
          </cell>
          <cell r="N727" t="str">
            <v>หย่วน</v>
          </cell>
          <cell r="O727" t="str">
            <v>เหนือ</v>
          </cell>
          <cell r="P727" t="str">
            <v>06</v>
          </cell>
          <cell r="Q727" t="str">
            <v>โรงพยาบาลทั่วไป</v>
          </cell>
          <cell r="R727">
            <v>3</v>
          </cell>
          <cell r="S727">
            <v>225</v>
          </cell>
          <cell r="T727" t="str">
            <v>232</v>
          </cell>
          <cell r="U727" t="str">
            <v>23</v>
          </cell>
          <cell r="V727" t="str">
            <v>2.3 ทุติยภูมิระดับสูง</v>
          </cell>
        </row>
        <row r="728">
          <cell r="A728" t="str">
            <v>16</v>
          </cell>
          <cell r="B728" t="str">
            <v>21002</v>
          </cell>
          <cell r="C728" t="str">
            <v>กระทรวงสาธารณสุข สำนักงานปลัดกระทรวงสาธารณสุข</v>
          </cell>
          <cell r="D728" t="str">
            <v>001118400</v>
          </cell>
          <cell r="E728" t="str">
            <v>11184</v>
          </cell>
          <cell r="F728" t="str">
            <v>รพช.จุน</v>
          </cell>
          <cell r="G728" t="str">
            <v>โรงพยาบาลชุมชนจุน</v>
          </cell>
          <cell r="H728" t="str">
            <v>56020107</v>
          </cell>
          <cell r="I728">
            <v>56</v>
          </cell>
          <cell r="J728" t="str">
            <v>จังหวัดพะเยา</v>
          </cell>
          <cell r="K728">
            <v>5602</v>
          </cell>
          <cell r="L728" t="str">
            <v>จุน</v>
          </cell>
          <cell r="M728">
            <v>560201</v>
          </cell>
          <cell r="N728" t="str">
            <v>ห้วยข้าวก่ำ</v>
          </cell>
          <cell r="O728" t="str">
            <v>เหนือ</v>
          </cell>
          <cell r="P728" t="str">
            <v>07</v>
          </cell>
          <cell r="Q728" t="str">
            <v>โรงพยาบาลชุมชน</v>
          </cell>
          <cell r="R728">
            <v>5</v>
          </cell>
          <cell r="S728">
            <v>30</v>
          </cell>
          <cell r="T728" t="str">
            <v>30</v>
          </cell>
          <cell r="U728" t="str">
            <v>21</v>
          </cell>
          <cell r="V728" t="str">
            <v>2.1 ทุติยภูมิระดับต้น</v>
          </cell>
        </row>
        <row r="729">
          <cell r="A729" t="str">
            <v>16</v>
          </cell>
          <cell r="B729" t="str">
            <v>21002</v>
          </cell>
          <cell r="C729" t="str">
            <v>กระทรวงสาธารณสุข สำนักงานปลัดกระทรวงสาธารณสุข</v>
          </cell>
          <cell r="D729" t="str">
            <v>001118500</v>
          </cell>
          <cell r="E729" t="str">
            <v>11185</v>
          </cell>
          <cell r="F729" t="str">
            <v>รพช.เชียงม่วน</v>
          </cell>
          <cell r="G729" t="str">
            <v>โรงพยาบาลชุมชนเชียงม่วน</v>
          </cell>
          <cell r="H729" t="str">
            <v>56040201</v>
          </cell>
          <cell r="I729">
            <v>56</v>
          </cell>
          <cell r="J729" t="str">
            <v>จังหวัดพะเยา</v>
          </cell>
          <cell r="K729">
            <v>5604</v>
          </cell>
          <cell r="L729" t="str">
            <v>เชียงม่วน</v>
          </cell>
          <cell r="M729">
            <v>560402</v>
          </cell>
          <cell r="N729" t="str">
            <v>บ้านมาง</v>
          </cell>
          <cell r="O729" t="str">
            <v>เหนือ</v>
          </cell>
          <cell r="P729" t="str">
            <v>07</v>
          </cell>
          <cell r="Q729" t="str">
            <v>โรงพยาบาลชุมชน</v>
          </cell>
          <cell r="R729">
            <v>5</v>
          </cell>
          <cell r="S729">
            <v>30</v>
          </cell>
          <cell r="T729" t="str">
            <v>30</v>
          </cell>
          <cell r="U729" t="str">
            <v>21</v>
          </cell>
          <cell r="V729" t="str">
            <v>2.1 ทุติยภูมิระดับต้น</v>
          </cell>
        </row>
        <row r="730">
          <cell r="A730" t="str">
            <v>16</v>
          </cell>
          <cell r="B730" t="str">
            <v>21002</v>
          </cell>
          <cell r="C730" t="str">
            <v>กระทรวงสาธารณสุข สำนักงานปลัดกระทรวงสาธารณสุข</v>
          </cell>
          <cell r="D730" t="str">
            <v>001118600</v>
          </cell>
          <cell r="E730" t="str">
            <v>11186</v>
          </cell>
          <cell r="F730" t="str">
            <v>รพช.ดอกคำใต้</v>
          </cell>
          <cell r="G730" t="str">
            <v>โรงพยาบาลชุมชนดอกคำใต้</v>
          </cell>
          <cell r="H730" t="str">
            <v>56050208</v>
          </cell>
          <cell r="I730">
            <v>56</v>
          </cell>
          <cell r="J730" t="str">
            <v>จังหวัดพะเยา</v>
          </cell>
          <cell r="K730">
            <v>5605</v>
          </cell>
          <cell r="L730" t="str">
            <v>ดอกคำใต้</v>
          </cell>
          <cell r="M730">
            <v>560502</v>
          </cell>
          <cell r="N730" t="str">
            <v>ดอนศรีชุม</v>
          </cell>
          <cell r="O730" t="str">
            <v>เหนือ</v>
          </cell>
          <cell r="P730" t="str">
            <v>07</v>
          </cell>
          <cell r="Q730" t="str">
            <v>โรงพยาบาลชุมชน</v>
          </cell>
          <cell r="R730">
            <v>4</v>
          </cell>
          <cell r="S730">
            <v>60</v>
          </cell>
          <cell r="T730" t="str">
            <v>30</v>
          </cell>
          <cell r="U730" t="str">
            <v>21</v>
          </cell>
          <cell r="V730" t="str">
            <v>2.1 ทุติยภูมิระดับต้น</v>
          </cell>
        </row>
        <row r="731">
          <cell r="A731" t="str">
            <v>16</v>
          </cell>
          <cell r="B731" t="str">
            <v>21002</v>
          </cell>
          <cell r="C731" t="str">
            <v>กระทรวงสาธารณสุข สำนักงานปลัดกระทรวงสาธารณสุข</v>
          </cell>
          <cell r="D731" t="str">
            <v>001118700</v>
          </cell>
          <cell r="E731" t="str">
            <v>11187</v>
          </cell>
          <cell r="F731" t="str">
            <v>รพช.ปง</v>
          </cell>
          <cell r="G731" t="str">
            <v>โรงพยาบาลชุมชนปง</v>
          </cell>
          <cell r="H731" t="str">
            <v>56060601</v>
          </cell>
          <cell r="I731">
            <v>56</v>
          </cell>
          <cell r="J731" t="str">
            <v>จังหวัดพะเยา</v>
          </cell>
          <cell r="K731">
            <v>5606</v>
          </cell>
          <cell r="L731" t="str">
            <v>ปง</v>
          </cell>
          <cell r="M731">
            <v>560606</v>
          </cell>
          <cell r="N731" t="str">
            <v>นาปรัง</v>
          </cell>
          <cell r="O731" t="str">
            <v>เหนือ</v>
          </cell>
          <cell r="P731" t="str">
            <v>07</v>
          </cell>
          <cell r="Q731" t="str">
            <v>โรงพยาบาลชุมชน</v>
          </cell>
          <cell r="R731">
            <v>5</v>
          </cell>
          <cell r="S731">
            <v>30</v>
          </cell>
          <cell r="T731" t="str">
            <v>30</v>
          </cell>
          <cell r="U731" t="str">
            <v>21</v>
          </cell>
          <cell r="V731" t="str">
            <v>2.1 ทุติยภูมิระดับต้น</v>
          </cell>
        </row>
        <row r="732">
          <cell r="A732" t="str">
            <v>16</v>
          </cell>
          <cell r="B732" t="str">
            <v>21002</v>
          </cell>
          <cell r="C732" t="str">
            <v>กระทรวงสาธารณสุข สำนักงานปลัดกระทรวงสาธารณสุข</v>
          </cell>
          <cell r="D732" t="str">
            <v>001118800</v>
          </cell>
          <cell r="E732" t="str">
            <v>11188</v>
          </cell>
          <cell r="F732" t="str">
            <v>รพช.แม่ใจ</v>
          </cell>
          <cell r="G732" t="str">
            <v>โรงพยาบาลชุมชนแม่ใจ</v>
          </cell>
          <cell r="H732" t="str">
            <v>56070209</v>
          </cell>
          <cell r="I732">
            <v>56</v>
          </cell>
          <cell r="J732" t="str">
            <v>จังหวัดพะเยา</v>
          </cell>
          <cell r="K732">
            <v>5607</v>
          </cell>
          <cell r="L732" t="str">
            <v>แม่ใจ</v>
          </cell>
          <cell r="M732">
            <v>560702</v>
          </cell>
          <cell r="N732" t="str">
            <v>ศรีถ้อย</v>
          </cell>
          <cell r="O732" t="str">
            <v>เหนือ</v>
          </cell>
          <cell r="P732" t="str">
            <v>07</v>
          </cell>
          <cell r="Q732" t="str">
            <v>โรงพยาบาลชุมชน</v>
          </cell>
          <cell r="R732">
            <v>5</v>
          </cell>
          <cell r="S732">
            <v>30</v>
          </cell>
          <cell r="T732" t="str">
            <v>30</v>
          </cell>
          <cell r="U732" t="str">
            <v>21</v>
          </cell>
          <cell r="V732" t="str">
            <v>2.1 ทุติยภูมิระดับต้น</v>
          </cell>
        </row>
        <row r="733">
          <cell r="A733" t="str">
            <v>16</v>
          </cell>
          <cell r="B733" t="str">
            <v>21002</v>
          </cell>
          <cell r="C733" t="str">
            <v>กระทรวงสาธารณสุข สำนักงานปลัดกระทรวงสาธารณสุข</v>
          </cell>
          <cell r="D733" t="str">
            <v>001067400</v>
          </cell>
          <cell r="E733" t="str">
            <v>10674</v>
          </cell>
          <cell r="F733" t="str">
            <v>รพศ.เชียงรายประชานุเคราะห์</v>
          </cell>
          <cell r="G733" t="str">
            <v>โรงพยาบาลศูนย์เชียงรายประชานุเคราะห์</v>
          </cell>
          <cell r="H733" t="str">
            <v>57010100</v>
          </cell>
          <cell r="I733">
            <v>57</v>
          </cell>
          <cell r="J733" t="str">
            <v>จังหวัดเชียงราย</v>
          </cell>
          <cell r="K733">
            <v>5701</v>
          </cell>
          <cell r="L733" t="str">
            <v>เมืองเชียงราย</v>
          </cell>
          <cell r="M733">
            <v>570101</v>
          </cell>
          <cell r="N733" t="str">
            <v>เวียง</v>
          </cell>
          <cell r="O733" t="str">
            <v>เหนือ</v>
          </cell>
          <cell r="P733" t="str">
            <v>05</v>
          </cell>
          <cell r="Q733" t="str">
            <v>โรงพยาบาลศูนย์</v>
          </cell>
          <cell r="R733">
            <v>1</v>
          </cell>
          <cell r="S733">
            <v>756</v>
          </cell>
          <cell r="T733" t="str">
            <v>756</v>
          </cell>
          <cell r="U733" t="str">
            <v>31</v>
          </cell>
          <cell r="V733" t="str">
            <v>3.1 ตติยภูมิ</v>
          </cell>
        </row>
        <row r="734">
          <cell r="A734" t="str">
            <v>16</v>
          </cell>
          <cell r="B734" t="str">
            <v>21002</v>
          </cell>
          <cell r="C734" t="str">
            <v>กระทรวงสาธารณสุข สำนักงานปลัดกระทรวงสาธารณสุข</v>
          </cell>
          <cell r="D734" t="str">
            <v>001118900</v>
          </cell>
          <cell r="E734" t="str">
            <v>11189</v>
          </cell>
          <cell r="F734" t="str">
            <v>รพช.เทิง</v>
          </cell>
          <cell r="G734" t="str">
            <v>โรงพยาบาลชุมชนเทิง</v>
          </cell>
          <cell r="H734" t="str">
            <v>57040120</v>
          </cell>
          <cell r="I734">
            <v>57</v>
          </cell>
          <cell r="J734" t="str">
            <v>จังหวัดเชียงราย</v>
          </cell>
          <cell r="K734">
            <v>5704</v>
          </cell>
          <cell r="L734" t="str">
            <v>เทิง</v>
          </cell>
          <cell r="M734">
            <v>570401</v>
          </cell>
          <cell r="N734" t="str">
            <v>เวียง</v>
          </cell>
          <cell r="O734" t="str">
            <v>เหนือ</v>
          </cell>
          <cell r="P734" t="str">
            <v>07</v>
          </cell>
          <cell r="Q734" t="str">
            <v>โรงพยาบาลชุมชน</v>
          </cell>
          <cell r="R734">
            <v>4</v>
          </cell>
          <cell r="S734">
            <v>60</v>
          </cell>
          <cell r="T734" t="str">
            <v>60</v>
          </cell>
          <cell r="U734" t="str">
            <v>21</v>
          </cell>
          <cell r="V734" t="str">
            <v>2.1 ทุติยภูมิระดับต้น</v>
          </cell>
        </row>
        <row r="735">
          <cell r="A735" t="str">
            <v>16</v>
          </cell>
          <cell r="B735" t="str">
            <v>21002</v>
          </cell>
          <cell r="C735" t="str">
            <v>กระทรวงสาธารณสุข สำนักงานปลัดกระทรวงสาธารณสุข</v>
          </cell>
          <cell r="D735" t="str">
            <v>001119000</v>
          </cell>
          <cell r="E735" t="str">
            <v>11190</v>
          </cell>
          <cell r="F735" t="str">
            <v>รพช.พาน</v>
          </cell>
          <cell r="G735" t="str">
            <v>โรงพยาบาลชุมชนพาน</v>
          </cell>
          <cell r="H735" t="str">
            <v>57050901</v>
          </cell>
          <cell r="I735">
            <v>57</v>
          </cell>
          <cell r="J735" t="str">
            <v>จังหวัดเชียงราย</v>
          </cell>
          <cell r="K735">
            <v>5705</v>
          </cell>
          <cell r="L735" t="str">
            <v>พาน</v>
          </cell>
          <cell r="M735">
            <v>570509</v>
          </cell>
          <cell r="N735" t="str">
            <v>ม่วงคำ</v>
          </cell>
          <cell r="O735" t="str">
            <v>เหนือ</v>
          </cell>
          <cell r="P735" t="str">
            <v>07</v>
          </cell>
          <cell r="Q735" t="str">
            <v>โรงพยาบาลชุมชน</v>
          </cell>
          <cell r="R735">
            <v>4</v>
          </cell>
          <cell r="S735">
            <v>120</v>
          </cell>
          <cell r="T735" t="str">
            <v>90</v>
          </cell>
          <cell r="U735" t="str">
            <v>21</v>
          </cell>
          <cell r="V735" t="str">
            <v>2.1 ทุติยภูมิระดับต้น</v>
          </cell>
        </row>
        <row r="736">
          <cell r="A736" t="str">
            <v>16</v>
          </cell>
          <cell r="B736" t="str">
            <v>21002</v>
          </cell>
          <cell r="C736" t="str">
            <v>กระทรวงสาธารณสุข สำนักงานปลัดกระทรวงสาธารณสุข</v>
          </cell>
          <cell r="D736" t="str">
            <v>001119100</v>
          </cell>
          <cell r="E736" t="str">
            <v>11191</v>
          </cell>
          <cell r="F736" t="str">
            <v>รพช.ป่าแดด</v>
          </cell>
          <cell r="G736" t="str">
            <v>โรงพยาบาลชุมชนป่าแดด</v>
          </cell>
          <cell r="H736" t="str">
            <v>57060104</v>
          </cell>
          <cell r="I736">
            <v>57</v>
          </cell>
          <cell r="J736" t="str">
            <v>จังหวัดเชียงราย</v>
          </cell>
          <cell r="K736">
            <v>5706</v>
          </cell>
          <cell r="L736" t="str">
            <v>ป่าแดด</v>
          </cell>
          <cell r="M736">
            <v>570601</v>
          </cell>
          <cell r="N736" t="str">
            <v>ป่าแดด</v>
          </cell>
          <cell r="O736" t="str">
            <v>เหนือ</v>
          </cell>
          <cell r="P736" t="str">
            <v>07</v>
          </cell>
          <cell r="Q736" t="str">
            <v>โรงพยาบาลชุมชน</v>
          </cell>
          <cell r="R736">
            <v>5</v>
          </cell>
          <cell r="S736">
            <v>30</v>
          </cell>
          <cell r="T736" t="str">
            <v>30</v>
          </cell>
          <cell r="U736" t="str">
            <v>21</v>
          </cell>
          <cell r="V736" t="str">
            <v>2.1 ทุติยภูมิระดับต้น</v>
          </cell>
        </row>
        <row r="737">
          <cell r="A737" t="str">
            <v>16</v>
          </cell>
          <cell r="B737" t="str">
            <v>21002</v>
          </cell>
          <cell r="C737" t="str">
            <v>กระทรวงสาธารณสุข สำนักงานปลัดกระทรวงสาธารณสุข</v>
          </cell>
          <cell r="D737" t="str">
            <v>001119200</v>
          </cell>
          <cell r="E737" t="str">
            <v>11192</v>
          </cell>
          <cell r="F737" t="str">
            <v>รพช.แม่จัน</v>
          </cell>
          <cell r="G737" t="str">
            <v>โรงพยาบาลชุมชนแม่จัน</v>
          </cell>
          <cell r="H737" t="str">
            <v>57070105</v>
          </cell>
          <cell r="I737">
            <v>57</v>
          </cell>
          <cell r="J737" t="str">
            <v>จังหวัดเชียงราย</v>
          </cell>
          <cell r="K737">
            <v>5707</v>
          </cell>
          <cell r="L737" t="str">
            <v>แม่จัน</v>
          </cell>
          <cell r="M737">
            <v>570701</v>
          </cell>
          <cell r="N737" t="str">
            <v>แม่จัน</v>
          </cell>
          <cell r="O737" t="str">
            <v>เหนือ</v>
          </cell>
          <cell r="P737" t="str">
            <v>07</v>
          </cell>
          <cell r="Q737" t="str">
            <v>โรงพยาบาลชุมชน</v>
          </cell>
          <cell r="R737">
            <v>4</v>
          </cell>
          <cell r="S737">
            <v>90</v>
          </cell>
          <cell r="T737" t="str">
            <v>101</v>
          </cell>
          <cell r="U737" t="str">
            <v>21</v>
          </cell>
          <cell r="V737" t="str">
            <v>2.1 ทุติยภูมิระดับต้น</v>
          </cell>
        </row>
        <row r="738">
          <cell r="A738" t="str">
            <v>16</v>
          </cell>
          <cell r="B738" t="str">
            <v>21002</v>
          </cell>
          <cell r="C738" t="str">
            <v>กระทรวงสาธารณสุข สำนักงานปลัดกระทรวงสาธารณสุข</v>
          </cell>
          <cell r="D738" t="str">
            <v>001119300</v>
          </cell>
          <cell r="E738" t="str">
            <v>11193</v>
          </cell>
          <cell r="F738" t="str">
            <v>รพช.เชียงแสน</v>
          </cell>
          <cell r="G738" t="str">
            <v>โรงพยาบาลชุมชนเชียงแสน</v>
          </cell>
          <cell r="H738" t="str">
            <v>57080106</v>
          </cell>
          <cell r="I738">
            <v>57</v>
          </cell>
          <cell r="J738" t="str">
            <v>จังหวัดเชียงราย</v>
          </cell>
          <cell r="K738">
            <v>5708</v>
          </cell>
          <cell r="L738" t="str">
            <v>เชียงแสน</v>
          </cell>
          <cell r="M738">
            <v>570801</v>
          </cell>
          <cell r="N738" t="str">
            <v>เวียง</v>
          </cell>
          <cell r="O738" t="str">
            <v>เหนือ</v>
          </cell>
          <cell r="P738" t="str">
            <v>07</v>
          </cell>
          <cell r="Q738" t="str">
            <v>โรงพยาบาลชุมชน</v>
          </cell>
          <cell r="R738">
            <v>4</v>
          </cell>
          <cell r="S738">
            <v>60</v>
          </cell>
          <cell r="T738" t="str">
            <v>60</v>
          </cell>
          <cell r="U738" t="str">
            <v>21</v>
          </cell>
          <cell r="V738" t="str">
            <v>2.1 ทุติยภูมิระดับต้น</v>
          </cell>
        </row>
        <row r="739">
          <cell r="A739" t="str">
            <v>16</v>
          </cell>
          <cell r="B739" t="str">
            <v>21002</v>
          </cell>
          <cell r="C739" t="str">
            <v>กระทรวงสาธารณสุข สำนักงานปลัดกระทรวงสาธารณสุข</v>
          </cell>
          <cell r="D739" t="str">
            <v>001119400</v>
          </cell>
          <cell r="E739" t="str">
            <v>11194</v>
          </cell>
          <cell r="F739" t="str">
            <v>รพช.แม่สาย</v>
          </cell>
          <cell r="G739" t="str">
            <v>โรงพยาบาลชุมชนแม่สาย</v>
          </cell>
          <cell r="H739" t="str">
            <v>57090610</v>
          </cell>
          <cell r="I739">
            <v>57</v>
          </cell>
          <cell r="J739" t="str">
            <v>จังหวัดเชียงราย</v>
          </cell>
          <cell r="K739">
            <v>5709</v>
          </cell>
          <cell r="L739" t="str">
            <v>แม่สาย</v>
          </cell>
          <cell r="M739">
            <v>570906</v>
          </cell>
          <cell r="N739" t="str">
            <v>เวียงพางคำ</v>
          </cell>
          <cell r="O739" t="str">
            <v>เหนือ</v>
          </cell>
          <cell r="P739" t="str">
            <v>07</v>
          </cell>
          <cell r="Q739" t="str">
            <v>โรงพยาบาลชุมชน</v>
          </cell>
          <cell r="R739">
            <v>4</v>
          </cell>
          <cell r="S739">
            <v>90</v>
          </cell>
          <cell r="T739" t="str">
            <v>90</v>
          </cell>
          <cell r="U739" t="str">
            <v>21</v>
          </cell>
          <cell r="V739" t="str">
            <v>2.1 ทุติยภูมิระดับต้น</v>
          </cell>
        </row>
        <row r="740">
          <cell r="A740" t="str">
            <v>16</v>
          </cell>
          <cell r="B740" t="str">
            <v>21002</v>
          </cell>
          <cell r="C740" t="str">
            <v>กระทรวงสาธารณสุข สำนักงานปลัดกระทรวงสาธารณสุข</v>
          </cell>
          <cell r="D740" t="str">
            <v>001119500</v>
          </cell>
          <cell r="E740" t="str">
            <v>11195</v>
          </cell>
          <cell r="F740" t="str">
            <v>รพช.แม่สรวย</v>
          </cell>
          <cell r="G740" t="str">
            <v>โรงพยาบาลชุมชนแม่สรวย</v>
          </cell>
          <cell r="H740" t="str">
            <v>57100313</v>
          </cell>
          <cell r="I740">
            <v>57</v>
          </cell>
          <cell r="J740" t="str">
            <v>จังหวัดเชียงราย</v>
          </cell>
          <cell r="K740">
            <v>5710</v>
          </cell>
          <cell r="L740" t="str">
            <v>แม่สรวย</v>
          </cell>
          <cell r="M740">
            <v>571003</v>
          </cell>
          <cell r="N740" t="str">
            <v>แม่พริก</v>
          </cell>
          <cell r="O740" t="str">
            <v>เหนือ</v>
          </cell>
          <cell r="P740" t="str">
            <v>07</v>
          </cell>
          <cell r="Q740" t="str">
            <v>โรงพยาบาลชุมชน</v>
          </cell>
          <cell r="R740">
            <v>4</v>
          </cell>
          <cell r="S740">
            <v>48</v>
          </cell>
          <cell r="T740" t="str">
            <v>60</v>
          </cell>
          <cell r="U740" t="str">
            <v>21</v>
          </cell>
          <cell r="V740" t="str">
            <v>2.1 ทุติยภูมิระดับต้น</v>
          </cell>
        </row>
        <row r="741">
          <cell r="A741" t="str">
            <v>16</v>
          </cell>
          <cell r="B741" t="str">
            <v>21002</v>
          </cell>
          <cell r="C741" t="str">
            <v>กระทรวงสาธารณสุข สำนักงานปลัดกระทรวงสาธารณสุข</v>
          </cell>
          <cell r="D741" t="str">
            <v>001119600</v>
          </cell>
          <cell r="E741" t="str">
            <v>11196</v>
          </cell>
          <cell r="F741" t="str">
            <v>รพช.เวียงป่าเป้า</v>
          </cell>
          <cell r="G741" t="str">
            <v>โรงพยาบาลชุมชนเวียงป่าเป้า</v>
          </cell>
          <cell r="H741" t="str">
            <v>57110211</v>
          </cell>
          <cell r="I741">
            <v>57</v>
          </cell>
          <cell r="J741" t="str">
            <v>จังหวัดเชียงราย</v>
          </cell>
          <cell r="K741">
            <v>5711</v>
          </cell>
          <cell r="L741" t="str">
            <v>เวียงป่าเป้า</v>
          </cell>
          <cell r="M741">
            <v>571102</v>
          </cell>
          <cell r="N741" t="str">
            <v>เวียง</v>
          </cell>
          <cell r="O741" t="str">
            <v>เหนือ</v>
          </cell>
          <cell r="P741" t="str">
            <v>07</v>
          </cell>
          <cell r="Q741" t="str">
            <v>โรงพยาบาลชุมชน</v>
          </cell>
          <cell r="R741">
            <v>4</v>
          </cell>
          <cell r="S741">
            <v>60</v>
          </cell>
          <cell r="T741" t="str">
            <v>60</v>
          </cell>
          <cell r="U741" t="str">
            <v>21</v>
          </cell>
          <cell r="V741" t="str">
            <v>2.1 ทุติยภูมิระดับต้น</v>
          </cell>
        </row>
        <row r="742">
          <cell r="A742" t="str">
            <v>16</v>
          </cell>
          <cell r="B742" t="str">
            <v>21002</v>
          </cell>
          <cell r="C742" t="str">
            <v>กระทรวงสาธารณสุข สำนักงานปลัดกระทรวงสาธารณสุข</v>
          </cell>
          <cell r="D742" t="str">
            <v>001119700</v>
          </cell>
          <cell r="E742" t="str">
            <v>11197</v>
          </cell>
          <cell r="F742" t="str">
            <v>รพช.พญาเม็งราย</v>
          </cell>
          <cell r="G742" t="str">
            <v>โรงพยาบาลชุมชนพญาเม็งราย</v>
          </cell>
          <cell r="H742" t="str">
            <v>57120110</v>
          </cell>
          <cell r="I742">
            <v>57</v>
          </cell>
          <cell r="J742" t="str">
            <v>จังหวัดเชียงราย</v>
          </cell>
          <cell r="K742">
            <v>5712</v>
          </cell>
          <cell r="L742" t="str">
            <v>พญาเม็งราย</v>
          </cell>
          <cell r="M742">
            <v>571201</v>
          </cell>
          <cell r="N742" t="str">
            <v>แม่เปา</v>
          </cell>
          <cell r="O742" t="str">
            <v>เหนือ</v>
          </cell>
          <cell r="P742" t="str">
            <v>07</v>
          </cell>
          <cell r="Q742" t="str">
            <v>โรงพยาบาลชุมชน</v>
          </cell>
          <cell r="R742">
            <v>5</v>
          </cell>
          <cell r="S742">
            <v>30</v>
          </cell>
          <cell r="T742" t="str">
            <v>30</v>
          </cell>
          <cell r="U742" t="str">
            <v>21</v>
          </cell>
          <cell r="V742" t="str">
            <v>2.1 ทุติยภูมิระดับต้น</v>
          </cell>
        </row>
        <row r="743">
          <cell r="A743" t="str">
            <v>16</v>
          </cell>
          <cell r="B743" t="str">
            <v>21002</v>
          </cell>
          <cell r="C743" t="str">
            <v>กระทรวงสาธารณสุข สำนักงานปลัดกระทรวงสาธารณสุข</v>
          </cell>
          <cell r="D743" t="str">
            <v>001119800</v>
          </cell>
          <cell r="E743" t="str">
            <v>11198</v>
          </cell>
          <cell r="F743" t="str">
            <v>รพช.เวียงแก่น</v>
          </cell>
          <cell r="G743" t="str">
            <v>โรงพยาบาลชุมชนเวียงแก่น</v>
          </cell>
          <cell r="H743" t="str">
            <v>57130106</v>
          </cell>
          <cell r="I743">
            <v>57</v>
          </cell>
          <cell r="J743" t="str">
            <v>จังหวัดเชียงราย</v>
          </cell>
          <cell r="K743">
            <v>5713</v>
          </cell>
          <cell r="L743" t="str">
            <v>เวียงแก่น</v>
          </cell>
          <cell r="M743">
            <v>571304</v>
          </cell>
          <cell r="N743" t="str">
            <v>ท่าข้าม</v>
          </cell>
          <cell r="O743" t="str">
            <v>เหนือ</v>
          </cell>
          <cell r="P743" t="str">
            <v>07</v>
          </cell>
          <cell r="Q743" t="str">
            <v>โรงพยาบาลชุมชน</v>
          </cell>
          <cell r="R743">
            <v>5</v>
          </cell>
          <cell r="S743">
            <v>30</v>
          </cell>
          <cell r="T743" t="str">
            <v>30</v>
          </cell>
          <cell r="U743" t="str">
            <v>21</v>
          </cell>
          <cell r="V743" t="str">
            <v>2.1 ทุติยภูมิระดับต้น</v>
          </cell>
        </row>
        <row r="744">
          <cell r="A744" t="str">
            <v>16</v>
          </cell>
          <cell r="B744" t="str">
            <v>21002</v>
          </cell>
          <cell r="C744" t="str">
            <v>กระทรวงสาธารณสุข สำนักงานปลัดกระทรวงสาธารณสุข</v>
          </cell>
          <cell r="D744" t="str">
            <v>001119900</v>
          </cell>
          <cell r="E744" t="str">
            <v>11199</v>
          </cell>
          <cell r="F744" t="str">
            <v>รพช.ขุนตาล</v>
          </cell>
          <cell r="G744" t="str">
            <v>โรงพยาบาลชุมชนขุนตาล</v>
          </cell>
          <cell r="H744" t="str">
            <v>57140112</v>
          </cell>
          <cell r="I744">
            <v>57</v>
          </cell>
          <cell r="J744" t="str">
            <v>จังหวัดเชียงราย</v>
          </cell>
          <cell r="K744">
            <v>5714</v>
          </cell>
          <cell r="L744" t="str">
            <v>ขุนตาล</v>
          </cell>
          <cell r="M744">
            <v>571403</v>
          </cell>
          <cell r="N744" t="str">
            <v>ยางฮอม</v>
          </cell>
          <cell r="O744" t="str">
            <v>เหนือ</v>
          </cell>
          <cell r="P744" t="str">
            <v>07</v>
          </cell>
          <cell r="Q744" t="str">
            <v>โรงพยาบาลชุมชน</v>
          </cell>
          <cell r="R744">
            <v>5</v>
          </cell>
          <cell r="S744">
            <v>30</v>
          </cell>
          <cell r="T744" t="str">
            <v>30</v>
          </cell>
          <cell r="U744" t="str">
            <v>21</v>
          </cell>
          <cell r="V744" t="str">
            <v>2.1 ทุติยภูมิระดับต้น</v>
          </cell>
        </row>
        <row r="745">
          <cell r="A745" t="str">
            <v>16</v>
          </cell>
          <cell r="B745" t="str">
            <v>21002</v>
          </cell>
          <cell r="C745" t="str">
            <v>กระทรวงสาธารณสุข สำนักงานปลัดกระทรวงสาธารณสุข</v>
          </cell>
          <cell r="D745" t="str">
            <v>001120000</v>
          </cell>
          <cell r="E745" t="str">
            <v>11200</v>
          </cell>
          <cell r="F745" t="str">
            <v>รพช.แม่ฟ้าหลวง</v>
          </cell>
          <cell r="G745" t="str">
            <v>โรงพยาบาลชุมชนแม่ฟ้าหลวง</v>
          </cell>
          <cell r="H745" t="str">
            <v>57150201</v>
          </cell>
          <cell r="I745">
            <v>57</v>
          </cell>
          <cell r="J745" t="str">
            <v>จังหวัดเชียงราย</v>
          </cell>
          <cell r="K745">
            <v>5715</v>
          </cell>
          <cell r="L745" t="str">
            <v>แม่ฟ้าหลวง</v>
          </cell>
          <cell r="M745">
            <v>571502</v>
          </cell>
          <cell r="N745" t="str">
            <v>แม่สลองใน</v>
          </cell>
          <cell r="O745" t="str">
            <v>เหนือ</v>
          </cell>
          <cell r="P745" t="str">
            <v>07</v>
          </cell>
          <cell r="Q745" t="str">
            <v>โรงพยาบาลชุมชน</v>
          </cell>
          <cell r="R745">
            <v>5</v>
          </cell>
          <cell r="S745">
            <v>27</v>
          </cell>
          <cell r="T745" t="str">
            <v>30</v>
          </cell>
          <cell r="U745" t="str">
            <v>21</v>
          </cell>
          <cell r="V745" t="str">
            <v>2.1 ทุติยภูมิระดับต้น</v>
          </cell>
        </row>
        <row r="746">
          <cell r="A746" t="str">
            <v>16</v>
          </cell>
          <cell r="B746" t="str">
            <v>21002</v>
          </cell>
          <cell r="C746" t="str">
            <v>กระทรวงสาธารณสุข สำนักงานปลัดกระทรวงสาธารณสุข</v>
          </cell>
          <cell r="D746" t="str">
            <v>001120100</v>
          </cell>
          <cell r="E746" t="str">
            <v>11201</v>
          </cell>
          <cell r="F746" t="str">
            <v>รพช.แม่ลาว</v>
          </cell>
          <cell r="G746" t="str">
            <v>โรงพยาบาลชุมชนแม่ลาว</v>
          </cell>
          <cell r="H746" t="str">
            <v>57160203</v>
          </cell>
          <cell r="I746">
            <v>57</v>
          </cell>
          <cell r="J746" t="str">
            <v>จังหวัดเชียงราย</v>
          </cell>
          <cell r="K746">
            <v>5716</v>
          </cell>
          <cell r="L746" t="str">
            <v>แม่ลาว</v>
          </cell>
          <cell r="M746">
            <v>571602</v>
          </cell>
          <cell r="N746" t="str">
            <v>จอมหมอกแก้ว</v>
          </cell>
          <cell r="O746" t="str">
            <v>เหนือ</v>
          </cell>
          <cell r="P746" t="str">
            <v>07</v>
          </cell>
          <cell r="Q746" t="str">
            <v>โรงพยาบาลชุมชน</v>
          </cell>
          <cell r="R746">
            <v>5</v>
          </cell>
          <cell r="S746">
            <v>30</v>
          </cell>
          <cell r="T746" t="str">
            <v>30</v>
          </cell>
          <cell r="U746" t="str">
            <v>21</v>
          </cell>
          <cell r="V746" t="str">
            <v>2.1 ทุติยภูมิระดับต้น</v>
          </cell>
        </row>
        <row r="747">
          <cell r="A747" t="str">
            <v>16</v>
          </cell>
          <cell r="B747" t="str">
            <v>21002</v>
          </cell>
          <cell r="C747" t="str">
            <v>กระทรวงสาธารณสุข สำนักงานปลัดกระทรวงสาธารณสุข</v>
          </cell>
          <cell r="D747" t="str">
            <v>001120200</v>
          </cell>
          <cell r="E747" t="str">
            <v>11202</v>
          </cell>
          <cell r="F747" t="str">
            <v>รพช.เวียงเชียงรุ้ง</v>
          </cell>
          <cell r="G747" t="str">
            <v>โรงพยาบาลชุมชนเวียงเชียงรุ้ง</v>
          </cell>
          <cell r="H747" t="str">
            <v>57170101</v>
          </cell>
          <cell r="I747">
            <v>57</v>
          </cell>
          <cell r="J747" t="str">
            <v>จังหวัดเชียงราย</v>
          </cell>
          <cell r="K747">
            <v>5717</v>
          </cell>
          <cell r="L747" t="str">
            <v>เวียงเชียงรุ้ง</v>
          </cell>
          <cell r="M747">
            <v>571701</v>
          </cell>
          <cell r="N747" t="str">
            <v>ทุ่งก่อ</v>
          </cell>
          <cell r="O747" t="str">
            <v>เหนือ</v>
          </cell>
          <cell r="P747" t="str">
            <v>07</v>
          </cell>
          <cell r="Q747" t="str">
            <v>โรงพยาบาลชุมชน</v>
          </cell>
          <cell r="R747">
            <v>5</v>
          </cell>
          <cell r="S747">
            <v>30</v>
          </cell>
          <cell r="T747" t="str">
            <v>30</v>
          </cell>
          <cell r="U747" t="str">
            <v>21</v>
          </cell>
          <cell r="V747" t="str">
            <v>2.1 ทุติยภูมิระดับต้น</v>
          </cell>
        </row>
        <row r="748">
          <cell r="A748" t="str">
            <v>16</v>
          </cell>
          <cell r="B748" t="str">
            <v>21002</v>
          </cell>
          <cell r="C748" t="str">
            <v>กระทรวงสาธารณสุข สำนักงานปลัดกระทรวงสาธารณสุข</v>
          </cell>
          <cell r="D748" t="str">
            <v>001145400</v>
          </cell>
          <cell r="E748" t="str">
            <v>11454</v>
          </cell>
          <cell r="F748" t="str">
            <v>รพร.เชียงของ</v>
          </cell>
          <cell r="G748" t="str">
            <v>โรงพยาบาลสมเด็จพระยุพราชเชียงของ</v>
          </cell>
          <cell r="H748" t="str">
            <v>57030110</v>
          </cell>
          <cell r="I748">
            <v>57</v>
          </cell>
          <cell r="J748" t="str">
            <v>จังหวัดเชียงราย</v>
          </cell>
          <cell r="K748">
            <v>5703</v>
          </cell>
          <cell r="L748" t="str">
            <v>เชียงของ</v>
          </cell>
          <cell r="M748">
            <v>570301</v>
          </cell>
          <cell r="N748" t="str">
            <v>เวียง</v>
          </cell>
          <cell r="O748" t="str">
            <v>เหนือ</v>
          </cell>
          <cell r="P748" t="str">
            <v>07</v>
          </cell>
          <cell r="Q748" t="str">
            <v>โรงพยาบาลชุมชน</v>
          </cell>
          <cell r="R748">
            <v>4</v>
          </cell>
          <cell r="S748">
            <v>69</v>
          </cell>
          <cell r="T748" t="str">
            <v>90</v>
          </cell>
          <cell r="U748" t="str">
            <v>21</v>
          </cell>
          <cell r="V748" t="str">
            <v>2.1 ทุติยภูมิระดับต้น</v>
          </cell>
        </row>
        <row r="749">
          <cell r="A749" t="str">
            <v>16</v>
          </cell>
          <cell r="B749" t="str">
            <v>21002</v>
          </cell>
          <cell r="C749" t="str">
            <v>กระทรวงสาธารณสุข สำนักงานปลัดกระทรวงสาธารณสุข</v>
          </cell>
          <cell r="D749" t="str">
            <v>001501200</v>
          </cell>
          <cell r="E749" t="str">
            <v>15012</v>
          </cell>
          <cell r="F749" t="str">
            <v>รพช.สมเด็จพระญาณสังวร</v>
          </cell>
          <cell r="G749" t="str">
            <v>โรงพยาบาลชุมชนสมเด็จพระญาณสังวร</v>
          </cell>
          <cell r="H749" t="str">
            <v>57020203</v>
          </cell>
          <cell r="I749">
            <v>57</v>
          </cell>
          <cell r="J749" t="str">
            <v>จังหวัดเชียงราย</v>
          </cell>
          <cell r="K749">
            <v>5701</v>
          </cell>
          <cell r="L749" t="str">
            <v>เมืองเชียงราย</v>
          </cell>
          <cell r="M749">
            <v>570116</v>
          </cell>
          <cell r="N749" t="str">
            <v>ป่าอ้อดอนชัย</v>
          </cell>
          <cell r="O749" t="str">
            <v>เหนือ</v>
          </cell>
          <cell r="P749" t="str">
            <v>07</v>
          </cell>
          <cell r="Q749" t="str">
            <v>โรงพยาบาลชุมชน</v>
          </cell>
          <cell r="R749">
            <v>5</v>
          </cell>
          <cell r="S749">
            <v>30</v>
          </cell>
          <cell r="T749" t="str">
            <v>30</v>
          </cell>
          <cell r="U749" t="str">
            <v>21</v>
          </cell>
          <cell r="V749" t="str">
            <v>2.1 ทุติยภูมิระดับต้น</v>
          </cell>
        </row>
        <row r="750">
          <cell r="A750" t="str">
            <v>17</v>
          </cell>
          <cell r="B750" t="str">
            <v>21002</v>
          </cell>
          <cell r="C750" t="str">
            <v>กระทรวงสาธารณสุข สำนักงานปลัดกระทรวงสาธารณสุข</v>
          </cell>
          <cell r="D750" t="str">
            <v>001067300</v>
          </cell>
          <cell r="E750" t="str">
            <v>10673</v>
          </cell>
          <cell r="F750" t="str">
            <v>รพศ.อุตรดิตถ์</v>
          </cell>
          <cell r="G750" t="str">
            <v>โรงพยาบาลศูนย์อุตรดิตถ์</v>
          </cell>
          <cell r="H750" t="str">
            <v>53010100</v>
          </cell>
          <cell r="I750">
            <v>53</v>
          </cell>
          <cell r="J750" t="str">
            <v>จังหวัดอุตรดิตถ์</v>
          </cell>
          <cell r="K750">
            <v>5301</v>
          </cell>
          <cell r="L750" t="str">
            <v>เมืองอุตรดิตถ์</v>
          </cell>
          <cell r="M750">
            <v>530101</v>
          </cell>
          <cell r="N750" t="str">
            <v>ท่าอิฐ</v>
          </cell>
          <cell r="O750" t="str">
            <v>เหนือ</v>
          </cell>
          <cell r="P750" t="str">
            <v>05</v>
          </cell>
          <cell r="Q750" t="str">
            <v>โรงพยาบาลศูนย์</v>
          </cell>
          <cell r="R750">
            <v>1</v>
          </cell>
          <cell r="S750">
            <v>561</v>
          </cell>
          <cell r="T750" t="str">
            <v>561</v>
          </cell>
          <cell r="U750" t="str">
            <v>31</v>
          </cell>
          <cell r="V750" t="str">
            <v>3.1 ตติยภูมิ</v>
          </cell>
        </row>
        <row r="751">
          <cell r="A751" t="str">
            <v>17</v>
          </cell>
          <cell r="B751" t="str">
            <v>21002</v>
          </cell>
          <cell r="C751" t="str">
            <v>กระทรวงสาธารณสุข สำนักงานปลัดกระทรวงสาธารณสุข</v>
          </cell>
          <cell r="D751" t="str">
            <v>001115800</v>
          </cell>
          <cell r="E751" t="str">
            <v>11158</v>
          </cell>
          <cell r="F751" t="str">
            <v>รพช.ตรอน</v>
          </cell>
          <cell r="G751" t="str">
            <v>โรงพยาบาลชุมชนตรอน</v>
          </cell>
          <cell r="H751" t="str">
            <v>53020202</v>
          </cell>
          <cell r="I751">
            <v>53</v>
          </cell>
          <cell r="J751" t="str">
            <v>จังหวัดอุตรดิตถ์</v>
          </cell>
          <cell r="K751">
            <v>5302</v>
          </cell>
          <cell r="L751" t="str">
            <v>ตรอน</v>
          </cell>
          <cell r="M751">
            <v>530202</v>
          </cell>
          <cell r="N751" t="str">
            <v>บ้านแก่ง</v>
          </cell>
          <cell r="O751" t="str">
            <v>เหนือ</v>
          </cell>
          <cell r="P751" t="str">
            <v>07</v>
          </cell>
          <cell r="Q751" t="str">
            <v>โรงพยาบาลชุมชน</v>
          </cell>
          <cell r="R751">
            <v>5</v>
          </cell>
          <cell r="S751">
            <v>30</v>
          </cell>
          <cell r="T751" t="str">
            <v>30</v>
          </cell>
          <cell r="U751" t="str">
            <v>22</v>
          </cell>
          <cell r="V751" t="str">
            <v>2.2 ทุติยภูมิระดับกลาง</v>
          </cell>
        </row>
        <row r="752">
          <cell r="A752" t="str">
            <v>17</v>
          </cell>
          <cell r="B752" t="str">
            <v>21002</v>
          </cell>
          <cell r="C752" t="str">
            <v>กระทรวงสาธารณสุข สำนักงานปลัดกระทรวงสาธารณสุข</v>
          </cell>
          <cell r="D752" t="str">
            <v>001115900</v>
          </cell>
          <cell r="E752" t="str">
            <v>11159</v>
          </cell>
          <cell r="F752" t="str">
            <v>รพช.ท่าปลา</v>
          </cell>
          <cell r="G752" t="str">
            <v>โรงพยาบาลชุมชนท่าปลา</v>
          </cell>
          <cell r="H752" t="str">
            <v>53030101</v>
          </cell>
          <cell r="I752">
            <v>53</v>
          </cell>
          <cell r="J752" t="str">
            <v>จังหวัดอุตรดิตถ์</v>
          </cell>
          <cell r="K752">
            <v>5303</v>
          </cell>
          <cell r="L752" t="str">
            <v>ท่าปลา</v>
          </cell>
          <cell r="M752">
            <v>530301</v>
          </cell>
          <cell r="N752" t="str">
            <v>ท่าปลา</v>
          </cell>
          <cell r="O752" t="str">
            <v>เหนือ</v>
          </cell>
          <cell r="P752" t="str">
            <v>07</v>
          </cell>
          <cell r="Q752" t="str">
            <v>โรงพยาบาลชุมชน</v>
          </cell>
          <cell r="R752">
            <v>5</v>
          </cell>
          <cell r="S752">
            <v>30</v>
          </cell>
          <cell r="T752" t="str">
            <v>30</v>
          </cell>
          <cell r="U752" t="str">
            <v>22</v>
          </cell>
          <cell r="V752" t="str">
            <v>2.2 ทุติยภูมิระดับกลาง</v>
          </cell>
        </row>
        <row r="753">
          <cell r="A753" t="str">
            <v>17</v>
          </cell>
          <cell r="B753" t="str">
            <v>21002</v>
          </cell>
          <cell r="C753" t="str">
            <v>กระทรวงสาธารณสุข สำนักงานปลัดกระทรวงสาธารณสุข</v>
          </cell>
          <cell r="D753" t="str">
            <v>001116000</v>
          </cell>
          <cell r="E753" t="str">
            <v>11160</v>
          </cell>
          <cell r="F753" t="str">
            <v>รพช.น้ำปาด</v>
          </cell>
          <cell r="G753" t="str">
            <v>โรงพยาบาลชุมชนน้ำปาด</v>
          </cell>
          <cell r="H753" t="str">
            <v>53040104</v>
          </cell>
          <cell r="I753">
            <v>53</v>
          </cell>
          <cell r="J753" t="str">
            <v>จังหวัดอุตรดิตถ์</v>
          </cell>
          <cell r="K753">
            <v>5304</v>
          </cell>
          <cell r="L753" t="str">
            <v>น้ำปาด</v>
          </cell>
          <cell r="M753">
            <v>530401</v>
          </cell>
          <cell r="N753" t="str">
            <v>แสนตอ</v>
          </cell>
          <cell r="O753" t="str">
            <v>เหนือ</v>
          </cell>
          <cell r="P753" t="str">
            <v>07</v>
          </cell>
          <cell r="Q753" t="str">
            <v>โรงพยาบาลชุมชน</v>
          </cell>
          <cell r="R753">
            <v>5</v>
          </cell>
          <cell r="S753">
            <v>30</v>
          </cell>
          <cell r="T753" t="str">
            <v>30</v>
          </cell>
          <cell r="U753" t="str">
            <v>22</v>
          </cell>
          <cell r="V753" t="str">
            <v>2.2 ทุติยภูมิระดับกลาง</v>
          </cell>
        </row>
        <row r="754">
          <cell r="A754" t="str">
            <v>17</v>
          </cell>
          <cell r="B754" t="str">
            <v>21002</v>
          </cell>
          <cell r="C754" t="str">
            <v>กระทรวงสาธารณสุข สำนักงานปลัดกระทรวงสาธารณสุข</v>
          </cell>
          <cell r="D754" t="str">
            <v>001116100</v>
          </cell>
          <cell r="E754" t="str">
            <v>11161</v>
          </cell>
          <cell r="F754" t="str">
            <v>รพช.ฟากท่า</v>
          </cell>
          <cell r="G754" t="str">
            <v>โรงพยาบาลชุมชนฟากท่า</v>
          </cell>
          <cell r="H754" t="str">
            <v>53050101</v>
          </cell>
          <cell r="I754">
            <v>53</v>
          </cell>
          <cell r="J754" t="str">
            <v>จังหวัดอุตรดิตถ์</v>
          </cell>
          <cell r="K754">
            <v>5305</v>
          </cell>
          <cell r="L754" t="str">
            <v>ฟากท่า</v>
          </cell>
          <cell r="M754">
            <v>530501</v>
          </cell>
          <cell r="N754" t="str">
            <v>ฟากท่า</v>
          </cell>
          <cell r="O754" t="str">
            <v>เหนือ</v>
          </cell>
          <cell r="P754" t="str">
            <v>07</v>
          </cell>
          <cell r="Q754" t="str">
            <v>โรงพยาบาลชุมชน</v>
          </cell>
          <cell r="R754">
            <v>5</v>
          </cell>
          <cell r="S754">
            <v>30</v>
          </cell>
          <cell r="T754" t="str">
            <v>30</v>
          </cell>
          <cell r="U754" t="str">
            <v>22</v>
          </cell>
          <cell r="V754" t="str">
            <v>2.2 ทุติยภูมิระดับกลาง</v>
          </cell>
        </row>
        <row r="755">
          <cell r="A755" t="str">
            <v>17</v>
          </cell>
          <cell r="B755" t="str">
            <v>21002</v>
          </cell>
          <cell r="C755" t="str">
            <v>กระทรวงสาธารณสุข สำนักงานปลัดกระทรวงสาธารณสุข</v>
          </cell>
          <cell r="D755" t="str">
            <v>001116200</v>
          </cell>
          <cell r="E755" t="str">
            <v>11162</v>
          </cell>
          <cell r="F755" t="str">
            <v>รพช.บ้านโคก</v>
          </cell>
          <cell r="G755" t="str">
            <v>โรงพยาบาลชุมชนบ้านโคก</v>
          </cell>
          <cell r="H755" t="str">
            <v>53060203</v>
          </cell>
          <cell r="I755">
            <v>53</v>
          </cell>
          <cell r="J755" t="str">
            <v>จังหวัดอุตรดิตถ์</v>
          </cell>
          <cell r="K755">
            <v>5306</v>
          </cell>
          <cell r="L755" t="str">
            <v>บ้านโคก</v>
          </cell>
          <cell r="M755">
            <v>530602</v>
          </cell>
          <cell r="N755" t="str">
            <v>บ้านโคก</v>
          </cell>
          <cell r="O755" t="str">
            <v>เหนือ</v>
          </cell>
          <cell r="P755" t="str">
            <v>07</v>
          </cell>
          <cell r="Q755" t="str">
            <v>โรงพยาบาลชุมชน</v>
          </cell>
          <cell r="R755">
            <v>5</v>
          </cell>
          <cell r="S755">
            <v>30</v>
          </cell>
          <cell r="T755" t="str">
            <v>30</v>
          </cell>
          <cell r="U755" t="str">
            <v>22</v>
          </cell>
          <cell r="V755" t="str">
            <v>2.2 ทุติยภูมิระดับกลาง</v>
          </cell>
        </row>
        <row r="756">
          <cell r="A756" t="str">
            <v>17</v>
          </cell>
          <cell r="B756" t="str">
            <v>21002</v>
          </cell>
          <cell r="C756" t="str">
            <v>กระทรวงสาธารณสุข สำนักงานปลัดกระทรวงสาธารณสุข</v>
          </cell>
          <cell r="D756" t="str">
            <v>001116300</v>
          </cell>
          <cell r="E756" t="str">
            <v>11163</v>
          </cell>
          <cell r="F756" t="str">
            <v>รพช.พิชัย</v>
          </cell>
          <cell r="G756" t="str">
            <v>โรงพยาบาลชุมชนพิชัย</v>
          </cell>
          <cell r="H756" t="str">
            <v>53070101</v>
          </cell>
          <cell r="I756">
            <v>53</v>
          </cell>
          <cell r="J756" t="str">
            <v>จังหวัดอุตรดิตถ์</v>
          </cell>
          <cell r="K756">
            <v>5307</v>
          </cell>
          <cell r="L756" t="str">
            <v>พิชัย</v>
          </cell>
          <cell r="M756">
            <v>530701</v>
          </cell>
          <cell r="N756" t="str">
            <v>ในเมือง</v>
          </cell>
          <cell r="O756" t="str">
            <v>เหนือ</v>
          </cell>
          <cell r="P756" t="str">
            <v>07</v>
          </cell>
          <cell r="Q756" t="str">
            <v>โรงพยาบาลชุมชน</v>
          </cell>
          <cell r="R756">
            <v>4</v>
          </cell>
          <cell r="S756">
            <v>60</v>
          </cell>
          <cell r="T756" t="str">
            <v>60</v>
          </cell>
          <cell r="U756" t="str">
            <v>22</v>
          </cell>
          <cell r="V756" t="str">
            <v>2.2 ทุติยภูมิระดับกลาง</v>
          </cell>
        </row>
        <row r="757">
          <cell r="A757" t="str">
            <v>17</v>
          </cell>
          <cell r="B757" t="str">
            <v>21002</v>
          </cell>
          <cell r="C757" t="str">
            <v>กระทรวงสาธารณสุข สำนักงานปลัดกระทรวงสาธารณสุข</v>
          </cell>
          <cell r="D757" t="str">
            <v>001116400</v>
          </cell>
          <cell r="E757" t="str">
            <v>11164</v>
          </cell>
          <cell r="F757" t="str">
            <v>รพช.ลับแล</v>
          </cell>
          <cell r="G757" t="str">
            <v>โรงพยาบาลชุมชนลับแล</v>
          </cell>
          <cell r="H757" t="str">
            <v>53080501</v>
          </cell>
          <cell r="I757">
            <v>53</v>
          </cell>
          <cell r="J757" t="str">
            <v>จังหวัดอุตรดิตถ์</v>
          </cell>
          <cell r="K757">
            <v>5308</v>
          </cell>
          <cell r="L757" t="str">
            <v>ลับแล</v>
          </cell>
          <cell r="M757">
            <v>530805</v>
          </cell>
          <cell r="N757" t="str">
            <v>ชัยจุมพล</v>
          </cell>
          <cell r="O757" t="str">
            <v>เหนือ</v>
          </cell>
          <cell r="P757" t="str">
            <v>07</v>
          </cell>
          <cell r="Q757" t="str">
            <v>โรงพยาบาลชุมชน</v>
          </cell>
          <cell r="R757">
            <v>5</v>
          </cell>
          <cell r="S757">
            <v>30</v>
          </cell>
          <cell r="T757" t="str">
            <v>30</v>
          </cell>
          <cell r="U757" t="str">
            <v>22</v>
          </cell>
          <cell r="V757" t="str">
            <v>2.2 ทุติยภูมิระดับกลาง</v>
          </cell>
        </row>
        <row r="758">
          <cell r="A758" t="str">
            <v>17</v>
          </cell>
          <cell r="B758" t="str">
            <v>21002</v>
          </cell>
          <cell r="C758" t="str">
            <v>กระทรวงสาธารณสุข สำนักงานปลัดกระทรวงสาธารณสุข</v>
          </cell>
          <cell r="D758" t="str">
            <v>001116500</v>
          </cell>
          <cell r="E758" t="str">
            <v>11165</v>
          </cell>
          <cell r="F758" t="str">
            <v>รพช.ทองแสนขัน</v>
          </cell>
          <cell r="G758" t="str">
            <v>โรงพยาบาลชุมชนทองแสนขัน</v>
          </cell>
          <cell r="H758" t="str">
            <v>53090209</v>
          </cell>
          <cell r="I758">
            <v>53</v>
          </cell>
          <cell r="J758" t="str">
            <v>จังหวัดอุตรดิตถ์</v>
          </cell>
          <cell r="K758">
            <v>5309</v>
          </cell>
          <cell r="L758" t="str">
            <v>ทองแสนขัน</v>
          </cell>
          <cell r="M758">
            <v>530902</v>
          </cell>
          <cell r="N758" t="str">
            <v>บ่อทอง</v>
          </cell>
          <cell r="O758" t="str">
            <v>เหนือ</v>
          </cell>
          <cell r="P758" t="str">
            <v>07</v>
          </cell>
          <cell r="Q758" t="str">
            <v>โรงพยาบาลชุมชน</v>
          </cell>
          <cell r="R758">
            <v>5</v>
          </cell>
          <cell r="S758">
            <v>30</v>
          </cell>
          <cell r="T758" t="str">
            <v>30</v>
          </cell>
          <cell r="U758" t="str">
            <v>22</v>
          </cell>
          <cell r="V758" t="str">
            <v>2.2 ทุติยภูมิระดับกลาง</v>
          </cell>
        </row>
        <row r="759">
          <cell r="A759" t="str">
            <v>17</v>
          </cell>
          <cell r="B759" t="str">
            <v>21002</v>
          </cell>
          <cell r="C759" t="str">
            <v>กระทรวงสาธารณสุข สำนักงานปลัดกระทรวงสาธารณสุข</v>
          </cell>
          <cell r="D759" t="str">
            <v>001072200</v>
          </cell>
          <cell r="E759" t="str">
            <v>10722</v>
          </cell>
          <cell r="F759" t="str">
            <v>รพท.สมเด็จพระเจ้าตากสินมหาราช</v>
          </cell>
          <cell r="G759" t="str">
            <v>โรงพยาบาลทั่วไปสมเด็จพระเจ้าตากสินมหาราช</v>
          </cell>
          <cell r="H759" t="str">
            <v>63010100</v>
          </cell>
          <cell r="I759">
            <v>63</v>
          </cell>
          <cell r="J759" t="str">
            <v>จังหวัดตาก</v>
          </cell>
          <cell r="K759">
            <v>6301</v>
          </cell>
          <cell r="L759" t="str">
            <v>เมืองตาก</v>
          </cell>
          <cell r="M759">
            <v>630101</v>
          </cell>
          <cell r="N759" t="str">
            <v>ระแหง</v>
          </cell>
          <cell r="O759" t="str">
            <v>เหนือ</v>
          </cell>
          <cell r="P759" t="str">
            <v>06</v>
          </cell>
          <cell r="Q759" t="str">
            <v>โรงพยาบาลทั่วไป</v>
          </cell>
          <cell r="R759">
            <v>2</v>
          </cell>
          <cell r="S759">
            <v>410</v>
          </cell>
          <cell r="T759" t="str">
            <v>320</v>
          </cell>
          <cell r="U759" t="str">
            <v>23</v>
          </cell>
          <cell r="V759" t="str">
            <v>2.3 ทุติยภูมิระดับสูง</v>
          </cell>
        </row>
        <row r="760">
          <cell r="A760" t="str">
            <v>17</v>
          </cell>
          <cell r="B760" t="str">
            <v>21002</v>
          </cell>
          <cell r="C760" t="str">
            <v>กระทรวงสาธารณสุข สำนักงานปลัดกระทรวงสาธารณสุข</v>
          </cell>
          <cell r="D760" t="str">
            <v>001072300</v>
          </cell>
          <cell r="E760" t="str">
            <v>10723</v>
          </cell>
          <cell r="F760" t="str">
            <v>รพท.แม่สอด</v>
          </cell>
          <cell r="G760" t="str">
            <v>โรงพยาบาลทั่วไปแม่สอด</v>
          </cell>
          <cell r="H760" t="str">
            <v>63060100</v>
          </cell>
          <cell r="I760">
            <v>63</v>
          </cell>
          <cell r="J760" t="str">
            <v>จังหวัดตาก</v>
          </cell>
          <cell r="K760">
            <v>6306</v>
          </cell>
          <cell r="L760" t="str">
            <v>แม่สอด</v>
          </cell>
          <cell r="M760">
            <v>630601</v>
          </cell>
          <cell r="N760" t="str">
            <v>แม่สอด</v>
          </cell>
          <cell r="O760" t="str">
            <v>เหนือ</v>
          </cell>
          <cell r="P760" t="str">
            <v>06</v>
          </cell>
          <cell r="Q760" t="str">
            <v>โรงพยาบาลทั่วไป</v>
          </cell>
          <cell r="R760">
            <v>2</v>
          </cell>
          <cell r="S760">
            <v>406</v>
          </cell>
          <cell r="T760" t="str">
            <v>310</v>
          </cell>
          <cell r="U760" t="str">
            <v>23</v>
          </cell>
          <cell r="V760" t="str">
            <v>2.3 ทุติยภูมิระดับสูง</v>
          </cell>
        </row>
        <row r="761">
          <cell r="A761" t="str">
            <v>17</v>
          </cell>
          <cell r="B761" t="str">
            <v>21002</v>
          </cell>
          <cell r="C761" t="str">
            <v>กระทรวงสาธารณสุข สำนักงานปลัดกระทรวงสาธารณสุข</v>
          </cell>
          <cell r="D761" t="str">
            <v>001123800</v>
          </cell>
          <cell r="E761" t="str">
            <v>11238</v>
          </cell>
          <cell r="F761" t="str">
            <v>รพช.บ้านตาก</v>
          </cell>
          <cell r="G761" t="str">
            <v>โรงพยาบาลชุมชนบ้านตาก</v>
          </cell>
          <cell r="H761" t="str">
            <v>63020107</v>
          </cell>
          <cell r="I761">
            <v>63</v>
          </cell>
          <cell r="J761" t="str">
            <v>จังหวัดตาก</v>
          </cell>
          <cell r="K761">
            <v>6302</v>
          </cell>
          <cell r="L761" t="str">
            <v>บ้านตาก</v>
          </cell>
          <cell r="M761">
            <v>630201</v>
          </cell>
          <cell r="N761" t="str">
            <v>ตากออก</v>
          </cell>
          <cell r="O761" t="str">
            <v>เหนือ</v>
          </cell>
          <cell r="P761" t="str">
            <v>07</v>
          </cell>
          <cell r="Q761" t="str">
            <v>โรงพยาบาลชุมชน</v>
          </cell>
          <cell r="R761">
            <v>4</v>
          </cell>
          <cell r="S761">
            <v>70</v>
          </cell>
          <cell r="T761" t="str">
            <v>60</v>
          </cell>
          <cell r="U761" t="str">
            <v>21</v>
          </cell>
          <cell r="V761" t="str">
            <v>2.1 ทุติยภูมิระดับต้น</v>
          </cell>
        </row>
        <row r="762">
          <cell r="A762" t="str">
            <v>17</v>
          </cell>
          <cell r="B762" t="str">
            <v>21002</v>
          </cell>
          <cell r="C762" t="str">
            <v>กระทรวงสาธารณสุข สำนักงานปลัดกระทรวงสาธารณสุข</v>
          </cell>
          <cell r="D762" t="str">
            <v>001123900</v>
          </cell>
          <cell r="E762" t="str">
            <v>11239</v>
          </cell>
          <cell r="F762" t="str">
            <v>รพช.สามเงา</v>
          </cell>
          <cell r="G762" t="str">
            <v>โรงพยาบาลชุมชนสามเงา</v>
          </cell>
          <cell r="H762" t="str">
            <v>63030104</v>
          </cell>
          <cell r="I762">
            <v>63</v>
          </cell>
          <cell r="J762" t="str">
            <v>จังหวัดตาก</v>
          </cell>
          <cell r="K762">
            <v>6303</v>
          </cell>
          <cell r="L762" t="str">
            <v>สามเงา</v>
          </cell>
          <cell r="M762">
            <v>630301</v>
          </cell>
          <cell r="N762" t="str">
            <v>สามเงา</v>
          </cell>
          <cell r="O762" t="str">
            <v>เหนือ</v>
          </cell>
          <cell r="P762" t="str">
            <v>07</v>
          </cell>
          <cell r="Q762" t="str">
            <v>โรงพยาบาลชุมชน</v>
          </cell>
          <cell r="R762">
            <v>5</v>
          </cell>
          <cell r="S762">
            <v>41</v>
          </cell>
          <cell r="T762" t="str">
            <v>30</v>
          </cell>
          <cell r="U762" t="str">
            <v>21</v>
          </cell>
          <cell r="V762" t="str">
            <v>2.1 ทุติยภูมิระดับต้น</v>
          </cell>
        </row>
        <row r="763">
          <cell r="A763" t="str">
            <v>17</v>
          </cell>
          <cell r="B763" t="str">
            <v>21002</v>
          </cell>
          <cell r="C763" t="str">
            <v>กระทรวงสาธารณสุข สำนักงานปลัดกระทรวงสาธารณสุข</v>
          </cell>
          <cell r="D763" t="str">
            <v>001124000</v>
          </cell>
          <cell r="E763" t="str">
            <v>11240</v>
          </cell>
          <cell r="F763" t="str">
            <v>รพช.แม่ระมาด</v>
          </cell>
          <cell r="G763" t="str">
            <v>โรงพยาบาลชุมชนแม่ระมาด</v>
          </cell>
          <cell r="H763" t="str">
            <v>63040104</v>
          </cell>
          <cell r="I763">
            <v>63</v>
          </cell>
          <cell r="J763" t="str">
            <v>จังหวัดตาก</v>
          </cell>
          <cell r="K763">
            <v>6304</v>
          </cell>
          <cell r="L763" t="str">
            <v>แม่ระมาด</v>
          </cell>
          <cell r="M763">
            <v>630401</v>
          </cell>
          <cell r="N763" t="str">
            <v>แม่ระมาด</v>
          </cell>
          <cell r="O763" t="str">
            <v>เหนือ</v>
          </cell>
          <cell r="P763" t="str">
            <v>07</v>
          </cell>
          <cell r="Q763" t="str">
            <v>โรงพยาบาลชุมชน</v>
          </cell>
          <cell r="R763">
            <v>4</v>
          </cell>
          <cell r="S763">
            <v>84</v>
          </cell>
          <cell r="T763" t="str">
            <v>60</v>
          </cell>
          <cell r="U763" t="str">
            <v>21</v>
          </cell>
          <cell r="V763" t="str">
            <v>2.1 ทุติยภูมิระดับต้น</v>
          </cell>
        </row>
        <row r="764">
          <cell r="A764" t="str">
            <v>17</v>
          </cell>
          <cell r="B764" t="str">
            <v>21002</v>
          </cell>
          <cell r="C764" t="str">
            <v>กระทรวงสาธารณสุข สำนักงานปลัดกระทรวงสาธารณสุข</v>
          </cell>
          <cell r="D764" t="str">
            <v>001124100</v>
          </cell>
          <cell r="E764" t="str">
            <v>11241</v>
          </cell>
          <cell r="F764" t="str">
            <v>รพช.ท่าสองยาง</v>
          </cell>
          <cell r="G764" t="str">
            <v>โรงพยาบาลชุมชนท่าสองยาง</v>
          </cell>
          <cell r="H764" t="str">
            <v>63050202</v>
          </cell>
          <cell r="I764">
            <v>63</v>
          </cell>
          <cell r="J764" t="str">
            <v>จังหวัดตาก</v>
          </cell>
          <cell r="K764">
            <v>6305</v>
          </cell>
          <cell r="L764" t="str">
            <v>ท่าสองยาง</v>
          </cell>
          <cell r="M764">
            <v>630502</v>
          </cell>
          <cell r="N764" t="str">
            <v>แม่ต้าน</v>
          </cell>
          <cell r="O764" t="str">
            <v>เหนือ</v>
          </cell>
          <cell r="P764" t="str">
            <v>07</v>
          </cell>
          <cell r="Q764" t="str">
            <v>โรงพยาบาลชุมชน</v>
          </cell>
          <cell r="R764">
            <v>4</v>
          </cell>
          <cell r="S764">
            <v>52</v>
          </cell>
          <cell r="T764" t="str">
            <v>30</v>
          </cell>
          <cell r="U764" t="str">
            <v>21</v>
          </cell>
          <cell r="V764" t="str">
            <v>2.1 ทุติยภูมิระดับต้น</v>
          </cell>
        </row>
        <row r="765">
          <cell r="A765" t="str">
            <v>17</v>
          </cell>
          <cell r="B765" t="str">
            <v>21002</v>
          </cell>
          <cell r="C765" t="str">
            <v>กระทรวงสาธารณสุข สำนักงานปลัดกระทรวงสาธารณสุข</v>
          </cell>
          <cell r="D765" t="str">
            <v>001124200</v>
          </cell>
          <cell r="E765" t="str">
            <v>11242</v>
          </cell>
          <cell r="F765" t="str">
            <v>รพช.พบพระ</v>
          </cell>
          <cell r="G765" t="str">
            <v>โรงพยาบาลชุมชนพบพระ</v>
          </cell>
          <cell r="H765" t="str">
            <v>63070102</v>
          </cell>
          <cell r="I765">
            <v>63</v>
          </cell>
          <cell r="J765" t="str">
            <v>จังหวัดตาก</v>
          </cell>
          <cell r="K765">
            <v>6307</v>
          </cell>
          <cell r="L765" t="str">
            <v>พบพระ</v>
          </cell>
          <cell r="M765">
            <v>630701</v>
          </cell>
          <cell r="N765" t="str">
            <v>พบพระ</v>
          </cell>
          <cell r="O765" t="str">
            <v>เหนือ</v>
          </cell>
          <cell r="P765" t="str">
            <v>07</v>
          </cell>
          <cell r="Q765" t="str">
            <v>โรงพยาบาลชุมชน</v>
          </cell>
          <cell r="R765">
            <v>5</v>
          </cell>
          <cell r="S765">
            <v>73</v>
          </cell>
          <cell r="T765" t="str">
            <v>30</v>
          </cell>
          <cell r="U765" t="str">
            <v>21</v>
          </cell>
          <cell r="V765" t="str">
            <v>2.1 ทุติยภูมิระดับต้น</v>
          </cell>
        </row>
        <row r="766">
          <cell r="A766" t="str">
            <v>17</v>
          </cell>
          <cell r="B766" t="str">
            <v>21002</v>
          </cell>
          <cell r="C766" t="str">
            <v>กระทรวงสาธารณสุข สำนักงานปลัดกระทรวงสาธารณสุข</v>
          </cell>
          <cell r="D766" t="str">
            <v>001124300</v>
          </cell>
          <cell r="E766" t="str">
            <v>11243</v>
          </cell>
          <cell r="F766" t="str">
            <v>รพช.อุ้มผาง</v>
          </cell>
          <cell r="G766" t="str">
            <v>โรงพยาบาลชุมชนอุ้มผาง</v>
          </cell>
          <cell r="H766" t="str">
            <v>63080101</v>
          </cell>
          <cell r="I766">
            <v>63</v>
          </cell>
          <cell r="J766" t="str">
            <v>จังหวัดตาก</v>
          </cell>
          <cell r="K766">
            <v>6308</v>
          </cell>
          <cell r="L766" t="str">
            <v>อุ้มผาง</v>
          </cell>
          <cell r="M766">
            <v>630801</v>
          </cell>
          <cell r="N766" t="str">
            <v>อุ้มผาง</v>
          </cell>
          <cell r="O766" t="str">
            <v>เหนือ</v>
          </cell>
          <cell r="P766" t="str">
            <v>07</v>
          </cell>
          <cell r="Q766" t="str">
            <v>โรงพยาบาลชุมชน</v>
          </cell>
          <cell r="R766">
            <v>4</v>
          </cell>
          <cell r="S766">
            <v>80</v>
          </cell>
          <cell r="T766" t="str">
            <v>30</v>
          </cell>
          <cell r="U766" t="str">
            <v>21</v>
          </cell>
          <cell r="V766" t="str">
            <v>2.1 ทุติยภูมิระดับต้น</v>
          </cell>
        </row>
        <row r="767">
          <cell r="A767" t="str">
            <v>17</v>
          </cell>
          <cell r="B767" t="str">
            <v>21002</v>
          </cell>
          <cell r="C767" t="str">
            <v>กระทรวงสาธารณสุข สำนักงานปลัดกระทรวงสาธารณสุข</v>
          </cell>
          <cell r="D767" t="str">
            <v>001072400</v>
          </cell>
          <cell r="E767" t="str">
            <v>10724</v>
          </cell>
          <cell r="F767" t="str">
            <v>รพท.สุโขทัย</v>
          </cell>
          <cell r="G767" t="str">
            <v>โรงพยาบาลทั่วไปสุโขทัย</v>
          </cell>
          <cell r="H767" t="str">
            <v>64010601</v>
          </cell>
          <cell r="I767">
            <v>64</v>
          </cell>
          <cell r="J767" t="str">
            <v>จังหวัดสุโขทัย</v>
          </cell>
          <cell r="K767">
            <v>6401</v>
          </cell>
          <cell r="L767" t="str">
            <v>เมืองสุโขทัย</v>
          </cell>
          <cell r="M767">
            <v>640106</v>
          </cell>
          <cell r="N767" t="str">
            <v>บ้านกล้วย</v>
          </cell>
          <cell r="O767" t="str">
            <v>เหนือ</v>
          </cell>
          <cell r="P767" t="str">
            <v>06</v>
          </cell>
          <cell r="Q767" t="str">
            <v>โรงพยาบาลทั่วไป</v>
          </cell>
          <cell r="R767">
            <v>2</v>
          </cell>
          <cell r="S767">
            <v>320</v>
          </cell>
          <cell r="T767" t="str">
            <v>320</v>
          </cell>
          <cell r="U767" t="str">
            <v>23</v>
          </cell>
          <cell r="V767" t="str">
            <v>2.3 ทุติยภูมิระดับสูง</v>
          </cell>
        </row>
        <row r="768">
          <cell r="A768" t="str">
            <v>17</v>
          </cell>
          <cell r="B768" t="str">
            <v>21002</v>
          </cell>
          <cell r="C768" t="str">
            <v>กระทรวงสาธารณสุข สำนักงานปลัดกระทรวงสาธารณสุข</v>
          </cell>
          <cell r="D768" t="str">
            <v>001072500</v>
          </cell>
          <cell r="E768" t="str">
            <v>10725</v>
          </cell>
          <cell r="F768" t="str">
            <v>รพท.ศรีสังวรสุโขทัย</v>
          </cell>
          <cell r="G768" t="str">
            <v>โรงพยาบาลทั่วไปศรีสังวรสุโขทัย</v>
          </cell>
          <cell r="H768" t="str">
            <v>64060108</v>
          </cell>
          <cell r="I768">
            <v>64</v>
          </cell>
          <cell r="J768" t="str">
            <v>จังหวัดสุโขทัย</v>
          </cell>
          <cell r="K768">
            <v>6406</v>
          </cell>
          <cell r="L768" t="str">
            <v>ศรีสำโรง</v>
          </cell>
          <cell r="M768">
            <v>640601</v>
          </cell>
          <cell r="N768" t="str">
            <v>คลองตาล</v>
          </cell>
          <cell r="O768" t="str">
            <v>เหนือ</v>
          </cell>
          <cell r="P768" t="str">
            <v>06</v>
          </cell>
          <cell r="Q768" t="str">
            <v>โรงพยาบาลทั่วไป</v>
          </cell>
          <cell r="R768">
            <v>2</v>
          </cell>
          <cell r="S768">
            <v>307</v>
          </cell>
          <cell r="T768" t="str">
            <v>307</v>
          </cell>
          <cell r="U768" t="str">
            <v>23</v>
          </cell>
          <cell r="V768" t="str">
            <v>2.3 ทุติยภูมิระดับสูง</v>
          </cell>
        </row>
        <row r="769">
          <cell r="A769" t="str">
            <v>17</v>
          </cell>
          <cell r="B769" t="str">
            <v>21002</v>
          </cell>
          <cell r="C769" t="str">
            <v>กระทรวงสาธารณสุข สำนักงานปลัดกระทรวงสาธารณสุข</v>
          </cell>
          <cell r="D769" t="str">
            <v>001124400</v>
          </cell>
          <cell r="E769" t="str">
            <v>11244</v>
          </cell>
          <cell r="F769" t="str">
            <v>รพช.บ้านด่านลานหอย</v>
          </cell>
          <cell r="G769" t="str">
            <v>โรงพยาบาลชุมชนบ้านด่านลานหอย</v>
          </cell>
          <cell r="H769" t="str">
            <v>64020202</v>
          </cell>
          <cell r="I769">
            <v>64</v>
          </cell>
          <cell r="J769" t="str">
            <v>จังหวัดสุโขทัย</v>
          </cell>
          <cell r="K769">
            <v>6402</v>
          </cell>
          <cell r="L769" t="str">
            <v>บ้านด่านลานหอย</v>
          </cell>
          <cell r="M769">
            <v>640202</v>
          </cell>
          <cell r="N769" t="str">
            <v>บ้านด่าน</v>
          </cell>
          <cell r="O769" t="str">
            <v>เหนือ</v>
          </cell>
          <cell r="P769" t="str">
            <v>07</v>
          </cell>
          <cell r="Q769" t="str">
            <v>โรงพยาบาลชุมชน</v>
          </cell>
          <cell r="R769">
            <v>5</v>
          </cell>
          <cell r="S769">
            <v>30</v>
          </cell>
          <cell r="T769" t="str">
            <v>30</v>
          </cell>
          <cell r="U769" t="str">
            <v>21</v>
          </cell>
          <cell r="V769" t="str">
            <v>2.1 ทุติยภูมิระดับต้น</v>
          </cell>
        </row>
        <row r="770">
          <cell r="A770" t="str">
            <v>17</v>
          </cell>
          <cell r="B770" t="str">
            <v>21002</v>
          </cell>
          <cell r="C770" t="str">
            <v>กระทรวงสาธารณสุข สำนักงานปลัดกระทรวงสาธารณสุข</v>
          </cell>
          <cell r="D770" t="str">
            <v>001124500</v>
          </cell>
          <cell r="E770" t="str">
            <v>11245</v>
          </cell>
          <cell r="F770" t="str">
            <v>รพช.คีรีมาศ</v>
          </cell>
          <cell r="G770" t="str">
            <v>โรงพยาบาลชุมชนคีรีมาศ</v>
          </cell>
          <cell r="H770" t="str">
            <v>64030107</v>
          </cell>
          <cell r="I770">
            <v>64</v>
          </cell>
          <cell r="J770" t="str">
            <v>จังหวัดสุโขทัย</v>
          </cell>
          <cell r="K770">
            <v>6403</v>
          </cell>
          <cell r="L770" t="str">
            <v>คีรีมาศ</v>
          </cell>
          <cell r="M770">
            <v>640301</v>
          </cell>
          <cell r="N770" t="str">
            <v>โตนด</v>
          </cell>
          <cell r="O770" t="str">
            <v>เหนือ</v>
          </cell>
          <cell r="P770" t="str">
            <v>07</v>
          </cell>
          <cell r="Q770" t="str">
            <v>โรงพยาบาลชุมชน</v>
          </cell>
          <cell r="R770">
            <v>5</v>
          </cell>
          <cell r="S770">
            <v>30</v>
          </cell>
          <cell r="T770" t="str">
            <v>30</v>
          </cell>
          <cell r="U770" t="str">
            <v>21</v>
          </cell>
          <cell r="V770" t="str">
            <v>2.1 ทุติยภูมิระดับต้น</v>
          </cell>
        </row>
        <row r="771">
          <cell r="A771" t="str">
            <v>17</v>
          </cell>
          <cell r="B771" t="str">
            <v>21002</v>
          </cell>
          <cell r="C771" t="str">
            <v>กระทรวงสาธารณสุข สำนักงานปลัดกระทรวงสาธารณสุข</v>
          </cell>
          <cell r="D771" t="str">
            <v>001124600</v>
          </cell>
          <cell r="E771" t="str">
            <v>11246</v>
          </cell>
          <cell r="F771" t="str">
            <v>รพช.กงไกรลาศ</v>
          </cell>
          <cell r="G771" t="str">
            <v>โรงพยาบาลชุมชนกงไกรลาศ</v>
          </cell>
          <cell r="H771" t="str">
            <v>64040102</v>
          </cell>
          <cell r="I771">
            <v>64</v>
          </cell>
          <cell r="J771" t="str">
            <v>จังหวัดสุโขทัย</v>
          </cell>
          <cell r="K771">
            <v>6404</v>
          </cell>
          <cell r="L771" t="str">
            <v>กงไกรลาศ</v>
          </cell>
          <cell r="M771">
            <v>640402</v>
          </cell>
          <cell r="N771" t="str">
            <v>บ้านกร่าง</v>
          </cell>
          <cell r="O771" t="str">
            <v>เหนือ</v>
          </cell>
          <cell r="P771" t="str">
            <v>07</v>
          </cell>
          <cell r="Q771" t="str">
            <v>โรงพยาบาลชุมชน</v>
          </cell>
          <cell r="R771">
            <v>5</v>
          </cell>
          <cell r="S771">
            <v>30</v>
          </cell>
          <cell r="T771" t="str">
            <v>30</v>
          </cell>
          <cell r="U771" t="str">
            <v>21</v>
          </cell>
          <cell r="V771" t="str">
            <v>2.1 ทุติยภูมิระดับต้น</v>
          </cell>
        </row>
        <row r="772">
          <cell r="A772" t="str">
            <v>17</v>
          </cell>
          <cell r="B772" t="str">
            <v>21002</v>
          </cell>
          <cell r="C772" t="str">
            <v>กระทรวงสาธารณสุข สำนักงานปลัดกระทรวงสาธารณสุข</v>
          </cell>
          <cell r="D772" t="str">
            <v>001124700</v>
          </cell>
          <cell r="E772" t="str">
            <v>11247</v>
          </cell>
          <cell r="F772" t="str">
            <v>รพช.ศรีสัชนาลัย</v>
          </cell>
          <cell r="G772" t="str">
            <v>โรงพยาบาลชุมชนศรีสัชนาลัย</v>
          </cell>
          <cell r="H772" t="str">
            <v>64050103</v>
          </cell>
          <cell r="I772">
            <v>64</v>
          </cell>
          <cell r="J772" t="str">
            <v>จังหวัดสุโขทัย</v>
          </cell>
          <cell r="K772">
            <v>6405</v>
          </cell>
          <cell r="L772" t="str">
            <v>ศรีสัชนาลัย</v>
          </cell>
          <cell r="M772">
            <v>640501</v>
          </cell>
          <cell r="N772" t="str">
            <v>หาดเสี้ยว</v>
          </cell>
          <cell r="O772" t="str">
            <v>เหนือ</v>
          </cell>
          <cell r="P772" t="str">
            <v>07</v>
          </cell>
          <cell r="Q772" t="str">
            <v>โรงพยาบาลชุมชน</v>
          </cell>
          <cell r="R772">
            <v>4</v>
          </cell>
          <cell r="S772">
            <v>60</v>
          </cell>
          <cell r="T772" t="str">
            <v>60</v>
          </cell>
          <cell r="U772" t="str">
            <v>21</v>
          </cell>
          <cell r="V772" t="str">
            <v>2.1 ทุติยภูมิระดับต้น</v>
          </cell>
        </row>
        <row r="773">
          <cell r="A773" t="str">
            <v>17</v>
          </cell>
          <cell r="B773" t="str">
            <v>21002</v>
          </cell>
          <cell r="C773" t="str">
            <v>กระทรวงสาธารณสุข สำนักงานปลัดกระทรวงสาธารณสุข</v>
          </cell>
          <cell r="D773" t="str">
            <v>001124800</v>
          </cell>
          <cell r="E773" t="str">
            <v>11248</v>
          </cell>
          <cell r="F773" t="str">
            <v>รพช.สวรรคโลก</v>
          </cell>
          <cell r="G773" t="str">
            <v>โรงพยาบาลชุมชนสวรรคโลก</v>
          </cell>
          <cell r="H773" t="str">
            <v>64070104</v>
          </cell>
          <cell r="I773">
            <v>64</v>
          </cell>
          <cell r="J773" t="str">
            <v>จังหวัดสุโขทัย</v>
          </cell>
          <cell r="K773">
            <v>6407</v>
          </cell>
          <cell r="L773" t="str">
            <v>สวรรคโลก</v>
          </cell>
          <cell r="M773">
            <v>640702</v>
          </cell>
          <cell r="N773" t="str">
            <v>ในเมือง</v>
          </cell>
          <cell r="O773" t="str">
            <v>เหนือ</v>
          </cell>
          <cell r="P773" t="str">
            <v>07</v>
          </cell>
          <cell r="Q773" t="str">
            <v>โรงพยาบาลชุมชน</v>
          </cell>
          <cell r="R773">
            <v>4</v>
          </cell>
          <cell r="S773">
            <v>120</v>
          </cell>
          <cell r="T773" t="str">
            <v>120</v>
          </cell>
          <cell r="U773" t="str">
            <v>21</v>
          </cell>
          <cell r="V773" t="str">
            <v>2.1 ทุติยภูมิระดับต้น</v>
          </cell>
        </row>
        <row r="774">
          <cell r="A774" t="str">
            <v>17</v>
          </cell>
          <cell r="B774" t="str">
            <v>21002</v>
          </cell>
          <cell r="C774" t="str">
            <v>กระทรวงสาธารณสุข สำนักงานปลัดกระทรวงสาธารณสุข</v>
          </cell>
          <cell r="D774" t="str">
            <v>001124900</v>
          </cell>
          <cell r="E774" t="str">
            <v>11249</v>
          </cell>
          <cell r="F774" t="str">
            <v>รพช.ศรีนคร</v>
          </cell>
          <cell r="G774" t="str">
            <v>โรงพยาบาลชุมชนศรีนคร</v>
          </cell>
          <cell r="H774" t="str">
            <v>64080103</v>
          </cell>
          <cell r="I774">
            <v>64</v>
          </cell>
          <cell r="J774" t="str">
            <v>จังหวัดสุโขทัย</v>
          </cell>
          <cell r="K774">
            <v>6408</v>
          </cell>
          <cell r="L774" t="str">
            <v>ศรีนคร</v>
          </cell>
          <cell r="M774">
            <v>640801</v>
          </cell>
          <cell r="N774" t="str">
            <v>ศรีนคร</v>
          </cell>
          <cell r="O774" t="str">
            <v>เหนือ</v>
          </cell>
          <cell r="P774" t="str">
            <v>07</v>
          </cell>
          <cell r="Q774" t="str">
            <v>โรงพยาบาลชุมชน</v>
          </cell>
          <cell r="R774">
            <v>5</v>
          </cell>
          <cell r="S774">
            <v>30</v>
          </cell>
          <cell r="T774" t="str">
            <v>30</v>
          </cell>
          <cell r="U774" t="str">
            <v>21</v>
          </cell>
          <cell r="V774" t="str">
            <v>2.1 ทุติยภูมิระดับต้น</v>
          </cell>
        </row>
        <row r="775">
          <cell r="A775" t="str">
            <v>17</v>
          </cell>
          <cell r="B775" t="str">
            <v>21002</v>
          </cell>
          <cell r="C775" t="str">
            <v>กระทรวงสาธารณสุข สำนักงานปลัดกระทรวงสาธารณสุข</v>
          </cell>
          <cell r="D775" t="str">
            <v>001125000</v>
          </cell>
          <cell r="E775" t="str">
            <v>11250</v>
          </cell>
          <cell r="F775" t="str">
            <v>รพช.ทุ่งเสลี่ยม</v>
          </cell>
          <cell r="G775" t="str">
            <v>โรงพยาบาลชุมชนทุ่งเสลี่ยม</v>
          </cell>
          <cell r="H775" t="str">
            <v>64090308</v>
          </cell>
          <cell r="I775">
            <v>64</v>
          </cell>
          <cell r="J775" t="str">
            <v>จังหวัดสุโขทัย</v>
          </cell>
          <cell r="K775">
            <v>6409</v>
          </cell>
          <cell r="L775" t="str">
            <v>ทุ่งเสลี่ยม</v>
          </cell>
          <cell r="M775">
            <v>640903</v>
          </cell>
          <cell r="N775" t="str">
            <v>ทุ่งเสลี่ยม</v>
          </cell>
          <cell r="O775" t="str">
            <v>เหนือ</v>
          </cell>
          <cell r="P775" t="str">
            <v>07</v>
          </cell>
          <cell r="Q775" t="str">
            <v>โรงพยาบาลชุมชน</v>
          </cell>
          <cell r="R775">
            <v>5</v>
          </cell>
          <cell r="S775">
            <v>30</v>
          </cell>
          <cell r="T775" t="str">
            <v>30</v>
          </cell>
          <cell r="U775" t="str">
            <v>21</v>
          </cell>
          <cell r="V775" t="str">
            <v>2.1 ทุติยภูมิระดับต้น</v>
          </cell>
        </row>
        <row r="776">
          <cell r="A776" t="str">
            <v>17</v>
          </cell>
          <cell r="B776" t="str">
            <v>21002</v>
          </cell>
          <cell r="C776" t="str">
            <v>กระทรวงสาธารณสุข สำนักงานปลัดกระทรวงสาธารณสุข</v>
          </cell>
          <cell r="D776" t="str">
            <v>001067600</v>
          </cell>
          <cell r="E776" t="str">
            <v>10676</v>
          </cell>
          <cell r="F776" t="str">
            <v>รพศ.พุทธชินราช</v>
          </cell>
          <cell r="G776" t="str">
            <v>โรงพยาบาลศูนย์พุทธชินราช</v>
          </cell>
          <cell r="H776" t="str">
            <v>65010100</v>
          </cell>
          <cell r="I776">
            <v>65</v>
          </cell>
          <cell r="J776" t="str">
            <v>จังหวัดพิษณุโลก</v>
          </cell>
          <cell r="K776">
            <v>6501</v>
          </cell>
          <cell r="L776" t="str">
            <v>เมืองพิษณุโลก</v>
          </cell>
          <cell r="M776">
            <v>650101</v>
          </cell>
          <cell r="N776" t="str">
            <v>ในเมือง</v>
          </cell>
          <cell r="O776" t="str">
            <v>เหนือ</v>
          </cell>
          <cell r="P776" t="str">
            <v>05</v>
          </cell>
          <cell r="Q776" t="str">
            <v>โรงพยาบาลศูนย์</v>
          </cell>
          <cell r="R776">
            <v>1</v>
          </cell>
          <cell r="S776">
            <v>905</v>
          </cell>
          <cell r="T776" t="str">
            <v>878</v>
          </cell>
          <cell r="U776" t="str">
            <v>31</v>
          </cell>
          <cell r="V776" t="str">
            <v>3.1 ตติยภูมิ</v>
          </cell>
        </row>
        <row r="777">
          <cell r="A777" t="str">
            <v>17</v>
          </cell>
          <cell r="B777" t="str">
            <v>21002</v>
          </cell>
          <cell r="C777" t="str">
            <v>กระทรวงสาธารณสุข สำนักงานปลัดกระทรวงสาธารณสุข</v>
          </cell>
          <cell r="D777" t="str">
            <v>001125100</v>
          </cell>
          <cell r="E777" t="str">
            <v>11251</v>
          </cell>
          <cell r="F777" t="str">
            <v>รพช.ชาติตระการ</v>
          </cell>
          <cell r="G777" t="str">
            <v>โรงพยาบาลชุมชนชาติตระการ</v>
          </cell>
          <cell r="H777" t="str">
            <v>65030105</v>
          </cell>
          <cell r="I777">
            <v>65</v>
          </cell>
          <cell r="J777" t="str">
            <v>จังหวัดพิษณุโลก</v>
          </cell>
          <cell r="K777">
            <v>6503</v>
          </cell>
          <cell r="L777" t="str">
            <v>ชาติตระการ</v>
          </cell>
          <cell r="M777">
            <v>650301</v>
          </cell>
          <cell r="N777" t="str">
            <v>ป่าแดง</v>
          </cell>
          <cell r="O777" t="str">
            <v>เหนือ</v>
          </cell>
          <cell r="P777" t="str">
            <v>07</v>
          </cell>
          <cell r="Q777" t="str">
            <v>โรงพยาบาลชุมชน</v>
          </cell>
          <cell r="R777">
            <v>5</v>
          </cell>
          <cell r="S777">
            <v>30</v>
          </cell>
          <cell r="T777" t="str">
            <v>30</v>
          </cell>
          <cell r="U777" t="str">
            <v>21</v>
          </cell>
          <cell r="V777" t="str">
            <v>2.1 ทุติยภูมิระดับต้น</v>
          </cell>
        </row>
        <row r="778">
          <cell r="A778" t="str">
            <v>17</v>
          </cell>
          <cell r="B778" t="str">
            <v>21002</v>
          </cell>
          <cell r="C778" t="str">
            <v>กระทรวงสาธารณสุข สำนักงานปลัดกระทรวงสาธารณสุข</v>
          </cell>
          <cell r="D778" t="str">
            <v>001125200</v>
          </cell>
          <cell r="E778" t="str">
            <v>11252</v>
          </cell>
          <cell r="F778" t="str">
            <v>รพช.บางระกำ</v>
          </cell>
          <cell r="G778" t="str">
            <v>โรงพยาบาลชุมชนบางระกำ</v>
          </cell>
          <cell r="H778" t="str">
            <v>65040107</v>
          </cell>
          <cell r="I778">
            <v>65</v>
          </cell>
          <cell r="J778" t="str">
            <v>จังหวัดพิษณุโลก</v>
          </cell>
          <cell r="K778">
            <v>6504</v>
          </cell>
          <cell r="L778" t="str">
            <v>บางระกำ</v>
          </cell>
          <cell r="M778">
            <v>650401</v>
          </cell>
          <cell r="N778" t="str">
            <v>บางระกำ</v>
          </cell>
          <cell r="O778" t="str">
            <v>เหนือ</v>
          </cell>
          <cell r="P778" t="str">
            <v>07</v>
          </cell>
          <cell r="Q778" t="str">
            <v>โรงพยาบาลชุมชน</v>
          </cell>
          <cell r="R778">
            <v>5</v>
          </cell>
          <cell r="S778">
            <v>30</v>
          </cell>
          <cell r="T778" t="str">
            <v>30</v>
          </cell>
          <cell r="U778" t="str">
            <v>21</v>
          </cell>
          <cell r="V778" t="str">
            <v>2.1 ทุติยภูมิระดับต้น</v>
          </cell>
        </row>
        <row r="779">
          <cell r="A779" t="str">
            <v>17</v>
          </cell>
          <cell r="B779" t="str">
            <v>21002</v>
          </cell>
          <cell r="C779" t="str">
            <v>กระทรวงสาธารณสุข สำนักงานปลัดกระทรวงสาธารณสุข</v>
          </cell>
          <cell r="D779" t="str">
            <v>001125300</v>
          </cell>
          <cell r="E779" t="str">
            <v>11253</v>
          </cell>
          <cell r="F779" t="str">
            <v>รพช.บางกระทุ่ม</v>
          </cell>
          <cell r="G779" t="str">
            <v>โรงพยาบาลชุมชนบางกระทุ่ม</v>
          </cell>
          <cell r="H779" t="str">
            <v>65050611</v>
          </cell>
          <cell r="I779">
            <v>65</v>
          </cell>
          <cell r="J779" t="str">
            <v>จังหวัดพิษณุโลก</v>
          </cell>
          <cell r="K779">
            <v>6505</v>
          </cell>
          <cell r="L779" t="str">
            <v>บางกระทุ่ม</v>
          </cell>
          <cell r="M779">
            <v>650506</v>
          </cell>
          <cell r="N779" t="str">
            <v>ไผ่ล้อม</v>
          </cell>
          <cell r="O779" t="str">
            <v>เหนือ</v>
          </cell>
          <cell r="P779" t="str">
            <v>07</v>
          </cell>
          <cell r="Q779" t="str">
            <v>โรงพยาบาลชุมชน</v>
          </cell>
          <cell r="R779">
            <v>5</v>
          </cell>
          <cell r="S779">
            <v>30</v>
          </cell>
          <cell r="T779" t="str">
            <v>30</v>
          </cell>
          <cell r="U779" t="str">
            <v>21</v>
          </cell>
          <cell r="V779" t="str">
            <v>2.1 ทุติยภูมิระดับต้น</v>
          </cell>
        </row>
        <row r="780">
          <cell r="A780" t="str">
            <v>17</v>
          </cell>
          <cell r="B780" t="str">
            <v>21002</v>
          </cell>
          <cell r="C780" t="str">
            <v>กระทรวงสาธารณสุข สำนักงานปลัดกระทรวงสาธารณสุข</v>
          </cell>
          <cell r="D780" t="str">
            <v>001125400</v>
          </cell>
          <cell r="E780" t="str">
            <v>11254</v>
          </cell>
          <cell r="F780" t="str">
            <v>รพช.พรหมพิราม</v>
          </cell>
          <cell r="G780" t="str">
            <v>โรงพยาบาลชุมชนพรหมพิราม</v>
          </cell>
          <cell r="H780" t="str">
            <v>65060101</v>
          </cell>
          <cell r="I780">
            <v>65</v>
          </cell>
          <cell r="J780" t="str">
            <v>จังหวัดพิษณุโลก</v>
          </cell>
          <cell r="K780">
            <v>6506</v>
          </cell>
          <cell r="L780" t="str">
            <v>พรหมพิราม</v>
          </cell>
          <cell r="M780">
            <v>650601</v>
          </cell>
          <cell r="N780" t="str">
            <v>พรหมพิราม</v>
          </cell>
          <cell r="O780" t="str">
            <v>เหนือ</v>
          </cell>
          <cell r="P780" t="str">
            <v>07</v>
          </cell>
          <cell r="Q780" t="str">
            <v>โรงพยาบาลชุมชน</v>
          </cell>
          <cell r="R780">
            <v>5</v>
          </cell>
          <cell r="S780">
            <v>30</v>
          </cell>
          <cell r="T780" t="str">
            <v>30</v>
          </cell>
          <cell r="U780" t="str">
            <v>21</v>
          </cell>
          <cell r="V780" t="str">
            <v>2.1 ทุติยภูมิระดับต้น</v>
          </cell>
        </row>
        <row r="781">
          <cell r="A781" t="str">
            <v>17</v>
          </cell>
          <cell r="B781" t="str">
            <v>21002</v>
          </cell>
          <cell r="C781" t="str">
            <v>กระทรวงสาธารณสุข สำนักงานปลัดกระทรวงสาธารณสุข</v>
          </cell>
          <cell r="D781" t="str">
            <v>001125500</v>
          </cell>
          <cell r="E781" t="str">
            <v>11255</v>
          </cell>
          <cell r="F781" t="str">
            <v>รพช.วัดโบสถ์</v>
          </cell>
          <cell r="G781" t="str">
            <v>โรงพยาบาลชุมชนวัดโบสถ์</v>
          </cell>
          <cell r="H781" t="str">
            <v>65070101</v>
          </cell>
          <cell r="I781">
            <v>65</v>
          </cell>
          <cell r="J781" t="str">
            <v>จังหวัดพิษณุโลก</v>
          </cell>
          <cell r="K781">
            <v>6507</v>
          </cell>
          <cell r="L781" t="str">
            <v>วัดโบสถ์</v>
          </cell>
          <cell r="M781">
            <v>650701</v>
          </cell>
          <cell r="N781" t="str">
            <v>วัดโบสถ์</v>
          </cell>
          <cell r="O781" t="str">
            <v>เหนือ</v>
          </cell>
          <cell r="P781" t="str">
            <v>07</v>
          </cell>
          <cell r="Q781" t="str">
            <v>โรงพยาบาลชุมชน</v>
          </cell>
          <cell r="R781">
            <v>5</v>
          </cell>
          <cell r="S781">
            <v>30</v>
          </cell>
          <cell r="T781" t="str">
            <v>30</v>
          </cell>
          <cell r="U781" t="str">
            <v>21</v>
          </cell>
          <cell r="V781" t="str">
            <v>2.1 ทุติยภูมิระดับต้น</v>
          </cell>
        </row>
        <row r="782">
          <cell r="A782" t="str">
            <v>17</v>
          </cell>
          <cell r="B782" t="str">
            <v>21002</v>
          </cell>
          <cell r="C782" t="str">
            <v>กระทรวงสาธารณสุข สำนักงานปลัดกระทรวงสาธารณสุข</v>
          </cell>
          <cell r="D782" t="str">
            <v>001125600</v>
          </cell>
          <cell r="E782" t="str">
            <v>11256</v>
          </cell>
          <cell r="F782" t="str">
            <v>รพช.วังทอง</v>
          </cell>
          <cell r="G782" t="str">
            <v>โรงพยาบาลชุมชนวังทอง</v>
          </cell>
          <cell r="H782" t="str">
            <v>65080105</v>
          </cell>
          <cell r="I782">
            <v>65</v>
          </cell>
          <cell r="J782" t="str">
            <v>จังหวัดพิษณุโลก</v>
          </cell>
          <cell r="K782">
            <v>6508</v>
          </cell>
          <cell r="L782" t="str">
            <v>วังทอง</v>
          </cell>
          <cell r="M782">
            <v>650801</v>
          </cell>
          <cell r="N782" t="str">
            <v>วังทอง</v>
          </cell>
          <cell r="O782" t="str">
            <v>เหนือ</v>
          </cell>
          <cell r="P782" t="str">
            <v>07</v>
          </cell>
          <cell r="Q782" t="str">
            <v>โรงพยาบาลชุมชน</v>
          </cell>
          <cell r="R782">
            <v>5</v>
          </cell>
          <cell r="S782">
            <v>30</v>
          </cell>
          <cell r="T782" t="str">
            <v>30</v>
          </cell>
          <cell r="U782" t="str">
            <v>21</v>
          </cell>
          <cell r="V782" t="str">
            <v>2.1 ทุติยภูมิระดับต้น</v>
          </cell>
        </row>
        <row r="783">
          <cell r="A783" t="str">
            <v>17</v>
          </cell>
          <cell r="B783" t="str">
            <v>21002</v>
          </cell>
          <cell r="C783" t="str">
            <v>กระทรวงสาธารณสุข สำนักงานปลัดกระทรวงสาธารณสุข</v>
          </cell>
          <cell r="D783" t="str">
            <v>001125700</v>
          </cell>
          <cell r="E783" t="str">
            <v>11257</v>
          </cell>
          <cell r="F783" t="str">
            <v>รพช.เนินมะปราง</v>
          </cell>
          <cell r="G783" t="str">
            <v>โรงพยาบาลชุมชนเนินมะปราง</v>
          </cell>
          <cell r="H783" t="str">
            <v>65090602</v>
          </cell>
          <cell r="I783">
            <v>65</v>
          </cell>
          <cell r="J783" t="str">
            <v>จังหวัดพิษณุโลก</v>
          </cell>
          <cell r="K783">
            <v>6509</v>
          </cell>
          <cell r="L783" t="str">
            <v>เนินมะปราง</v>
          </cell>
          <cell r="M783">
            <v>650906</v>
          </cell>
          <cell r="N783" t="str">
            <v>เนินมะปราง</v>
          </cell>
          <cell r="O783" t="str">
            <v>เหนือ</v>
          </cell>
          <cell r="P783" t="str">
            <v>07</v>
          </cell>
          <cell r="Q783" t="str">
            <v>โรงพยาบาลชุมชน</v>
          </cell>
          <cell r="R783">
            <v>5</v>
          </cell>
          <cell r="S783">
            <v>30</v>
          </cell>
          <cell r="T783" t="str">
            <v>30</v>
          </cell>
          <cell r="U783" t="str">
            <v>21</v>
          </cell>
          <cell r="V783" t="str">
            <v>2.1 ทุติยภูมิระดับต้น</v>
          </cell>
        </row>
        <row r="784">
          <cell r="A784" t="str">
            <v>17</v>
          </cell>
          <cell r="B784" t="str">
            <v>21002</v>
          </cell>
          <cell r="C784" t="str">
            <v>กระทรวงสาธารณสุข สำนักงานปลัดกระทรวงสาธารณสุข</v>
          </cell>
          <cell r="D784" t="str">
            <v>001145500</v>
          </cell>
          <cell r="E784" t="str">
            <v>11455</v>
          </cell>
          <cell r="F784" t="str">
            <v>รพร.นครไทย</v>
          </cell>
          <cell r="G784" t="str">
            <v>โรงพยาบาลสมเด็จพระยุพราชนครไทย</v>
          </cell>
          <cell r="H784" t="str">
            <v>65020107</v>
          </cell>
          <cell r="I784">
            <v>65</v>
          </cell>
          <cell r="J784" t="str">
            <v>จังหวัดพิษณุโลก</v>
          </cell>
          <cell r="K784">
            <v>6502</v>
          </cell>
          <cell r="L784" t="str">
            <v>นครไทย</v>
          </cell>
          <cell r="M784">
            <v>650201</v>
          </cell>
          <cell r="N784" t="str">
            <v>นครไทย</v>
          </cell>
          <cell r="O784" t="str">
            <v>เหนือ</v>
          </cell>
          <cell r="P784" t="str">
            <v>07</v>
          </cell>
          <cell r="Q784" t="str">
            <v>โรงพยาบาลชุมชน</v>
          </cell>
          <cell r="R784">
            <v>4</v>
          </cell>
          <cell r="S784">
            <v>60</v>
          </cell>
          <cell r="T784" t="str">
            <v>60</v>
          </cell>
          <cell r="U784" t="str">
            <v>21</v>
          </cell>
          <cell r="V784" t="str">
            <v>2.1 ทุติยภูมิระดับต้น</v>
          </cell>
        </row>
        <row r="785">
          <cell r="A785" t="str">
            <v>17</v>
          </cell>
          <cell r="B785" t="str">
            <v>21002</v>
          </cell>
          <cell r="C785" t="str">
            <v>กระทรวงสาธารณสุข สำนักงานปลัดกระทรวงสาธารณสุข</v>
          </cell>
          <cell r="D785" t="str">
            <v>001072700</v>
          </cell>
          <cell r="E785" t="str">
            <v>10727</v>
          </cell>
          <cell r="F785" t="str">
            <v>รพท.เพชรบูรณ์</v>
          </cell>
          <cell r="G785" t="str">
            <v>โรงพยาบาลทั่วไปเพชรบูรณ์</v>
          </cell>
          <cell r="H785" t="str">
            <v>67010100</v>
          </cell>
          <cell r="I785">
            <v>67</v>
          </cell>
          <cell r="J785" t="str">
            <v>จังหวัดเพชรบูรณ์</v>
          </cell>
          <cell r="K785">
            <v>6701</v>
          </cell>
          <cell r="L785" t="str">
            <v>เมืองเพชรบูรณ์</v>
          </cell>
          <cell r="M785">
            <v>670101</v>
          </cell>
          <cell r="N785" t="str">
            <v>ในเมือง</v>
          </cell>
          <cell r="O785" t="str">
            <v>เหนือ</v>
          </cell>
          <cell r="P785" t="str">
            <v>06</v>
          </cell>
          <cell r="Q785" t="str">
            <v>โรงพยาบาลทั่วไป</v>
          </cell>
          <cell r="R785">
            <v>2</v>
          </cell>
          <cell r="S785">
            <v>509</v>
          </cell>
          <cell r="T785" t="str">
            <v>344</v>
          </cell>
          <cell r="U785" t="str">
            <v>23</v>
          </cell>
          <cell r="V785" t="str">
            <v>2.3 ทุติยภูมิระดับสูง</v>
          </cell>
        </row>
        <row r="786">
          <cell r="A786" t="str">
            <v>17</v>
          </cell>
          <cell r="B786" t="str">
            <v>21002</v>
          </cell>
          <cell r="C786" t="str">
            <v>กระทรวงสาธารณสุข สำนักงานปลัดกระทรวงสาธารณสุข</v>
          </cell>
          <cell r="D786" t="str">
            <v>001126400</v>
          </cell>
          <cell r="E786" t="str">
            <v>11264</v>
          </cell>
          <cell r="F786" t="str">
            <v>รพช.ชนแดน</v>
          </cell>
          <cell r="G786" t="str">
            <v>โรงพยาบาลชุมชนชนแดน</v>
          </cell>
          <cell r="H786" t="str">
            <v>67020107</v>
          </cell>
          <cell r="I786">
            <v>67</v>
          </cell>
          <cell r="J786" t="str">
            <v>จังหวัดเพชรบูรณ์</v>
          </cell>
          <cell r="K786">
            <v>6702</v>
          </cell>
          <cell r="L786" t="str">
            <v>ชนแดน</v>
          </cell>
          <cell r="M786">
            <v>670201</v>
          </cell>
          <cell r="N786" t="str">
            <v>ชนแดน</v>
          </cell>
          <cell r="O786" t="str">
            <v>เหนือ</v>
          </cell>
          <cell r="P786" t="str">
            <v>07</v>
          </cell>
          <cell r="Q786" t="str">
            <v>โรงพยาบาลชุมชน</v>
          </cell>
          <cell r="R786">
            <v>4</v>
          </cell>
          <cell r="S786">
            <v>60</v>
          </cell>
          <cell r="T786" t="str">
            <v>60</v>
          </cell>
          <cell r="U786" t="str">
            <v>21</v>
          </cell>
          <cell r="V786" t="str">
            <v>2.1 ทุติยภูมิระดับต้น</v>
          </cell>
        </row>
        <row r="787">
          <cell r="A787" t="str">
            <v>17</v>
          </cell>
          <cell r="B787" t="str">
            <v>21002</v>
          </cell>
          <cell r="C787" t="str">
            <v>กระทรวงสาธารณสุข สำนักงานปลัดกระทรวงสาธารณสุข</v>
          </cell>
          <cell r="D787" t="str">
            <v>001126500</v>
          </cell>
          <cell r="E787" t="str">
            <v>11265</v>
          </cell>
          <cell r="F787" t="str">
            <v>รพช.หล่มสัก</v>
          </cell>
          <cell r="G787" t="str">
            <v>โรงพยาบาลชุมชนหล่มสัก</v>
          </cell>
          <cell r="H787" t="str">
            <v>67030100</v>
          </cell>
          <cell r="I787">
            <v>67</v>
          </cell>
          <cell r="J787" t="str">
            <v>จังหวัดเพชรบูรณ์</v>
          </cell>
          <cell r="K787">
            <v>6703</v>
          </cell>
          <cell r="L787" t="str">
            <v>หล่มสัก</v>
          </cell>
          <cell r="M787">
            <v>670301</v>
          </cell>
          <cell r="N787" t="str">
            <v>หล่มสัก</v>
          </cell>
          <cell r="O787" t="str">
            <v>เหนือ</v>
          </cell>
          <cell r="P787" t="str">
            <v>07</v>
          </cell>
          <cell r="Q787" t="str">
            <v>โรงพยาบาลชุมชน</v>
          </cell>
          <cell r="R787">
            <v>4</v>
          </cell>
          <cell r="S787">
            <v>90</v>
          </cell>
          <cell r="T787" t="str">
            <v>90</v>
          </cell>
          <cell r="U787" t="str">
            <v>22</v>
          </cell>
          <cell r="V787" t="str">
            <v>2.2 ทุติยภูมิระดับกลาง</v>
          </cell>
        </row>
        <row r="788">
          <cell r="A788" t="str">
            <v>17</v>
          </cell>
          <cell r="B788" t="str">
            <v>21002</v>
          </cell>
          <cell r="C788" t="str">
            <v>กระทรวงสาธารณสุข สำนักงานปลัดกระทรวงสาธารณสุข</v>
          </cell>
          <cell r="D788" t="str">
            <v>001126600</v>
          </cell>
          <cell r="E788" t="str">
            <v>11266</v>
          </cell>
          <cell r="F788" t="str">
            <v>รพช.วิเชียรบุรี</v>
          </cell>
          <cell r="G788" t="str">
            <v>โรงพยาบาลชุมชนวิเชียรบุรี</v>
          </cell>
          <cell r="H788" t="str">
            <v>67050201</v>
          </cell>
          <cell r="I788">
            <v>67</v>
          </cell>
          <cell r="J788" t="str">
            <v>จังหวัดเพชรบูรณ์</v>
          </cell>
          <cell r="K788">
            <v>6705</v>
          </cell>
          <cell r="L788" t="str">
            <v>วิเชียรบุรี</v>
          </cell>
          <cell r="M788">
            <v>670502</v>
          </cell>
          <cell r="N788" t="str">
            <v>สระประดู่</v>
          </cell>
          <cell r="O788" t="str">
            <v>เหนือ</v>
          </cell>
          <cell r="P788" t="str">
            <v>07</v>
          </cell>
          <cell r="Q788" t="str">
            <v>โรงพยาบาลชุมชน</v>
          </cell>
          <cell r="R788">
            <v>4</v>
          </cell>
          <cell r="S788">
            <v>150</v>
          </cell>
          <cell r="T788" t="str">
            <v>90</v>
          </cell>
          <cell r="U788" t="str">
            <v>23</v>
          </cell>
          <cell r="V788" t="str">
            <v>2.3 ทุติยภูมิระดับสูง</v>
          </cell>
        </row>
        <row r="789">
          <cell r="A789" t="str">
            <v>17</v>
          </cell>
          <cell r="B789" t="str">
            <v>21002</v>
          </cell>
          <cell r="C789" t="str">
            <v>กระทรวงสาธารณสุข สำนักงานปลัดกระทรวงสาธารณสุข</v>
          </cell>
          <cell r="D789" t="str">
            <v>001126700</v>
          </cell>
          <cell r="E789" t="str">
            <v>11267</v>
          </cell>
          <cell r="F789" t="str">
            <v>รพช.ศรีเทพ</v>
          </cell>
          <cell r="G789" t="str">
            <v>โรงพยาบาลชุมชนศรีเทพ</v>
          </cell>
          <cell r="H789" t="str">
            <v>67060212</v>
          </cell>
          <cell r="I789">
            <v>67</v>
          </cell>
          <cell r="J789" t="str">
            <v>จังหวัดเพชรบูรณ์</v>
          </cell>
          <cell r="K789">
            <v>6706</v>
          </cell>
          <cell r="L789" t="str">
            <v>ศรีเทพ</v>
          </cell>
          <cell r="M789">
            <v>670602</v>
          </cell>
          <cell r="N789" t="str">
            <v>สระกรวด</v>
          </cell>
          <cell r="O789" t="str">
            <v>เหนือ</v>
          </cell>
          <cell r="P789" t="str">
            <v>07</v>
          </cell>
          <cell r="Q789" t="str">
            <v>โรงพยาบาลชุมชน</v>
          </cell>
          <cell r="R789">
            <v>5</v>
          </cell>
          <cell r="S789">
            <v>30</v>
          </cell>
          <cell r="T789" t="str">
            <v>30</v>
          </cell>
          <cell r="U789" t="str">
            <v>21</v>
          </cell>
          <cell r="V789" t="str">
            <v>2.1 ทุติยภูมิระดับต้น</v>
          </cell>
        </row>
        <row r="790">
          <cell r="A790" t="str">
            <v>17</v>
          </cell>
          <cell r="B790" t="str">
            <v>21002</v>
          </cell>
          <cell r="C790" t="str">
            <v>กระทรวงสาธารณสุข สำนักงานปลัดกระทรวงสาธารณสุข</v>
          </cell>
          <cell r="D790" t="str">
            <v>001126800</v>
          </cell>
          <cell r="E790" t="str">
            <v>11268</v>
          </cell>
          <cell r="F790" t="str">
            <v>รพช.หนองไผ่</v>
          </cell>
          <cell r="G790" t="str">
            <v>โรงพยาบาลชุมชนหนองไผ่</v>
          </cell>
          <cell r="H790" t="str">
            <v>67071006</v>
          </cell>
          <cell r="I790">
            <v>67</v>
          </cell>
          <cell r="J790" t="str">
            <v>จังหวัดเพชรบูรณ์</v>
          </cell>
          <cell r="K790">
            <v>6707</v>
          </cell>
          <cell r="L790" t="str">
            <v>หนองไผ่</v>
          </cell>
          <cell r="M790">
            <v>670710</v>
          </cell>
          <cell r="N790" t="str">
            <v>หนองไผ่</v>
          </cell>
          <cell r="O790" t="str">
            <v>เหนือ</v>
          </cell>
          <cell r="P790" t="str">
            <v>07</v>
          </cell>
          <cell r="Q790" t="str">
            <v>โรงพยาบาลชุมชน</v>
          </cell>
          <cell r="R790">
            <v>4</v>
          </cell>
          <cell r="S790">
            <v>60</v>
          </cell>
          <cell r="T790" t="str">
            <v>60</v>
          </cell>
          <cell r="U790" t="str">
            <v>21</v>
          </cell>
          <cell r="V790" t="str">
            <v>2.1 ทุติยภูมิระดับต้น</v>
          </cell>
        </row>
        <row r="791">
          <cell r="A791" t="str">
            <v>17</v>
          </cell>
          <cell r="B791" t="str">
            <v>21002</v>
          </cell>
          <cell r="C791" t="str">
            <v>กระทรวงสาธารณสุข สำนักงานปลัดกระทรวงสาธารณสุข</v>
          </cell>
          <cell r="D791" t="str">
            <v>001126900</v>
          </cell>
          <cell r="E791" t="str">
            <v>11269</v>
          </cell>
          <cell r="F791" t="str">
            <v>รพช.บึงสามพัน</v>
          </cell>
          <cell r="G791" t="str">
            <v>โรงพยาบาลชุมชนบึงสามพัน</v>
          </cell>
          <cell r="H791" t="str">
            <v>67080109</v>
          </cell>
          <cell r="I791">
            <v>67</v>
          </cell>
          <cell r="J791" t="str">
            <v>จังหวัดเพชรบูรณ์</v>
          </cell>
          <cell r="K791">
            <v>6708</v>
          </cell>
          <cell r="L791" t="str">
            <v>บึงสามพัน</v>
          </cell>
          <cell r="M791">
            <v>670801</v>
          </cell>
          <cell r="N791" t="str">
            <v>ซับสมอทอด</v>
          </cell>
          <cell r="O791" t="str">
            <v>เหนือ</v>
          </cell>
          <cell r="P791" t="str">
            <v>07</v>
          </cell>
          <cell r="Q791" t="str">
            <v>โรงพยาบาลชุมชน</v>
          </cell>
          <cell r="R791">
            <v>4</v>
          </cell>
          <cell r="S791">
            <v>60</v>
          </cell>
          <cell r="T791" t="str">
            <v>60</v>
          </cell>
          <cell r="U791" t="str">
            <v>21</v>
          </cell>
          <cell r="V791" t="str">
            <v>2.1 ทุติยภูมิระดับต้น</v>
          </cell>
        </row>
        <row r="792">
          <cell r="A792" t="str">
            <v>17</v>
          </cell>
          <cell r="B792" t="str">
            <v>21002</v>
          </cell>
          <cell r="C792" t="str">
            <v>กระทรวงสาธารณสุข สำนักงานปลัดกระทรวงสาธารณสุข</v>
          </cell>
          <cell r="D792" t="str">
            <v>001127000</v>
          </cell>
          <cell r="E792" t="str">
            <v>11270</v>
          </cell>
          <cell r="F792" t="str">
            <v>รพช.น้ำหนาว</v>
          </cell>
          <cell r="G792" t="str">
            <v>โรงพยาบาลชุมชนน้ำหนาว</v>
          </cell>
          <cell r="H792" t="str">
            <v>67090105</v>
          </cell>
          <cell r="I792">
            <v>67</v>
          </cell>
          <cell r="J792" t="str">
            <v>จังหวัดเพชรบูรณ์</v>
          </cell>
          <cell r="K792">
            <v>6709</v>
          </cell>
          <cell r="L792" t="str">
            <v>น้ำหนาว</v>
          </cell>
          <cell r="M792">
            <v>670901</v>
          </cell>
          <cell r="N792" t="str">
            <v>น้ำหนาว</v>
          </cell>
          <cell r="O792" t="str">
            <v>เหนือ</v>
          </cell>
          <cell r="P792" t="str">
            <v>07</v>
          </cell>
          <cell r="Q792" t="str">
            <v>โรงพยาบาลชุมชน</v>
          </cell>
          <cell r="R792">
            <v>5</v>
          </cell>
          <cell r="S792">
            <v>10</v>
          </cell>
          <cell r="T792" t="str">
            <v>10</v>
          </cell>
          <cell r="U792" t="str">
            <v>21</v>
          </cell>
          <cell r="V792" t="str">
            <v>2.1 ทุติยภูมิระดับต้น</v>
          </cell>
        </row>
        <row r="793">
          <cell r="A793" t="str">
            <v>17</v>
          </cell>
          <cell r="B793" t="str">
            <v>21002</v>
          </cell>
          <cell r="C793" t="str">
            <v>กระทรวงสาธารณสุข สำนักงานปลัดกระทรวงสาธารณสุข</v>
          </cell>
          <cell r="D793" t="str">
            <v>001127100</v>
          </cell>
          <cell r="E793" t="str">
            <v>11271</v>
          </cell>
          <cell r="F793" t="str">
            <v>รพช.วังโป่ง</v>
          </cell>
          <cell r="G793" t="str">
            <v>โรงพยาบาลชุมชนวังโป่ง</v>
          </cell>
          <cell r="H793" t="str">
            <v>67100101</v>
          </cell>
          <cell r="I793">
            <v>67</v>
          </cell>
          <cell r="J793" t="str">
            <v>จังหวัดเพชรบูรณ์</v>
          </cell>
          <cell r="K793">
            <v>6710</v>
          </cell>
          <cell r="L793" t="str">
            <v>วังโป่ง</v>
          </cell>
          <cell r="M793">
            <v>671001</v>
          </cell>
          <cell r="N793" t="str">
            <v>วังโป่ง</v>
          </cell>
          <cell r="O793" t="str">
            <v>เหนือ</v>
          </cell>
          <cell r="P793" t="str">
            <v>07</v>
          </cell>
          <cell r="Q793" t="str">
            <v>โรงพยาบาลชุมชน</v>
          </cell>
          <cell r="R793">
            <v>5</v>
          </cell>
          <cell r="S793">
            <v>30</v>
          </cell>
          <cell r="T793" t="str">
            <v>30</v>
          </cell>
          <cell r="U793" t="str">
            <v>21</v>
          </cell>
          <cell r="V793" t="str">
            <v>2.1 ทุติยภูมิระดับต้น</v>
          </cell>
        </row>
        <row r="794">
          <cell r="A794" t="str">
            <v>17</v>
          </cell>
          <cell r="B794" t="str">
            <v>21002</v>
          </cell>
          <cell r="C794" t="str">
            <v>กระทรวงสาธารณสุข สำนักงานปลัดกระทรวงสาธารณสุข</v>
          </cell>
          <cell r="D794" t="str">
            <v>001127200</v>
          </cell>
          <cell r="E794" t="str">
            <v>11272</v>
          </cell>
          <cell r="F794" t="str">
            <v>รพช.เขาค้อ</v>
          </cell>
          <cell r="G794" t="str">
            <v>โรงพยาบาลชุมชนเขาค้อ</v>
          </cell>
          <cell r="H794" t="str">
            <v>67110301</v>
          </cell>
          <cell r="I794">
            <v>67</v>
          </cell>
          <cell r="J794" t="str">
            <v>จังหวัดเพชรบูรณ์</v>
          </cell>
          <cell r="K794">
            <v>6711</v>
          </cell>
          <cell r="L794" t="str">
            <v>เขาค้อ</v>
          </cell>
          <cell r="M794">
            <v>671103</v>
          </cell>
          <cell r="N794" t="str">
            <v>เขาค้อ</v>
          </cell>
          <cell r="O794" t="str">
            <v>เหนือ</v>
          </cell>
          <cell r="P794" t="str">
            <v>07</v>
          </cell>
          <cell r="Q794" t="str">
            <v>โรงพยาบาลชุมชน</v>
          </cell>
          <cell r="R794">
            <v>5</v>
          </cell>
          <cell r="S794">
            <v>30</v>
          </cell>
          <cell r="T794" t="str">
            <v>30</v>
          </cell>
          <cell r="U794" t="str">
            <v>22</v>
          </cell>
          <cell r="V794" t="str">
            <v>2.2 ทุติยภูมิระดับกลาง</v>
          </cell>
        </row>
        <row r="795">
          <cell r="A795" t="str">
            <v>17</v>
          </cell>
          <cell r="B795" t="str">
            <v>21002</v>
          </cell>
          <cell r="C795" t="str">
            <v>กระทรวงสาธารณสุข สำนักงานปลัดกระทรวงสาธารณสุข</v>
          </cell>
          <cell r="D795" t="str">
            <v>001145700</v>
          </cell>
          <cell r="E795" t="str">
            <v>11457</v>
          </cell>
          <cell r="F795" t="str">
            <v>รพร.หล่มเก่า</v>
          </cell>
          <cell r="G795" t="str">
            <v>โรงพยาบาลสมเด็จพระยุพราชหล่มเก่า</v>
          </cell>
          <cell r="H795" t="str">
            <v>67040105</v>
          </cell>
          <cell r="I795">
            <v>67</v>
          </cell>
          <cell r="J795" t="str">
            <v>จังหวัดเพชรบูรณ์</v>
          </cell>
          <cell r="K795">
            <v>6704</v>
          </cell>
          <cell r="L795" t="str">
            <v>หล่มเก่า</v>
          </cell>
          <cell r="M795">
            <v>670401</v>
          </cell>
          <cell r="N795" t="str">
            <v>หล่มเก่า</v>
          </cell>
          <cell r="O795" t="str">
            <v>เหนือ</v>
          </cell>
          <cell r="P795" t="str">
            <v>07</v>
          </cell>
          <cell r="Q795" t="str">
            <v>โรงพยาบาลชุมชน</v>
          </cell>
          <cell r="R795">
            <v>4</v>
          </cell>
          <cell r="S795">
            <v>60</v>
          </cell>
          <cell r="T795" t="str">
            <v>60</v>
          </cell>
          <cell r="U795" t="str">
            <v>22</v>
          </cell>
          <cell r="V795" t="str">
            <v>2.2 ทุติยภูมิระดับกลาง</v>
          </cell>
        </row>
        <row r="796">
          <cell r="A796" t="str">
            <v>18</v>
          </cell>
          <cell r="B796" t="str">
            <v>21002</v>
          </cell>
          <cell r="C796" t="str">
            <v>กระทรวงสาธารณสุข สำนักงานปลัดกระทรวงสาธารณสุข</v>
          </cell>
          <cell r="D796" t="str">
            <v>001067500</v>
          </cell>
          <cell r="E796" t="str">
            <v>10675</v>
          </cell>
          <cell r="F796" t="str">
            <v>รพศ.สวรรค์ประชารักษ์</v>
          </cell>
          <cell r="G796" t="str">
            <v>โรงพยาบาลศูนย์สวรรค์ประชารักษ์</v>
          </cell>
          <cell r="H796" t="str">
            <v>60010100</v>
          </cell>
          <cell r="I796">
            <v>60</v>
          </cell>
          <cell r="J796" t="str">
            <v>จังหวัดนครสวรรค์</v>
          </cell>
          <cell r="K796">
            <v>6001</v>
          </cell>
          <cell r="L796" t="str">
            <v>เมืองนครสวรรค์</v>
          </cell>
          <cell r="M796">
            <v>600101</v>
          </cell>
          <cell r="N796" t="str">
            <v>ปากน้ำโพ</v>
          </cell>
          <cell r="O796" t="str">
            <v>เหนือ</v>
          </cell>
          <cell r="P796" t="str">
            <v>05</v>
          </cell>
          <cell r="Q796" t="str">
            <v>โรงพยาบาลศูนย์</v>
          </cell>
          <cell r="R796">
            <v>1</v>
          </cell>
          <cell r="S796">
            <v>653</v>
          </cell>
          <cell r="T796" t="str">
            <v>672</v>
          </cell>
          <cell r="U796" t="str">
            <v>31</v>
          </cell>
          <cell r="V796" t="str">
            <v>3.1 ตติยภูมิ</v>
          </cell>
        </row>
        <row r="797">
          <cell r="A797" t="str">
            <v>18</v>
          </cell>
          <cell r="B797" t="str">
            <v>21002</v>
          </cell>
          <cell r="C797" t="str">
            <v>กระทรวงสาธารณสุข สำนักงานปลัดกระทรวงสาธารณสุข</v>
          </cell>
          <cell r="D797" t="str">
            <v>001120900</v>
          </cell>
          <cell r="E797" t="str">
            <v>11209</v>
          </cell>
          <cell r="F797" t="str">
            <v>รพช.โกรกพระ</v>
          </cell>
          <cell r="G797" t="str">
            <v>โรงพยาบาลชุมชนโกรกพระ</v>
          </cell>
          <cell r="H797" t="str">
            <v>60020107</v>
          </cell>
          <cell r="I797">
            <v>60</v>
          </cell>
          <cell r="J797" t="str">
            <v>จังหวัดนครสวรรค์</v>
          </cell>
          <cell r="K797">
            <v>6002</v>
          </cell>
          <cell r="L797" t="str">
            <v>โกรกพระ</v>
          </cell>
          <cell r="M797">
            <v>600201</v>
          </cell>
          <cell r="N797" t="str">
            <v>โกรกพระ</v>
          </cell>
          <cell r="O797" t="str">
            <v>เหนือ</v>
          </cell>
          <cell r="P797" t="str">
            <v>07</v>
          </cell>
          <cell r="Q797" t="str">
            <v>โรงพยาบาลชุมชน</v>
          </cell>
          <cell r="R797">
            <v>5</v>
          </cell>
          <cell r="S797">
            <v>30</v>
          </cell>
          <cell r="T797" t="str">
            <v>30</v>
          </cell>
          <cell r="U797" t="str">
            <v>21</v>
          </cell>
          <cell r="V797" t="str">
            <v>2.1 ทุติยภูมิระดับต้น</v>
          </cell>
        </row>
        <row r="798">
          <cell r="A798" t="str">
            <v>18</v>
          </cell>
          <cell r="B798" t="str">
            <v>21002</v>
          </cell>
          <cell r="C798" t="str">
            <v>กระทรวงสาธารณสุข สำนักงานปลัดกระทรวงสาธารณสุข</v>
          </cell>
          <cell r="D798" t="str">
            <v>001121000</v>
          </cell>
          <cell r="E798" t="str">
            <v>11210</v>
          </cell>
          <cell r="F798" t="str">
            <v>รพช.ชุมแสง</v>
          </cell>
          <cell r="G798" t="str">
            <v>โรงพยาบาลชุมชนชุมแสง</v>
          </cell>
          <cell r="H798" t="str">
            <v>60030404</v>
          </cell>
          <cell r="I798">
            <v>60</v>
          </cell>
          <cell r="J798" t="str">
            <v>จังหวัดนครสวรรค์</v>
          </cell>
          <cell r="K798">
            <v>6003</v>
          </cell>
          <cell r="L798" t="str">
            <v>ชุมแสง</v>
          </cell>
          <cell r="M798">
            <v>600304</v>
          </cell>
          <cell r="N798" t="str">
            <v>เกยไชย</v>
          </cell>
          <cell r="O798" t="str">
            <v>เหนือ</v>
          </cell>
          <cell r="P798" t="str">
            <v>07</v>
          </cell>
          <cell r="Q798" t="str">
            <v>โรงพยาบาลชุมชน</v>
          </cell>
          <cell r="R798">
            <v>4</v>
          </cell>
          <cell r="S798">
            <v>60</v>
          </cell>
          <cell r="T798" t="str">
            <v>30</v>
          </cell>
          <cell r="U798" t="str">
            <v>22</v>
          </cell>
          <cell r="V798" t="str">
            <v>2.2 ทุติยภูมิระดับกลาง</v>
          </cell>
        </row>
        <row r="799">
          <cell r="A799" t="str">
            <v>18</v>
          </cell>
          <cell r="B799" t="str">
            <v>21002</v>
          </cell>
          <cell r="C799" t="str">
            <v>กระทรวงสาธารณสุข สำนักงานปลัดกระทรวงสาธารณสุข</v>
          </cell>
          <cell r="D799" t="str">
            <v>001121100</v>
          </cell>
          <cell r="E799" t="str">
            <v>11211</v>
          </cell>
          <cell r="F799" t="str">
            <v>รพช.หนองบัว</v>
          </cell>
          <cell r="G799" t="str">
            <v>โรงพยาบาลชุมชนหนองบัว</v>
          </cell>
          <cell r="H799" t="str">
            <v>60040103</v>
          </cell>
          <cell r="I799">
            <v>60</v>
          </cell>
          <cell r="J799" t="str">
            <v>จังหวัดนครสวรรค์</v>
          </cell>
          <cell r="K799">
            <v>6004</v>
          </cell>
          <cell r="L799" t="str">
            <v>หนองบัว</v>
          </cell>
          <cell r="M799">
            <v>600401</v>
          </cell>
          <cell r="N799" t="str">
            <v>หนองบัว</v>
          </cell>
          <cell r="O799" t="str">
            <v>เหนือ</v>
          </cell>
          <cell r="P799" t="str">
            <v>07</v>
          </cell>
          <cell r="Q799" t="str">
            <v>โรงพยาบาลชุมชน</v>
          </cell>
          <cell r="R799">
            <v>4</v>
          </cell>
          <cell r="S799">
            <v>60</v>
          </cell>
          <cell r="T799" t="str">
            <v>60</v>
          </cell>
          <cell r="U799" t="str">
            <v>21</v>
          </cell>
          <cell r="V799" t="str">
            <v>2.1 ทุติยภูมิระดับต้น</v>
          </cell>
        </row>
        <row r="800">
          <cell r="A800" t="str">
            <v>18</v>
          </cell>
          <cell r="B800" t="str">
            <v>21002</v>
          </cell>
          <cell r="C800" t="str">
            <v>กระทรวงสาธารณสุข สำนักงานปลัดกระทรวงสาธารณสุข</v>
          </cell>
          <cell r="D800" t="str">
            <v>001121200</v>
          </cell>
          <cell r="E800" t="str">
            <v>11212</v>
          </cell>
          <cell r="F800" t="str">
            <v>รพช.บรรพตพิสัย</v>
          </cell>
          <cell r="G800" t="str">
            <v>โรงพยาบาลชุมชนบรรพตพิสัย</v>
          </cell>
          <cell r="H800" t="str">
            <v>60051302</v>
          </cell>
          <cell r="I800">
            <v>60</v>
          </cell>
          <cell r="J800" t="str">
            <v>จังหวัดนครสวรรค์</v>
          </cell>
          <cell r="K800">
            <v>6005</v>
          </cell>
          <cell r="L800" t="str">
            <v>บรรพตพิสัย</v>
          </cell>
          <cell r="M800">
            <v>600513</v>
          </cell>
          <cell r="N800" t="str">
            <v>เจริญผล</v>
          </cell>
          <cell r="O800" t="str">
            <v>เหนือ</v>
          </cell>
          <cell r="P800" t="str">
            <v>07</v>
          </cell>
          <cell r="Q800" t="str">
            <v>โรงพยาบาลชุมชน</v>
          </cell>
          <cell r="R800">
            <v>4</v>
          </cell>
          <cell r="S800">
            <v>60</v>
          </cell>
          <cell r="T800" t="str">
            <v>60</v>
          </cell>
          <cell r="U800" t="str">
            <v>21</v>
          </cell>
          <cell r="V800" t="str">
            <v>2.1 ทุติยภูมิระดับต้น</v>
          </cell>
        </row>
        <row r="801">
          <cell r="A801" t="str">
            <v>18</v>
          </cell>
          <cell r="B801" t="str">
            <v>21002</v>
          </cell>
          <cell r="C801" t="str">
            <v>กระทรวงสาธารณสุข สำนักงานปลัดกระทรวงสาธารณสุข</v>
          </cell>
          <cell r="D801" t="str">
            <v>001121300</v>
          </cell>
          <cell r="E801" t="str">
            <v>11213</v>
          </cell>
          <cell r="F801" t="str">
            <v>รพช.เก้าเลี้ยว</v>
          </cell>
          <cell r="G801" t="str">
            <v>โรงพยาบาลชุมชนเก้าเลี้ยว</v>
          </cell>
          <cell r="H801" t="str">
            <v>60060201</v>
          </cell>
          <cell r="I801">
            <v>60</v>
          </cell>
          <cell r="J801" t="str">
            <v>จังหวัดนครสวรรค์</v>
          </cell>
          <cell r="K801">
            <v>6006</v>
          </cell>
          <cell r="L801" t="str">
            <v>เก้าเลี้ยว</v>
          </cell>
          <cell r="M801">
            <v>600602</v>
          </cell>
          <cell r="N801" t="str">
            <v>เก้าเลี้ยว</v>
          </cell>
          <cell r="O801" t="str">
            <v>เหนือ</v>
          </cell>
          <cell r="P801" t="str">
            <v>07</v>
          </cell>
          <cell r="Q801" t="str">
            <v>โรงพยาบาลชุมชน</v>
          </cell>
          <cell r="R801">
            <v>5</v>
          </cell>
          <cell r="S801">
            <v>30</v>
          </cell>
          <cell r="T801" t="str">
            <v>30</v>
          </cell>
          <cell r="U801" t="str">
            <v>21</v>
          </cell>
          <cell r="V801" t="str">
            <v>2.1 ทุติยภูมิระดับต้น</v>
          </cell>
        </row>
        <row r="802">
          <cell r="A802" t="str">
            <v>18</v>
          </cell>
          <cell r="B802" t="str">
            <v>21002</v>
          </cell>
          <cell r="C802" t="str">
            <v>กระทรวงสาธารณสุข สำนักงานปลัดกระทรวงสาธารณสุข</v>
          </cell>
          <cell r="D802" t="str">
            <v>001121400</v>
          </cell>
          <cell r="E802" t="str">
            <v>11214</v>
          </cell>
          <cell r="F802" t="str">
            <v>รพช.ตาคลี</v>
          </cell>
          <cell r="G802" t="str">
            <v>โรงพยาบาลชุมชนตาคลี</v>
          </cell>
          <cell r="H802" t="str">
            <v>60070114</v>
          </cell>
          <cell r="I802">
            <v>60</v>
          </cell>
          <cell r="J802" t="str">
            <v>จังหวัดนครสวรรค์</v>
          </cell>
          <cell r="K802">
            <v>6007</v>
          </cell>
          <cell r="L802" t="str">
            <v>ตาคลี</v>
          </cell>
          <cell r="M802">
            <v>600701</v>
          </cell>
          <cell r="N802" t="str">
            <v>ตาคลี</v>
          </cell>
          <cell r="O802" t="str">
            <v>เหนือ</v>
          </cell>
          <cell r="P802" t="str">
            <v>07</v>
          </cell>
          <cell r="Q802" t="str">
            <v>โรงพยาบาลชุมชน</v>
          </cell>
          <cell r="R802">
            <v>4</v>
          </cell>
          <cell r="S802">
            <v>90</v>
          </cell>
          <cell r="T802" t="str">
            <v>90</v>
          </cell>
          <cell r="U802" t="str">
            <v>22</v>
          </cell>
          <cell r="V802" t="str">
            <v>2.2 ทุติยภูมิระดับกลาง</v>
          </cell>
        </row>
        <row r="803">
          <cell r="A803" t="str">
            <v>18</v>
          </cell>
          <cell r="B803" t="str">
            <v>21002</v>
          </cell>
          <cell r="C803" t="str">
            <v>กระทรวงสาธารณสุข สำนักงานปลัดกระทรวงสาธารณสุข</v>
          </cell>
          <cell r="D803" t="str">
            <v>001121500</v>
          </cell>
          <cell r="E803" t="str">
            <v>11215</v>
          </cell>
          <cell r="F803" t="str">
            <v>รพช.ท่าตะโก</v>
          </cell>
          <cell r="G803" t="str">
            <v>โรงพยาบาลชุมชนท่าตะโก</v>
          </cell>
          <cell r="H803" t="str">
            <v>60080101</v>
          </cell>
          <cell r="I803">
            <v>60</v>
          </cell>
          <cell r="J803" t="str">
            <v>จังหวัดนครสวรรค์</v>
          </cell>
          <cell r="K803">
            <v>6008</v>
          </cell>
          <cell r="L803" t="str">
            <v>ท่าตะโก</v>
          </cell>
          <cell r="M803">
            <v>600801</v>
          </cell>
          <cell r="N803" t="str">
            <v>ท่าตะโก</v>
          </cell>
          <cell r="O803" t="str">
            <v>เหนือ</v>
          </cell>
          <cell r="P803" t="str">
            <v>07</v>
          </cell>
          <cell r="Q803" t="str">
            <v>โรงพยาบาลชุมชน</v>
          </cell>
          <cell r="R803">
            <v>4</v>
          </cell>
          <cell r="S803">
            <v>60</v>
          </cell>
          <cell r="T803" t="str">
            <v>60</v>
          </cell>
          <cell r="U803" t="str">
            <v>22</v>
          </cell>
          <cell r="V803" t="str">
            <v>2.2 ทุติยภูมิระดับกลาง</v>
          </cell>
        </row>
        <row r="804">
          <cell r="A804" t="str">
            <v>18</v>
          </cell>
          <cell r="B804" t="str">
            <v>21002</v>
          </cell>
          <cell r="C804" t="str">
            <v>กระทรวงสาธารณสุข สำนักงานปลัดกระทรวงสาธารณสุข</v>
          </cell>
          <cell r="D804" t="str">
            <v>001121600</v>
          </cell>
          <cell r="E804" t="str">
            <v>11216</v>
          </cell>
          <cell r="F804" t="str">
            <v>รพช.ไพศาลี</v>
          </cell>
          <cell r="G804" t="str">
            <v>โรงพยาบาลชุมชนไพศาลี</v>
          </cell>
          <cell r="H804" t="str">
            <v>60090808</v>
          </cell>
          <cell r="I804">
            <v>60</v>
          </cell>
          <cell r="J804" t="str">
            <v>จังหวัดนครสวรรค์</v>
          </cell>
          <cell r="K804">
            <v>6009</v>
          </cell>
          <cell r="L804" t="str">
            <v>ไพศาลี</v>
          </cell>
          <cell r="M804">
            <v>600908</v>
          </cell>
          <cell r="N804" t="str">
            <v>ไพศาลี</v>
          </cell>
          <cell r="O804" t="str">
            <v>เหนือ</v>
          </cell>
          <cell r="P804" t="str">
            <v>07</v>
          </cell>
          <cell r="Q804" t="str">
            <v>โรงพยาบาลชุมชน</v>
          </cell>
          <cell r="R804">
            <v>4</v>
          </cell>
          <cell r="S804">
            <v>60</v>
          </cell>
          <cell r="T804" t="str">
            <v>30</v>
          </cell>
          <cell r="U804" t="str">
            <v>21</v>
          </cell>
          <cell r="V804" t="str">
            <v>2.1 ทุติยภูมิระดับต้น</v>
          </cell>
        </row>
        <row r="805">
          <cell r="A805" t="str">
            <v>18</v>
          </cell>
          <cell r="B805" t="str">
            <v>21002</v>
          </cell>
          <cell r="C805" t="str">
            <v>กระทรวงสาธารณสุข สำนักงานปลัดกระทรวงสาธารณสุข</v>
          </cell>
          <cell r="D805" t="str">
            <v>001121700</v>
          </cell>
          <cell r="E805" t="str">
            <v>11217</v>
          </cell>
          <cell r="F805" t="str">
            <v>รพช.พยุหะคีรี</v>
          </cell>
          <cell r="G805" t="str">
            <v>โรงพยาบาลชุมชนพยุหะคีรี</v>
          </cell>
          <cell r="H805" t="str">
            <v>60100108</v>
          </cell>
          <cell r="I805">
            <v>60</v>
          </cell>
          <cell r="J805" t="str">
            <v>จังหวัดนครสวรรค์</v>
          </cell>
          <cell r="K805">
            <v>6010</v>
          </cell>
          <cell r="L805" t="str">
            <v>พยุหะคีรี</v>
          </cell>
          <cell r="M805">
            <v>601001</v>
          </cell>
          <cell r="N805" t="str">
            <v>พยุหะ</v>
          </cell>
          <cell r="O805" t="str">
            <v>เหนือ</v>
          </cell>
          <cell r="P805" t="str">
            <v>07</v>
          </cell>
          <cell r="Q805" t="str">
            <v>โรงพยาบาลชุมชน</v>
          </cell>
          <cell r="R805">
            <v>4</v>
          </cell>
          <cell r="S805">
            <v>42</v>
          </cell>
          <cell r="T805" t="str">
            <v>30</v>
          </cell>
          <cell r="U805" t="str">
            <v>21</v>
          </cell>
          <cell r="V805" t="str">
            <v>2.1 ทุติยภูมิระดับต้น</v>
          </cell>
        </row>
        <row r="806">
          <cell r="A806" t="str">
            <v>18</v>
          </cell>
          <cell r="B806" t="str">
            <v>21002</v>
          </cell>
          <cell r="C806" t="str">
            <v>กระทรวงสาธารณสุข สำนักงานปลัดกระทรวงสาธารณสุข</v>
          </cell>
          <cell r="D806" t="str">
            <v>001121800</v>
          </cell>
          <cell r="E806" t="str">
            <v>11218</v>
          </cell>
          <cell r="F806" t="str">
            <v>รพช.ลาดยาว</v>
          </cell>
          <cell r="G806" t="str">
            <v>โรงพยาบาลชุมชนลาดยาว</v>
          </cell>
          <cell r="H806" t="str">
            <v>60110108</v>
          </cell>
          <cell r="I806">
            <v>60</v>
          </cell>
          <cell r="J806" t="str">
            <v>จังหวัดนครสวรรค์</v>
          </cell>
          <cell r="K806">
            <v>6011</v>
          </cell>
          <cell r="L806" t="str">
            <v>ลาดยาว</v>
          </cell>
          <cell r="M806">
            <v>601101</v>
          </cell>
          <cell r="N806" t="str">
            <v>ลาดยาว</v>
          </cell>
          <cell r="O806" t="str">
            <v>เหนือ</v>
          </cell>
          <cell r="P806" t="str">
            <v>07</v>
          </cell>
          <cell r="Q806" t="str">
            <v>โรงพยาบาลชุมชน</v>
          </cell>
          <cell r="R806">
            <v>4</v>
          </cell>
          <cell r="S806">
            <v>60</v>
          </cell>
          <cell r="T806" t="str">
            <v>60</v>
          </cell>
          <cell r="U806" t="str">
            <v>22</v>
          </cell>
          <cell r="V806" t="str">
            <v>2.2 ทุติยภูมิระดับกลาง</v>
          </cell>
        </row>
        <row r="807">
          <cell r="A807" t="str">
            <v>18</v>
          </cell>
          <cell r="B807" t="str">
            <v>21002</v>
          </cell>
          <cell r="C807" t="str">
            <v>กระทรวงสาธารณสุข สำนักงานปลัดกระทรวงสาธารณสุข</v>
          </cell>
          <cell r="D807" t="str">
            <v>001121900</v>
          </cell>
          <cell r="E807" t="str">
            <v>11219</v>
          </cell>
          <cell r="F807" t="str">
            <v>รพช.ตากฟ้า</v>
          </cell>
          <cell r="G807" t="str">
            <v>โรงพยาบาลชุมชนตากฟ้า</v>
          </cell>
          <cell r="H807" t="str">
            <v>60120101</v>
          </cell>
          <cell r="I807">
            <v>60</v>
          </cell>
          <cell r="J807" t="str">
            <v>จังหวัดนครสวรรค์</v>
          </cell>
          <cell r="K807">
            <v>6012</v>
          </cell>
          <cell r="L807" t="str">
            <v>ตากฟ้า</v>
          </cell>
          <cell r="M807">
            <v>601201</v>
          </cell>
          <cell r="N807" t="str">
            <v>ตากฟ้า</v>
          </cell>
          <cell r="O807" t="str">
            <v>เหนือ</v>
          </cell>
          <cell r="P807" t="str">
            <v>07</v>
          </cell>
          <cell r="Q807" t="str">
            <v>โรงพยาบาลชุมชน</v>
          </cell>
          <cell r="R807">
            <v>5</v>
          </cell>
          <cell r="S807">
            <v>30</v>
          </cell>
          <cell r="T807" t="str">
            <v>30</v>
          </cell>
          <cell r="U807" t="str">
            <v>21</v>
          </cell>
          <cell r="V807" t="str">
            <v>2.1 ทุติยภูมิระดับต้น</v>
          </cell>
        </row>
        <row r="808">
          <cell r="A808" t="str">
            <v>18</v>
          </cell>
          <cell r="B808" t="str">
            <v>21002</v>
          </cell>
          <cell r="C808" t="str">
            <v>กระทรวงสาธารณสุข สำนักงานปลัดกระทรวงสาธารณสุข</v>
          </cell>
          <cell r="D808" t="str">
            <v>001122000</v>
          </cell>
          <cell r="E808" t="str">
            <v>11220</v>
          </cell>
          <cell r="F808" t="str">
            <v>รพช.แม่วงก์</v>
          </cell>
          <cell r="G808" t="str">
            <v>โรงพยาบาลชุมชนแม่วงก์</v>
          </cell>
          <cell r="H808" t="str">
            <v>60130109</v>
          </cell>
          <cell r="I808">
            <v>60</v>
          </cell>
          <cell r="J808" t="str">
            <v>จังหวัดนครสวรรค์</v>
          </cell>
          <cell r="K808">
            <v>6013</v>
          </cell>
          <cell r="L808" t="str">
            <v>แม่วงก์</v>
          </cell>
          <cell r="M808">
            <v>601301</v>
          </cell>
          <cell r="N808" t="str">
            <v>แม่วงก์</v>
          </cell>
          <cell r="O808" t="str">
            <v>เหนือ</v>
          </cell>
          <cell r="P808" t="str">
            <v>07</v>
          </cell>
          <cell r="Q808" t="str">
            <v>โรงพยาบาลชุมชน</v>
          </cell>
          <cell r="R808">
            <v>5</v>
          </cell>
          <cell r="S808">
            <v>30</v>
          </cell>
          <cell r="T808" t="str">
            <v>10</v>
          </cell>
          <cell r="U808" t="str">
            <v>21</v>
          </cell>
          <cell r="V808" t="str">
            <v>2.1 ทุติยภูมิระดับต้น</v>
          </cell>
        </row>
        <row r="809">
          <cell r="A809" t="str">
            <v>18</v>
          </cell>
          <cell r="B809" t="str">
            <v>21002</v>
          </cell>
          <cell r="C809" t="str">
            <v>กระทรวงสาธารณสุข สำนักงานปลัดกระทรวงสาธารณสุข</v>
          </cell>
          <cell r="D809" t="str">
            <v>001072000</v>
          </cell>
          <cell r="E809" t="str">
            <v>10720</v>
          </cell>
          <cell r="F809" t="str">
            <v>รพท.อุทัยธานี</v>
          </cell>
          <cell r="G809" t="str">
            <v>โรงพยาบาลทั่วไปอุทัยธานี</v>
          </cell>
          <cell r="H809" t="str">
            <v>61010100</v>
          </cell>
          <cell r="I809">
            <v>61</v>
          </cell>
          <cell r="J809" t="str">
            <v>จังหวัดอุทัยธานี</v>
          </cell>
          <cell r="K809">
            <v>6101</v>
          </cell>
          <cell r="L809" t="str">
            <v>เมืองอุทัยธานี</v>
          </cell>
          <cell r="M809">
            <v>610101</v>
          </cell>
          <cell r="N809" t="str">
            <v>อุทัยใหม่</v>
          </cell>
          <cell r="O809" t="str">
            <v>เหนือ</v>
          </cell>
          <cell r="P809" t="str">
            <v>06</v>
          </cell>
          <cell r="Q809" t="str">
            <v>โรงพยาบาลทั่วไป</v>
          </cell>
          <cell r="R809">
            <v>2</v>
          </cell>
          <cell r="S809">
            <v>350</v>
          </cell>
          <cell r="T809" t="str">
            <v>350</v>
          </cell>
          <cell r="U809" t="str">
            <v>23</v>
          </cell>
          <cell r="V809" t="str">
            <v>2.3 ทุติยภูมิระดับสูง</v>
          </cell>
        </row>
        <row r="810">
          <cell r="A810" t="str">
            <v>18</v>
          </cell>
          <cell r="B810" t="str">
            <v>21002</v>
          </cell>
          <cell r="C810" t="str">
            <v>กระทรวงสาธารณสุข สำนักงานปลัดกระทรวงสาธารณสุข</v>
          </cell>
          <cell r="D810" t="str">
            <v>001122100</v>
          </cell>
          <cell r="E810" t="str">
            <v>11221</v>
          </cell>
          <cell r="F810" t="str">
            <v>รพช.ทัพทัน</v>
          </cell>
          <cell r="G810" t="str">
            <v>โรงพยาบาลชุมชนทัพทัน</v>
          </cell>
          <cell r="H810" t="str">
            <v>61020101</v>
          </cell>
          <cell r="I810">
            <v>61</v>
          </cell>
          <cell r="J810" t="str">
            <v>จังหวัดอุทัยธานี</v>
          </cell>
          <cell r="K810">
            <v>6102</v>
          </cell>
          <cell r="L810" t="str">
            <v>ทัพทัน</v>
          </cell>
          <cell r="M810">
            <v>610201</v>
          </cell>
          <cell r="N810" t="str">
            <v>ทัพทัน</v>
          </cell>
          <cell r="O810" t="str">
            <v>เหนือ</v>
          </cell>
          <cell r="P810" t="str">
            <v>07</v>
          </cell>
          <cell r="Q810" t="str">
            <v>โรงพยาบาลชุมชน</v>
          </cell>
          <cell r="R810">
            <v>4</v>
          </cell>
          <cell r="S810">
            <v>90</v>
          </cell>
          <cell r="T810" t="str">
            <v>90</v>
          </cell>
          <cell r="U810" t="str">
            <v>21</v>
          </cell>
          <cell r="V810" t="str">
            <v>2.1 ทุติยภูมิระดับต้น</v>
          </cell>
        </row>
        <row r="811">
          <cell r="A811" t="str">
            <v>18</v>
          </cell>
          <cell r="B811" t="str">
            <v>21002</v>
          </cell>
          <cell r="C811" t="str">
            <v>กระทรวงสาธารณสุข สำนักงานปลัดกระทรวงสาธารณสุข</v>
          </cell>
          <cell r="D811" t="str">
            <v>001122200</v>
          </cell>
          <cell r="E811" t="str">
            <v>11222</v>
          </cell>
          <cell r="F811" t="str">
            <v>รพช.สว่างอารมณ์</v>
          </cell>
          <cell r="G811" t="str">
            <v>โรงพยาบาลชุมชนสว่างอารมณ์</v>
          </cell>
          <cell r="H811" t="str">
            <v>61030101</v>
          </cell>
          <cell r="I811">
            <v>61</v>
          </cell>
          <cell r="J811" t="str">
            <v>จังหวัดอุทัยธานี</v>
          </cell>
          <cell r="K811">
            <v>6103</v>
          </cell>
          <cell r="L811" t="str">
            <v>สว่างอารมณ์</v>
          </cell>
          <cell r="M811">
            <v>610301</v>
          </cell>
          <cell r="N811" t="str">
            <v>สว่างอารมณ์</v>
          </cell>
          <cell r="O811" t="str">
            <v>เหนือ</v>
          </cell>
          <cell r="P811" t="str">
            <v>07</v>
          </cell>
          <cell r="Q811" t="str">
            <v>โรงพยาบาลชุมชน</v>
          </cell>
          <cell r="R811">
            <v>5</v>
          </cell>
          <cell r="S811">
            <v>30</v>
          </cell>
          <cell r="T811" t="str">
            <v>30</v>
          </cell>
          <cell r="U811" t="str">
            <v>21</v>
          </cell>
          <cell r="V811" t="str">
            <v>2.1 ทุติยภูมิระดับต้น</v>
          </cell>
        </row>
        <row r="812">
          <cell r="A812" t="str">
            <v>18</v>
          </cell>
          <cell r="B812" t="str">
            <v>21002</v>
          </cell>
          <cell r="C812" t="str">
            <v>กระทรวงสาธารณสุข สำนักงานปลัดกระทรวงสาธารณสุข</v>
          </cell>
          <cell r="D812" t="str">
            <v>001122300</v>
          </cell>
          <cell r="E812" t="str">
            <v>11223</v>
          </cell>
          <cell r="F812" t="str">
            <v>รพช.หนองฉาง</v>
          </cell>
          <cell r="G812" t="str">
            <v>โรงพยาบาลชุมชนหนองฉาง</v>
          </cell>
          <cell r="H812" t="str">
            <v>61040105</v>
          </cell>
          <cell r="I812">
            <v>61</v>
          </cell>
          <cell r="J812" t="str">
            <v>จังหวัดอุทัยธานี</v>
          </cell>
          <cell r="K812">
            <v>6104</v>
          </cell>
          <cell r="L812" t="str">
            <v>หนองฉาง</v>
          </cell>
          <cell r="M812">
            <v>610401</v>
          </cell>
          <cell r="N812" t="str">
            <v>หนองฉาง</v>
          </cell>
          <cell r="O812" t="str">
            <v>เหนือ</v>
          </cell>
          <cell r="P812" t="str">
            <v>07</v>
          </cell>
          <cell r="Q812" t="str">
            <v>โรงพยาบาลชุมชน</v>
          </cell>
          <cell r="R812">
            <v>4</v>
          </cell>
          <cell r="S812">
            <v>60</v>
          </cell>
          <cell r="T812" t="str">
            <v>60</v>
          </cell>
          <cell r="U812" t="str">
            <v>21</v>
          </cell>
          <cell r="V812" t="str">
            <v>2.1 ทุติยภูมิระดับต้น</v>
          </cell>
        </row>
        <row r="813">
          <cell r="A813" t="str">
            <v>18</v>
          </cell>
          <cell r="B813" t="str">
            <v>21002</v>
          </cell>
          <cell r="C813" t="str">
            <v>กระทรวงสาธารณสุข สำนักงานปลัดกระทรวงสาธารณสุข</v>
          </cell>
          <cell r="D813" t="str">
            <v>001122400</v>
          </cell>
          <cell r="E813" t="str">
            <v>11224</v>
          </cell>
          <cell r="F813" t="str">
            <v>รพช.หนองขาหย่าง</v>
          </cell>
          <cell r="G813" t="str">
            <v>โรงพยาบาลชุมชนหนองขาหย่าง</v>
          </cell>
          <cell r="H813" t="str">
            <v>61050105</v>
          </cell>
          <cell r="I813">
            <v>61</v>
          </cell>
          <cell r="J813" t="str">
            <v>จังหวัดอุทัยธานี</v>
          </cell>
          <cell r="K813">
            <v>6105</v>
          </cell>
          <cell r="L813" t="str">
            <v>หนองขาหย่าง</v>
          </cell>
          <cell r="M813">
            <v>610501</v>
          </cell>
          <cell r="N813" t="str">
            <v>หนองขาหย่าง</v>
          </cell>
          <cell r="O813" t="str">
            <v>เหนือ</v>
          </cell>
          <cell r="P813" t="str">
            <v>07</v>
          </cell>
          <cell r="Q813" t="str">
            <v>โรงพยาบาลชุมชน</v>
          </cell>
          <cell r="R813">
            <v>5</v>
          </cell>
          <cell r="S813">
            <v>10</v>
          </cell>
          <cell r="T813" t="str">
            <v>10</v>
          </cell>
          <cell r="U813" t="str">
            <v>21</v>
          </cell>
          <cell r="V813" t="str">
            <v>2.1 ทุติยภูมิระดับต้น</v>
          </cell>
        </row>
        <row r="814">
          <cell r="A814" t="str">
            <v>18</v>
          </cell>
          <cell r="B814" t="str">
            <v>21002</v>
          </cell>
          <cell r="C814" t="str">
            <v>กระทรวงสาธารณสุข สำนักงานปลัดกระทรวงสาธารณสุข</v>
          </cell>
          <cell r="D814" t="str">
            <v>001122500</v>
          </cell>
          <cell r="E814" t="str">
            <v>11225</v>
          </cell>
          <cell r="F814" t="str">
            <v>รพช.บ้านไร่</v>
          </cell>
          <cell r="G814" t="str">
            <v>โรงพยาบาลชุมชนบ้านไร่</v>
          </cell>
          <cell r="H814" t="str">
            <v>61060401</v>
          </cell>
          <cell r="I814">
            <v>61</v>
          </cell>
          <cell r="J814" t="str">
            <v>จังหวัดอุทัยธานี</v>
          </cell>
          <cell r="K814">
            <v>6106</v>
          </cell>
          <cell r="L814" t="str">
            <v>บ้านไร่</v>
          </cell>
          <cell r="M814">
            <v>610604</v>
          </cell>
          <cell r="N814" t="str">
            <v>คอกควาย</v>
          </cell>
          <cell r="O814" t="str">
            <v>เหนือ</v>
          </cell>
          <cell r="P814" t="str">
            <v>07</v>
          </cell>
          <cell r="Q814" t="str">
            <v>โรงพยาบาลชุมชน</v>
          </cell>
          <cell r="R814">
            <v>4</v>
          </cell>
          <cell r="S814">
            <v>60</v>
          </cell>
          <cell r="T814" t="str">
            <v>60</v>
          </cell>
          <cell r="U814" t="str">
            <v>21</v>
          </cell>
          <cell r="V814" t="str">
            <v>2.1 ทุติยภูมิระดับต้น</v>
          </cell>
        </row>
        <row r="815">
          <cell r="A815" t="str">
            <v>18</v>
          </cell>
          <cell r="B815" t="str">
            <v>21002</v>
          </cell>
          <cell r="C815" t="str">
            <v>กระทรวงสาธารณสุข สำนักงานปลัดกระทรวงสาธารณสุข</v>
          </cell>
          <cell r="D815" t="str">
            <v>001122600</v>
          </cell>
          <cell r="E815" t="str">
            <v>11226</v>
          </cell>
          <cell r="F815" t="str">
            <v>รพช.ลานสัก</v>
          </cell>
          <cell r="G815" t="str">
            <v>โรงพยาบาลชุมชนลานสัก</v>
          </cell>
          <cell r="H815" t="str">
            <v>61070102</v>
          </cell>
          <cell r="I815">
            <v>61</v>
          </cell>
          <cell r="J815" t="str">
            <v>จังหวัดอุทัยธานี</v>
          </cell>
          <cell r="K815">
            <v>6107</v>
          </cell>
          <cell r="L815" t="str">
            <v>ลานสัก</v>
          </cell>
          <cell r="M815">
            <v>610701</v>
          </cell>
          <cell r="N815" t="str">
            <v>ลานสัก</v>
          </cell>
          <cell r="O815" t="str">
            <v>เหนือ</v>
          </cell>
          <cell r="P815" t="str">
            <v>07</v>
          </cell>
          <cell r="Q815" t="str">
            <v>โรงพยาบาลชุมชน</v>
          </cell>
          <cell r="R815">
            <v>4</v>
          </cell>
          <cell r="S815">
            <v>60</v>
          </cell>
          <cell r="T815" t="str">
            <v>60</v>
          </cell>
          <cell r="U815" t="str">
            <v>21</v>
          </cell>
          <cell r="V815" t="str">
            <v>2.1 ทุติยภูมิระดับต้น</v>
          </cell>
        </row>
        <row r="816">
          <cell r="A816" t="str">
            <v>18</v>
          </cell>
          <cell r="B816" t="str">
            <v>21002</v>
          </cell>
          <cell r="C816" t="str">
            <v>กระทรวงสาธารณสุข สำนักงานปลัดกระทรวงสาธารณสุข</v>
          </cell>
          <cell r="D816" t="str">
            <v>001122700</v>
          </cell>
          <cell r="E816" t="str">
            <v>11227</v>
          </cell>
          <cell r="F816" t="str">
            <v>รพช.ห้วยคต</v>
          </cell>
          <cell r="G816" t="str">
            <v>โรงพยาบาลชุมชนห้วยคต</v>
          </cell>
          <cell r="H816" t="str">
            <v>61080105</v>
          </cell>
          <cell r="I816">
            <v>61</v>
          </cell>
          <cell r="J816" t="str">
            <v>จังหวัดอุทัยธานี</v>
          </cell>
          <cell r="K816">
            <v>6108</v>
          </cell>
          <cell r="L816" t="str">
            <v>ห้วยคต</v>
          </cell>
          <cell r="M816">
            <v>610803</v>
          </cell>
          <cell r="N816" t="str">
            <v>ห้วยคต</v>
          </cell>
          <cell r="O816" t="str">
            <v>เหนือ</v>
          </cell>
          <cell r="P816" t="str">
            <v>07</v>
          </cell>
          <cell r="Q816" t="str">
            <v>โรงพยาบาลชุมชน</v>
          </cell>
          <cell r="R816">
            <v>5</v>
          </cell>
          <cell r="S816">
            <v>30</v>
          </cell>
          <cell r="T816" t="str">
            <v>30</v>
          </cell>
          <cell r="U816" t="str">
            <v>21</v>
          </cell>
          <cell r="V816" t="str">
            <v>2.1 ทุติยภูมิระดับต้น</v>
          </cell>
        </row>
        <row r="817">
          <cell r="A817" t="str">
            <v>18</v>
          </cell>
          <cell r="B817" t="str">
            <v>21002</v>
          </cell>
          <cell r="C817" t="str">
            <v>กระทรวงสาธารณสุข สำนักงานปลัดกระทรวงสาธารณสุข</v>
          </cell>
          <cell r="D817" t="str">
            <v>001072100</v>
          </cell>
          <cell r="E817" t="str">
            <v>10721</v>
          </cell>
          <cell r="F817" t="str">
            <v>รพท.กำแพงเพชร</v>
          </cell>
          <cell r="G817" t="str">
            <v>โรงพยาบาลทั่วไปกำแพงเพชร</v>
          </cell>
          <cell r="H817" t="str">
            <v>62010100</v>
          </cell>
          <cell r="I817">
            <v>62</v>
          </cell>
          <cell r="J817" t="str">
            <v>จังหวัดกำแพงเพชร</v>
          </cell>
          <cell r="K817">
            <v>6201</v>
          </cell>
          <cell r="L817" t="str">
            <v>เมืองกำแพงเพชร</v>
          </cell>
          <cell r="M817">
            <v>620101</v>
          </cell>
          <cell r="N817" t="str">
            <v>ในเมือง</v>
          </cell>
          <cell r="O817" t="str">
            <v>เหนือ</v>
          </cell>
          <cell r="P817" t="str">
            <v>06</v>
          </cell>
          <cell r="Q817" t="str">
            <v>โรงพยาบาลทั่วไป</v>
          </cell>
          <cell r="R817">
            <v>2</v>
          </cell>
          <cell r="S817">
            <v>334</v>
          </cell>
          <cell r="T817" t="str">
            <v>334</v>
          </cell>
          <cell r="U817" t="str">
            <v>23</v>
          </cell>
          <cell r="V817" t="str">
            <v>2.3 ทุติยภูมิระดับสูง</v>
          </cell>
        </row>
        <row r="818">
          <cell r="A818" t="str">
            <v>18</v>
          </cell>
          <cell r="B818" t="str">
            <v>21002</v>
          </cell>
          <cell r="C818" t="str">
            <v>กระทรวงสาธารณสุข สำนักงานปลัดกระทรวงสาธารณสุข</v>
          </cell>
          <cell r="D818" t="str">
            <v>001122800</v>
          </cell>
          <cell r="E818" t="str">
            <v>11228</v>
          </cell>
          <cell r="F818" t="str">
            <v>รพช.ทุ่งโพธิ์ทะเล</v>
          </cell>
          <cell r="G818" t="str">
            <v>โรงพยาบาลชุมชนทุ่งโพธิ์ทะเล</v>
          </cell>
          <cell r="H818" t="str">
            <v>62011212</v>
          </cell>
          <cell r="I818">
            <v>62</v>
          </cell>
          <cell r="J818" t="str">
            <v>จังหวัดกำแพงเพชร</v>
          </cell>
          <cell r="K818">
            <v>6201</v>
          </cell>
          <cell r="L818" t="str">
            <v>เมืองกำแพงเพชร</v>
          </cell>
          <cell r="M818">
            <v>620112</v>
          </cell>
          <cell r="N818" t="str">
            <v>นิคมทุ่งโพธิ์ทะเล</v>
          </cell>
          <cell r="O818" t="str">
            <v>เหนือ</v>
          </cell>
          <cell r="P818" t="str">
            <v>07</v>
          </cell>
          <cell r="Q818" t="str">
            <v>โรงพยาบาลชุมชน</v>
          </cell>
          <cell r="R818">
            <v>5</v>
          </cell>
          <cell r="S818">
            <v>10</v>
          </cell>
          <cell r="T818" t="str">
            <v>10</v>
          </cell>
          <cell r="U818" t="str">
            <v>21</v>
          </cell>
          <cell r="V818" t="str">
            <v>2.1 ทุติยภูมิระดับต้น</v>
          </cell>
        </row>
        <row r="819">
          <cell r="A819" t="str">
            <v>18</v>
          </cell>
          <cell r="B819" t="str">
            <v>21002</v>
          </cell>
          <cell r="C819" t="str">
            <v>กระทรวงสาธารณสุข สำนักงานปลัดกระทรวงสาธารณสุข</v>
          </cell>
          <cell r="D819" t="str">
            <v>001122900</v>
          </cell>
          <cell r="E819" t="str">
            <v>11229</v>
          </cell>
          <cell r="F819" t="str">
            <v>รพช.ไทรงาม</v>
          </cell>
          <cell r="G819" t="str">
            <v>โรงพยาบาลชุมชนไทรงาม</v>
          </cell>
          <cell r="H819" t="str">
            <v>62020104</v>
          </cell>
          <cell r="I819">
            <v>62</v>
          </cell>
          <cell r="J819" t="str">
            <v>จังหวัดกำแพงเพชร</v>
          </cell>
          <cell r="K819">
            <v>6202</v>
          </cell>
          <cell r="L819" t="str">
            <v>ไทรงาม</v>
          </cell>
          <cell r="M819">
            <v>620201</v>
          </cell>
          <cell r="N819" t="str">
            <v>ไทรงาม</v>
          </cell>
          <cell r="O819" t="str">
            <v>เหนือ</v>
          </cell>
          <cell r="P819" t="str">
            <v>07</v>
          </cell>
          <cell r="Q819" t="str">
            <v>โรงพยาบาลชุมชน</v>
          </cell>
          <cell r="R819">
            <v>5</v>
          </cell>
          <cell r="S819">
            <v>30</v>
          </cell>
          <cell r="T819" t="str">
            <v>30</v>
          </cell>
          <cell r="U819" t="str">
            <v>21</v>
          </cell>
          <cell r="V819" t="str">
            <v>2.1 ทุติยภูมิระดับต้น</v>
          </cell>
        </row>
        <row r="820">
          <cell r="A820" t="str">
            <v>18</v>
          </cell>
          <cell r="B820" t="str">
            <v>21002</v>
          </cell>
          <cell r="C820" t="str">
            <v>กระทรวงสาธารณสุข สำนักงานปลัดกระทรวงสาธารณสุข</v>
          </cell>
          <cell r="D820" t="str">
            <v>001123000</v>
          </cell>
          <cell r="E820" t="str">
            <v>11230</v>
          </cell>
          <cell r="F820" t="str">
            <v>รพช.คลองลาน</v>
          </cell>
          <cell r="G820" t="str">
            <v>โรงพยาบาลชุมชนคลองลาน</v>
          </cell>
          <cell r="H820" t="str">
            <v>62030109</v>
          </cell>
          <cell r="I820">
            <v>62</v>
          </cell>
          <cell r="J820" t="str">
            <v>จังหวัดกำแพงเพชร</v>
          </cell>
          <cell r="K820">
            <v>6203</v>
          </cell>
          <cell r="L820" t="str">
            <v>คลองลาน</v>
          </cell>
          <cell r="M820">
            <v>620301</v>
          </cell>
          <cell r="N820" t="str">
            <v>คลองน้ำไหล</v>
          </cell>
          <cell r="O820" t="str">
            <v>เหนือ</v>
          </cell>
          <cell r="P820" t="str">
            <v>07</v>
          </cell>
          <cell r="Q820" t="str">
            <v>โรงพยาบาลชุมชน</v>
          </cell>
          <cell r="R820">
            <v>4</v>
          </cell>
          <cell r="S820">
            <v>60</v>
          </cell>
          <cell r="T820" t="str">
            <v>60</v>
          </cell>
          <cell r="U820" t="str">
            <v>21</v>
          </cell>
          <cell r="V820" t="str">
            <v>2.1 ทุติยภูมิระดับต้น</v>
          </cell>
        </row>
        <row r="821">
          <cell r="A821" t="str">
            <v>18</v>
          </cell>
          <cell r="B821" t="str">
            <v>21002</v>
          </cell>
          <cell r="C821" t="str">
            <v>กระทรวงสาธารณสุข สำนักงานปลัดกระทรวงสาธารณสุข</v>
          </cell>
          <cell r="D821" t="str">
            <v>001123100</v>
          </cell>
          <cell r="E821" t="str">
            <v>11231</v>
          </cell>
          <cell r="F821" t="str">
            <v>รพช.ขาณุวรลักษบุรี</v>
          </cell>
          <cell r="G821" t="str">
            <v>โรงพยาบาลชุมชนขาณุวรลักษบุรี</v>
          </cell>
          <cell r="H821" t="str">
            <v>62040502</v>
          </cell>
          <cell r="I821">
            <v>62</v>
          </cell>
          <cell r="J821" t="str">
            <v>จังหวัดกำแพงเพชร</v>
          </cell>
          <cell r="K821">
            <v>6204</v>
          </cell>
          <cell r="L821" t="str">
            <v>ขาณุวรลักษบุรี</v>
          </cell>
          <cell r="M821">
            <v>620405</v>
          </cell>
          <cell r="N821" t="str">
            <v>แสนตอ</v>
          </cell>
          <cell r="O821" t="str">
            <v>เหนือ</v>
          </cell>
          <cell r="P821" t="str">
            <v>07</v>
          </cell>
          <cell r="Q821" t="str">
            <v>โรงพยาบาลชุมชน</v>
          </cell>
          <cell r="R821">
            <v>4</v>
          </cell>
          <cell r="S821">
            <v>60</v>
          </cell>
          <cell r="T821" t="str">
            <v>60</v>
          </cell>
          <cell r="U821" t="str">
            <v>21</v>
          </cell>
          <cell r="V821" t="str">
            <v>2.1 ทุติยภูมิระดับต้น</v>
          </cell>
        </row>
        <row r="822">
          <cell r="A822" t="str">
            <v>18</v>
          </cell>
          <cell r="B822" t="str">
            <v>21002</v>
          </cell>
          <cell r="C822" t="str">
            <v>กระทรวงสาธารณสุข สำนักงานปลัดกระทรวงสาธารณสุข</v>
          </cell>
          <cell r="D822" t="str">
            <v>001123200</v>
          </cell>
          <cell r="E822" t="str">
            <v>11232</v>
          </cell>
          <cell r="F822" t="str">
            <v>รพช.คลองขลุง</v>
          </cell>
          <cell r="G822" t="str">
            <v>โรงพยาบาลชุมชนคลองขลุง</v>
          </cell>
          <cell r="H822" t="str">
            <v>62050110</v>
          </cell>
          <cell r="I822">
            <v>62</v>
          </cell>
          <cell r="J822" t="str">
            <v>จังหวัดกำแพงเพชร</v>
          </cell>
          <cell r="K822">
            <v>6205</v>
          </cell>
          <cell r="L822" t="str">
            <v>คลองขลุง</v>
          </cell>
          <cell r="M822">
            <v>620501</v>
          </cell>
          <cell r="N822" t="str">
            <v>คลองขลุง</v>
          </cell>
          <cell r="O822" t="str">
            <v>เหนือ</v>
          </cell>
          <cell r="P822" t="str">
            <v>07</v>
          </cell>
          <cell r="Q822" t="str">
            <v>โรงพยาบาลชุมชน</v>
          </cell>
          <cell r="R822">
            <v>4</v>
          </cell>
          <cell r="S822">
            <v>60</v>
          </cell>
          <cell r="T822" t="str">
            <v>60</v>
          </cell>
          <cell r="U822" t="str">
            <v>21</v>
          </cell>
          <cell r="V822" t="str">
            <v>2.1 ทุติยภูมิระดับต้น</v>
          </cell>
        </row>
        <row r="823">
          <cell r="A823" t="str">
            <v>18</v>
          </cell>
          <cell r="B823" t="str">
            <v>21002</v>
          </cell>
          <cell r="C823" t="str">
            <v>กระทรวงสาธารณสุข สำนักงานปลัดกระทรวงสาธารณสุข</v>
          </cell>
          <cell r="D823" t="str">
            <v>001123300</v>
          </cell>
          <cell r="E823" t="str">
            <v>11233</v>
          </cell>
          <cell r="F823" t="str">
            <v>รพช.พรานกระต่าย</v>
          </cell>
          <cell r="G823" t="str">
            <v>โรงพยาบาลชุมชนพรานกระต่าย</v>
          </cell>
          <cell r="H823" t="str">
            <v>62060111</v>
          </cell>
          <cell r="I823">
            <v>62</v>
          </cell>
          <cell r="J823" t="str">
            <v>จังหวัดกำแพงเพชร</v>
          </cell>
          <cell r="K823">
            <v>6206</v>
          </cell>
          <cell r="L823" t="str">
            <v>พรานกระต่าย</v>
          </cell>
          <cell r="M823">
            <v>620601</v>
          </cell>
          <cell r="N823" t="str">
            <v>พรานกระต่าย</v>
          </cell>
          <cell r="O823" t="str">
            <v>เหนือ</v>
          </cell>
          <cell r="P823" t="str">
            <v>07</v>
          </cell>
          <cell r="Q823" t="str">
            <v>โรงพยาบาลชุมชน</v>
          </cell>
          <cell r="R823">
            <v>4</v>
          </cell>
          <cell r="S823">
            <v>60</v>
          </cell>
          <cell r="T823" t="str">
            <v>60</v>
          </cell>
          <cell r="U823" t="str">
            <v>21</v>
          </cell>
          <cell r="V823" t="str">
            <v>2.1 ทุติยภูมิระดับต้น</v>
          </cell>
        </row>
        <row r="824">
          <cell r="A824" t="str">
            <v>18</v>
          </cell>
          <cell r="B824" t="str">
            <v>21002</v>
          </cell>
          <cell r="C824" t="str">
            <v>กระทรวงสาธารณสุข สำนักงานปลัดกระทรวงสาธารณสุข</v>
          </cell>
          <cell r="D824" t="str">
            <v>001123400</v>
          </cell>
          <cell r="E824" t="str">
            <v>11234</v>
          </cell>
          <cell r="F824" t="str">
            <v>รพช.ลานกระบือ</v>
          </cell>
          <cell r="G824" t="str">
            <v>โรงพยาบาลชุมชนลานกระบือ</v>
          </cell>
          <cell r="H824" t="str">
            <v>62070106</v>
          </cell>
          <cell r="I824">
            <v>62</v>
          </cell>
          <cell r="J824" t="str">
            <v>จังหวัดกำแพงเพชร</v>
          </cell>
          <cell r="K824">
            <v>6207</v>
          </cell>
          <cell r="L824" t="str">
            <v>ลานกระบือ</v>
          </cell>
          <cell r="M824">
            <v>620701</v>
          </cell>
          <cell r="N824" t="str">
            <v>ลานกระบือ</v>
          </cell>
          <cell r="O824" t="str">
            <v>เหนือ</v>
          </cell>
          <cell r="P824" t="str">
            <v>07</v>
          </cell>
          <cell r="Q824" t="str">
            <v>โรงพยาบาลชุมชน</v>
          </cell>
          <cell r="R824">
            <v>5</v>
          </cell>
          <cell r="S824">
            <v>30</v>
          </cell>
          <cell r="T824" t="str">
            <v>30</v>
          </cell>
          <cell r="U824" t="str">
            <v>21</v>
          </cell>
          <cell r="V824" t="str">
            <v>2.1 ทุติยภูมิระดับต้น</v>
          </cell>
        </row>
        <row r="825">
          <cell r="A825" t="str">
            <v>18</v>
          </cell>
          <cell r="B825" t="str">
            <v>21002</v>
          </cell>
          <cell r="C825" t="str">
            <v>กระทรวงสาธารณสุข สำนักงานปลัดกระทรวงสาธารณสุข</v>
          </cell>
          <cell r="D825" t="str">
            <v>001123500</v>
          </cell>
          <cell r="E825" t="str">
            <v>11235</v>
          </cell>
          <cell r="F825" t="str">
            <v>รพช.ทรายทองวัฒนา</v>
          </cell>
          <cell r="G825" t="str">
            <v>โรงพยาบาลชุมชนทรายทองวัฒนา</v>
          </cell>
          <cell r="H825" t="str">
            <v>62080101</v>
          </cell>
          <cell r="I825">
            <v>62</v>
          </cell>
          <cell r="J825" t="str">
            <v>จังหวัดกำแพงเพชร</v>
          </cell>
          <cell r="K825">
            <v>6208</v>
          </cell>
          <cell r="L825" t="str">
            <v>ทรายทองวัฒนา</v>
          </cell>
          <cell r="M825">
            <v>620801</v>
          </cell>
          <cell r="N825" t="str">
            <v>ทุ่งทราย</v>
          </cell>
          <cell r="O825" t="str">
            <v>เหนือ</v>
          </cell>
          <cell r="P825" t="str">
            <v>07</v>
          </cell>
          <cell r="Q825" t="str">
            <v>โรงพยาบาลชุมชน</v>
          </cell>
          <cell r="R825">
            <v>5</v>
          </cell>
          <cell r="S825">
            <v>30</v>
          </cell>
          <cell r="T825" t="str">
            <v>10</v>
          </cell>
          <cell r="U825" t="str">
            <v>21</v>
          </cell>
          <cell r="V825" t="str">
            <v>2.1 ทุติยภูมิระดับต้น</v>
          </cell>
        </row>
        <row r="826">
          <cell r="A826" t="str">
            <v>18</v>
          </cell>
          <cell r="B826" t="str">
            <v>21002</v>
          </cell>
          <cell r="C826" t="str">
            <v>กระทรวงสาธารณสุข สำนักงานปลัดกระทรวงสาธารณสุข</v>
          </cell>
          <cell r="D826" t="str">
            <v>001123600</v>
          </cell>
          <cell r="E826" t="str">
            <v>11236</v>
          </cell>
          <cell r="F826" t="str">
            <v>รพช.ปางศิลาทอง</v>
          </cell>
          <cell r="G826" t="str">
            <v>โรงพยาบาลชุมชนปางศิลาทอง</v>
          </cell>
          <cell r="H826" t="str">
            <v>62090204</v>
          </cell>
          <cell r="I826">
            <v>62</v>
          </cell>
          <cell r="J826" t="str">
            <v>จังหวัดกำแพงเพชร</v>
          </cell>
          <cell r="K826">
            <v>6209</v>
          </cell>
          <cell r="L826" t="str">
            <v>ปางศิลาทอง</v>
          </cell>
          <cell r="M826">
            <v>620902</v>
          </cell>
          <cell r="N826" t="str">
            <v>หินดาต</v>
          </cell>
          <cell r="O826" t="str">
            <v>เหนือ</v>
          </cell>
          <cell r="P826" t="str">
            <v>07</v>
          </cell>
          <cell r="Q826" t="str">
            <v>โรงพยาบาลชุมชน</v>
          </cell>
          <cell r="R826">
            <v>5</v>
          </cell>
          <cell r="S826">
            <v>30</v>
          </cell>
          <cell r="T826" t="str">
            <v>30</v>
          </cell>
          <cell r="U826" t="str">
            <v>21</v>
          </cell>
          <cell r="V826" t="str">
            <v>2.1 ทุติยภูมิระดับต้น</v>
          </cell>
        </row>
        <row r="827">
          <cell r="A827" t="str">
            <v>18</v>
          </cell>
          <cell r="B827" t="str">
            <v>21002</v>
          </cell>
          <cell r="C827" t="str">
            <v>กระทรวงสาธารณสุข สำนักงานปลัดกระทรวงสาธารณสุข</v>
          </cell>
          <cell r="D827" t="str">
            <v>001413500</v>
          </cell>
          <cell r="E827" t="str">
            <v>14135</v>
          </cell>
          <cell r="F827" t="str">
            <v>รพช.บึงสามัคคี</v>
          </cell>
          <cell r="G827" t="str">
            <v>โรงพยาบาลชุมชนบึงสามัคคี</v>
          </cell>
          <cell r="H827" t="str">
            <v>62100307</v>
          </cell>
          <cell r="I827">
            <v>62</v>
          </cell>
          <cell r="J827" t="str">
            <v>จังหวัดกำแพงเพชร</v>
          </cell>
          <cell r="K827">
            <v>6210</v>
          </cell>
          <cell r="L827" t="str">
            <v>บึงสามัคคี</v>
          </cell>
          <cell r="M827">
            <v>621003</v>
          </cell>
          <cell r="N827" t="str">
            <v>ระหาน</v>
          </cell>
          <cell r="O827" t="str">
            <v>เหนือ</v>
          </cell>
          <cell r="P827" t="str">
            <v>07</v>
          </cell>
          <cell r="Q827" t="str">
            <v>โรงพยาบาลชุมชน</v>
          </cell>
          <cell r="R827">
            <v>5</v>
          </cell>
          <cell r="S827">
            <v>30</v>
          </cell>
          <cell r="T827" t="str">
            <v>30</v>
          </cell>
          <cell r="U827" t="str">
            <v>21</v>
          </cell>
          <cell r="V827" t="str">
            <v>2.1 ทุติยภูมิระดับต้น</v>
          </cell>
        </row>
        <row r="828">
          <cell r="A828" t="str">
            <v>18</v>
          </cell>
          <cell r="B828" t="str">
            <v>21002</v>
          </cell>
          <cell r="C828" t="str">
            <v>กระทรวงสาธารณสุข สำนักงานปลัดกระทรวงสาธารณสุข</v>
          </cell>
          <cell r="D828" t="str">
            <v>001072600</v>
          </cell>
          <cell r="E828" t="str">
            <v>10726</v>
          </cell>
          <cell r="F828" t="str">
            <v>รพท.พิจิตร</v>
          </cell>
          <cell r="G828" t="str">
            <v>โรงพยาบาลทั่วไปพิจิตร</v>
          </cell>
          <cell r="H828" t="str">
            <v>66010100</v>
          </cell>
          <cell r="I828">
            <v>66</v>
          </cell>
          <cell r="J828" t="str">
            <v>จังหวัดพิจิตร</v>
          </cell>
          <cell r="K828">
            <v>6601</v>
          </cell>
          <cell r="L828" t="str">
            <v>เมืองพิจิตร</v>
          </cell>
          <cell r="M828">
            <v>660101</v>
          </cell>
          <cell r="N828" t="str">
            <v>ในเมือง</v>
          </cell>
          <cell r="O828" t="str">
            <v>เหนือ</v>
          </cell>
          <cell r="P828" t="str">
            <v>06</v>
          </cell>
          <cell r="Q828" t="str">
            <v>โรงพยาบาลทั่วไป</v>
          </cell>
          <cell r="R828">
            <v>2</v>
          </cell>
          <cell r="S828">
            <v>405</v>
          </cell>
          <cell r="T828" t="str">
            <v>342</v>
          </cell>
          <cell r="U828" t="str">
            <v>23</v>
          </cell>
          <cell r="V828" t="str">
            <v>2.3 ทุติยภูมิระดับสูง</v>
          </cell>
        </row>
        <row r="829">
          <cell r="A829" t="str">
            <v>18</v>
          </cell>
          <cell r="B829" t="str">
            <v>21002</v>
          </cell>
          <cell r="C829" t="str">
            <v>กระทรวงสาธารณสุข สำนักงานปลัดกระทรวงสาธารณสุข</v>
          </cell>
          <cell r="D829" t="str">
            <v>001125800</v>
          </cell>
          <cell r="E829" t="str">
            <v>11258</v>
          </cell>
          <cell r="F829" t="str">
            <v>รพช.วังทรายพูน</v>
          </cell>
          <cell r="G829" t="str">
            <v>โรงพยาบาลชุมชนวังทรายพูน</v>
          </cell>
          <cell r="H829" t="str">
            <v>66020101</v>
          </cell>
          <cell r="I829">
            <v>66</v>
          </cell>
          <cell r="J829" t="str">
            <v>จังหวัดพิจิตร</v>
          </cell>
          <cell r="K829">
            <v>6602</v>
          </cell>
          <cell r="L829" t="str">
            <v>วังทรายพูน</v>
          </cell>
          <cell r="M829">
            <v>660201</v>
          </cell>
          <cell r="N829" t="str">
            <v>วังทรายพูน</v>
          </cell>
          <cell r="O829" t="str">
            <v>เหนือ</v>
          </cell>
          <cell r="P829" t="str">
            <v>07</v>
          </cell>
          <cell r="Q829" t="str">
            <v>โรงพยาบาลชุมชน</v>
          </cell>
          <cell r="R829">
            <v>5</v>
          </cell>
          <cell r="S829">
            <v>30</v>
          </cell>
          <cell r="T829" t="str">
            <v>30</v>
          </cell>
          <cell r="U829" t="str">
            <v>21</v>
          </cell>
          <cell r="V829" t="str">
            <v>2.1 ทุติยภูมิระดับต้น</v>
          </cell>
        </row>
        <row r="830">
          <cell r="A830" t="str">
            <v>18</v>
          </cell>
          <cell r="B830" t="str">
            <v>21002</v>
          </cell>
          <cell r="C830" t="str">
            <v>กระทรวงสาธารณสุข สำนักงานปลัดกระทรวงสาธารณสุข</v>
          </cell>
          <cell r="D830" t="str">
            <v>001125900</v>
          </cell>
          <cell r="E830" t="str">
            <v>11259</v>
          </cell>
          <cell r="F830" t="str">
            <v>รพช.โพธิ์ประทับช้าง</v>
          </cell>
          <cell r="G830" t="str">
            <v>โรงพยาบาลชุมชนโพธิ์ประทับช้าง</v>
          </cell>
          <cell r="H830" t="str">
            <v>66030102</v>
          </cell>
          <cell r="I830">
            <v>66</v>
          </cell>
          <cell r="J830" t="str">
            <v>จังหวัดพิจิตร</v>
          </cell>
          <cell r="K830">
            <v>6603</v>
          </cell>
          <cell r="L830" t="str">
            <v>โพธิ์ประทับช้าง</v>
          </cell>
          <cell r="M830">
            <v>660301</v>
          </cell>
          <cell r="N830" t="str">
            <v>โพธิ์ประทับช้าง</v>
          </cell>
          <cell r="O830" t="str">
            <v>เหนือ</v>
          </cell>
          <cell r="P830" t="str">
            <v>07</v>
          </cell>
          <cell r="Q830" t="str">
            <v>โรงพยาบาลชุมชน</v>
          </cell>
          <cell r="R830">
            <v>5</v>
          </cell>
          <cell r="S830">
            <v>30</v>
          </cell>
          <cell r="T830" t="str">
            <v>30</v>
          </cell>
          <cell r="U830" t="str">
            <v>21</v>
          </cell>
          <cell r="V830" t="str">
            <v>2.1 ทุติยภูมิระดับต้น</v>
          </cell>
        </row>
        <row r="831">
          <cell r="A831" t="str">
            <v>18</v>
          </cell>
          <cell r="B831" t="str">
            <v>21002</v>
          </cell>
          <cell r="C831" t="str">
            <v>กระทรวงสาธารณสุข สำนักงานปลัดกระทรวงสาธารณสุข</v>
          </cell>
          <cell r="D831" t="str">
            <v>001126000</v>
          </cell>
          <cell r="E831" t="str">
            <v>11260</v>
          </cell>
          <cell r="F831" t="str">
            <v>รพช.บางมูลนาก</v>
          </cell>
          <cell r="G831" t="str">
            <v>โรงพยาบาลชุมชนบางมูลนาก</v>
          </cell>
          <cell r="H831" t="str">
            <v>66050109</v>
          </cell>
          <cell r="I831">
            <v>66</v>
          </cell>
          <cell r="J831" t="str">
            <v>จังหวัดพิจิตร</v>
          </cell>
          <cell r="K831">
            <v>6605</v>
          </cell>
          <cell r="L831" t="str">
            <v>บางมูลนาก</v>
          </cell>
          <cell r="M831">
            <v>660503</v>
          </cell>
          <cell r="N831" t="str">
            <v>หอไกร</v>
          </cell>
          <cell r="O831" t="str">
            <v>เหนือ</v>
          </cell>
          <cell r="P831" t="str">
            <v>07</v>
          </cell>
          <cell r="Q831" t="str">
            <v>โรงพยาบาลชุมชน</v>
          </cell>
          <cell r="R831">
            <v>4</v>
          </cell>
          <cell r="S831">
            <v>90</v>
          </cell>
          <cell r="T831" t="str">
            <v>90</v>
          </cell>
          <cell r="U831" t="str">
            <v>21</v>
          </cell>
          <cell r="V831" t="str">
            <v>2.1 ทุติยภูมิระดับต้น</v>
          </cell>
        </row>
        <row r="832">
          <cell r="A832" t="str">
            <v>18</v>
          </cell>
          <cell r="B832" t="str">
            <v>21002</v>
          </cell>
          <cell r="C832" t="str">
            <v>กระทรวงสาธารณสุข สำนักงานปลัดกระทรวงสาธารณสุข</v>
          </cell>
          <cell r="D832" t="str">
            <v>001126100</v>
          </cell>
          <cell r="E832" t="str">
            <v>11261</v>
          </cell>
          <cell r="F832" t="str">
            <v>รพช.โพทะเล</v>
          </cell>
          <cell r="G832" t="str">
            <v>โรงพยาบาลชุมชนโพทะเล</v>
          </cell>
          <cell r="H832" t="str">
            <v>66060102</v>
          </cell>
          <cell r="I832">
            <v>66</v>
          </cell>
          <cell r="J832" t="str">
            <v>จังหวัดพิจิตร</v>
          </cell>
          <cell r="K832">
            <v>6606</v>
          </cell>
          <cell r="L832" t="str">
            <v>โพทะเล</v>
          </cell>
          <cell r="M832">
            <v>660601</v>
          </cell>
          <cell r="N832" t="str">
            <v>โพทะเล</v>
          </cell>
          <cell r="O832" t="str">
            <v>เหนือ</v>
          </cell>
          <cell r="P832" t="str">
            <v>07</v>
          </cell>
          <cell r="Q832" t="str">
            <v>โรงพยาบาลชุมชน</v>
          </cell>
          <cell r="R832">
            <v>4</v>
          </cell>
          <cell r="S832">
            <v>60</v>
          </cell>
          <cell r="T832" t="str">
            <v>30</v>
          </cell>
          <cell r="U832" t="str">
            <v>21</v>
          </cell>
          <cell r="V832" t="str">
            <v>2.1 ทุติยภูมิระดับต้น</v>
          </cell>
        </row>
        <row r="833">
          <cell r="A833" t="str">
            <v>18</v>
          </cell>
          <cell r="B833" t="str">
            <v>21002</v>
          </cell>
          <cell r="C833" t="str">
            <v>กระทรวงสาธารณสุข สำนักงานปลัดกระทรวงสาธารณสุข</v>
          </cell>
          <cell r="D833" t="str">
            <v>001126200</v>
          </cell>
          <cell r="E833" t="str">
            <v>11262</v>
          </cell>
          <cell r="F833" t="str">
            <v>รพช.สามง่าม</v>
          </cell>
          <cell r="G833" t="str">
            <v>โรงพยาบาลชุมชนสามง่าม</v>
          </cell>
          <cell r="H833" t="str">
            <v>66070105</v>
          </cell>
          <cell r="I833">
            <v>66</v>
          </cell>
          <cell r="J833" t="str">
            <v>จังหวัดพิจิตร</v>
          </cell>
          <cell r="K833">
            <v>6607</v>
          </cell>
          <cell r="L833" t="str">
            <v>สามง่าม</v>
          </cell>
          <cell r="M833">
            <v>660701</v>
          </cell>
          <cell r="N833" t="str">
            <v>สามง่าม</v>
          </cell>
          <cell r="O833" t="str">
            <v>เหนือ</v>
          </cell>
          <cell r="P833" t="str">
            <v>07</v>
          </cell>
          <cell r="Q833" t="str">
            <v>โรงพยาบาลชุมชน</v>
          </cell>
          <cell r="R833">
            <v>4</v>
          </cell>
          <cell r="S833">
            <v>60</v>
          </cell>
          <cell r="T833" t="str">
            <v>60</v>
          </cell>
          <cell r="U833" t="str">
            <v>21</v>
          </cell>
          <cell r="V833" t="str">
            <v>2.1 ทุติยภูมิระดับต้น</v>
          </cell>
        </row>
        <row r="834">
          <cell r="A834" t="str">
            <v>18</v>
          </cell>
          <cell r="B834" t="str">
            <v>21002</v>
          </cell>
          <cell r="C834" t="str">
            <v>กระทรวงสาธารณสุข สำนักงานปลัดกระทรวงสาธารณสุข</v>
          </cell>
          <cell r="D834" t="str">
            <v>001126300</v>
          </cell>
          <cell r="E834" t="str">
            <v>11263</v>
          </cell>
          <cell r="F834" t="str">
            <v>รพช.ทับคล้อ</v>
          </cell>
          <cell r="G834" t="str">
            <v>โรงพยาบาลชุมชนทับคล้อ</v>
          </cell>
          <cell r="H834" t="str">
            <v>66080204</v>
          </cell>
          <cell r="I834">
            <v>66</v>
          </cell>
          <cell r="J834" t="str">
            <v>จังหวัดพิจิตร</v>
          </cell>
          <cell r="K834">
            <v>6608</v>
          </cell>
          <cell r="L834" t="str">
            <v>ทับคล้อ</v>
          </cell>
          <cell r="M834">
            <v>660802</v>
          </cell>
          <cell r="N834" t="str">
            <v>เขาทราย</v>
          </cell>
          <cell r="O834" t="str">
            <v>เหนือ</v>
          </cell>
          <cell r="P834" t="str">
            <v>07</v>
          </cell>
          <cell r="Q834" t="str">
            <v>โรงพยาบาลชุมชน</v>
          </cell>
          <cell r="R834">
            <v>5</v>
          </cell>
          <cell r="S834">
            <v>30</v>
          </cell>
          <cell r="T834" t="str">
            <v>30</v>
          </cell>
          <cell r="U834" t="str">
            <v>21</v>
          </cell>
          <cell r="V834" t="str">
            <v>2.1 ทุติยภูมิระดับต้น</v>
          </cell>
        </row>
        <row r="835">
          <cell r="A835" t="str">
            <v>18</v>
          </cell>
          <cell r="B835" t="str">
            <v>21002</v>
          </cell>
          <cell r="C835" t="str">
            <v>กระทรวงสาธารณสุข สำนักงานปลัดกระทรวงสาธารณสุข</v>
          </cell>
          <cell r="D835" t="str">
            <v>001145600</v>
          </cell>
          <cell r="E835" t="str">
            <v>11456</v>
          </cell>
          <cell r="F835" t="str">
            <v>รพร.ตะพานหิน</v>
          </cell>
          <cell r="G835" t="str">
            <v>โรงพยาบาลสมเด็จพระยุพราชตะพานหิน</v>
          </cell>
          <cell r="H835" t="str">
            <v>66040100</v>
          </cell>
          <cell r="I835">
            <v>66</v>
          </cell>
          <cell r="J835" t="str">
            <v>จังหวัดพิจิตร</v>
          </cell>
          <cell r="K835">
            <v>6604</v>
          </cell>
          <cell r="L835" t="str">
            <v>ตะพานหิน</v>
          </cell>
          <cell r="M835">
            <v>660401</v>
          </cell>
          <cell r="N835" t="str">
            <v>ตะพานหิน</v>
          </cell>
          <cell r="O835" t="str">
            <v>เหนือ</v>
          </cell>
          <cell r="P835" t="str">
            <v>07</v>
          </cell>
          <cell r="Q835" t="str">
            <v>โรงพยาบาลชุมชน</v>
          </cell>
          <cell r="R835">
            <v>4</v>
          </cell>
          <cell r="S835">
            <v>90</v>
          </cell>
          <cell r="T835" t="str">
            <v>90</v>
          </cell>
          <cell r="U835" t="str">
            <v>21</v>
          </cell>
          <cell r="V835" t="str">
            <v>2.1 ทุติยภูมิระดับต้น</v>
          </cell>
        </row>
        <row r="836">
          <cell r="A836" t="str">
            <v>18</v>
          </cell>
          <cell r="B836" t="str">
            <v>21002</v>
          </cell>
          <cell r="C836" t="str">
            <v>กระทรวงสาธารณสุข สำนักงานปลัดกระทรวงสาธารณสุข</v>
          </cell>
          <cell r="D836" t="str">
            <v>001163100</v>
          </cell>
          <cell r="E836" t="str">
            <v>11631</v>
          </cell>
          <cell r="F836" t="str">
            <v>รพช.วชิรบารมี</v>
          </cell>
          <cell r="G836" t="str">
            <v>โรงพยาบาลชุมชนวชิรบารมี</v>
          </cell>
          <cell r="H836" t="str">
            <v>66120113</v>
          </cell>
          <cell r="I836">
            <v>66</v>
          </cell>
          <cell r="J836" t="str">
            <v>จังหวัดพิจิตร</v>
          </cell>
          <cell r="K836">
            <v>6612</v>
          </cell>
          <cell r="L836" t="str">
            <v>วชิรบารมี</v>
          </cell>
          <cell r="M836">
            <v>661201</v>
          </cell>
          <cell r="N836" t="str">
            <v>บ้านนา</v>
          </cell>
          <cell r="O836" t="str">
            <v>เหนือ</v>
          </cell>
          <cell r="P836" t="str">
            <v>07</v>
          </cell>
          <cell r="Q836" t="str">
            <v>โรงพยาบาลชุมชน</v>
          </cell>
          <cell r="R836">
            <v>5</v>
          </cell>
          <cell r="S836">
            <v>30</v>
          </cell>
          <cell r="T836" t="str">
            <v>30</v>
          </cell>
          <cell r="U836" t="str">
            <v>21</v>
          </cell>
          <cell r="V836" t="str">
            <v>2.1 ทุติยภูมิระดับต้น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lthoffice"/>
      <sheetName val="รพศรพทรพช883"/>
      <sheetName val="t3_รพศรพทรพช883"/>
    </sheetNames>
    <sheetDataSet>
      <sheetData sheetId="0" refreshError="1"/>
      <sheetData sheetId="1" refreshError="1"/>
      <sheetData sheetId="2">
        <row r="1">
          <cell r="A1" t="str">
            <v>รหัส9หลัก</v>
          </cell>
          <cell r="B1" t="str">
            <v>ชื่อหน่วยงาน</v>
          </cell>
          <cell r="C1" t="str">
            <v>รหัสสังกัด</v>
          </cell>
          <cell r="D1" t="str">
            <v>สังกัด</v>
          </cell>
          <cell r="E1" t="str">
            <v>รหัสประเภท</v>
          </cell>
          <cell r="F1" t="str">
            <v>ประเภท</v>
          </cell>
          <cell r="G1" t="str">
            <v>จำนวนเตียง</v>
          </cell>
          <cell r="H1" t="str">
            <v>รหัสจังหวัด</v>
          </cell>
          <cell r="I1" t="str">
            <v>จังหวัด</v>
          </cell>
          <cell r="J1" t="str">
            <v>รหัสอำเภอ</v>
          </cell>
          <cell r="K1" t="str">
            <v>อำเภอ</v>
          </cell>
          <cell r="L1" t="str">
            <v>รหัสตำบล</v>
          </cell>
          <cell r="M1" t="str">
            <v>ตำบล</v>
          </cell>
          <cell r="N1" t="str">
            <v>รหัสหมู่</v>
          </cell>
          <cell r="O1" t="str">
            <v>หมู่</v>
          </cell>
          <cell r="P1" t="str">
            <v>สถานะ</v>
          </cell>
          <cell r="Q1" t="str">
            <v>สถานะการเปิดบริการ</v>
          </cell>
          <cell r="R1" t="str">
            <v>ที่อยู่</v>
          </cell>
          <cell r="S1" t="str">
            <v>รหัสไปรษณีย์</v>
          </cell>
          <cell r="T1" t="str">
            <v>โทรศัพท์</v>
          </cell>
          <cell r="U1" t="str">
            <v>โทรสาร</v>
          </cell>
          <cell r="V1" t="str">
            <v>รหัสระดับการบริการ</v>
          </cell>
          <cell r="W1" t="str">
            <v>ระดับการบริการ</v>
          </cell>
          <cell r="X1" t="str">
            <v>รหัสประเภทบริการ</v>
          </cell>
          <cell r="Y1" t="str">
            <v>ประเภทบริการ</v>
          </cell>
          <cell r="Z1" t="str">
            <v>รหัสการเปลี่ยนแปลง</v>
          </cell>
          <cell r="AA1" t="str">
            <v>ชื่อการเปลี่ยนแปลง</v>
          </cell>
          <cell r="AB1" t="str">
            <v>หมายเหตุ</v>
          </cell>
          <cell r="AC1" t="str">
            <v>วันที่กำหนดรหัส</v>
          </cell>
          <cell r="AD1" t="str">
            <v>วันที่ยกเลิกรหัส</v>
          </cell>
          <cell r="AE1" t="str">
            <v>วันที่เปิดบริการ</v>
          </cell>
          <cell r="AF1" t="str">
            <v>วันที่ปิดบริการ</v>
          </cell>
          <cell r="AG1" t="str">
            <v>วันที่ปรับปรุงข้อมูลล่าสุด</v>
          </cell>
          <cell r="AH1" t="str">
            <v>รหัส5หลัก</v>
          </cell>
        </row>
        <row r="2">
          <cell r="A2" t="str">
            <v>001084500</v>
          </cell>
          <cell r="B2" t="str">
            <v>โรงพยาบาลคลองใหญ่</v>
          </cell>
          <cell r="C2" t="str">
            <v>21002</v>
          </cell>
          <cell r="D2" t="str">
            <v>กระทรวงสาธารณสุข สำนักงานปลัดกระทรวงสาธารณสุข</v>
          </cell>
          <cell r="E2" t="str">
            <v>07</v>
          </cell>
          <cell r="F2" t="str">
            <v>โรงพยาบาลชุมชน</v>
          </cell>
          <cell r="G2" t="str">
            <v>36</v>
          </cell>
          <cell r="H2" t="str">
            <v>23</v>
          </cell>
          <cell r="I2" t="str">
            <v>จ.ตราด</v>
          </cell>
          <cell r="J2" t="str">
            <v>02</v>
          </cell>
          <cell r="K2" t="str">
            <v xml:space="preserve"> อ.คลองใหญ่</v>
          </cell>
          <cell r="L2" t="str">
            <v>01</v>
          </cell>
          <cell r="M2" t="str">
            <v xml:space="preserve"> 'ต.คลองใหญ่'</v>
          </cell>
          <cell r="N2" t="str">
            <v>09</v>
          </cell>
          <cell r="O2" t="str">
            <v xml:space="preserve"> หมู่ 9</v>
          </cell>
          <cell r="P2" t="str">
            <v>01</v>
          </cell>
          <cell r="Q2" t="str">
            <v>เปิดดำเนินการ</v>
          </cell>
          <cell r="R2" t="str">
            <v xml:space="preserve">1 ม.9 ถ.ธนากิจอนุสรณ์ </v>
          </cell>
          <cell r="S2" t="str">
            <v>23110</v>
          </cell>
          <cell r="T2" t="str">
            <v>039-581116</v>
          </cell>
          <cell r="U2" t="str">
            <v>039-581044</v>
          </cell>
          <cell r="V2" t="str">
            <v>21</v>
          </cell>
          <cell r="W2" t="str">
            <v>2.1 ทุติยภูมิระดับต้น</v>
          </cell>
          <cell r="X2" t="str">
            <v>S</v>
          </cell>
          <cell r="Y2" t="str">
            <v xml:space="preserve">บริการ  </v>
          </cell>
          <cell r="AH2" t="str">
            <v>10845</v>
          </cell>
        </row>
        <row r="3">
          <cell r="A3" t="str">
            <v>001136000</v>
          </cell>
          <cell r="B3" t="str">
            <v>โรงพยาบาลไชยา</v>
          </cell>
          <cell r="C3" t="str">
            <v>21002</v>
          </cell>
          <cell r="D3" t="str">
            <v>กระทรวงสาธารณสุข สำนักงานปลัดกระทรวงสาธารณสุข</v>
          </cell>
          <cell r="E3" t="str">
            <v>07</v>
          </cell>
          <cell r="F3" t="str">
            <v>โรงพยาบาลชุมชน</v>
          </cell>
          <cell r="G3" t="str">
            <v>30</v>
          </cell>
          <cell r="H3" t="str">
            <v>84</v>
          </cell>
          <cell r="I3" t="str">
            <v>จ.สุราษฎร์ธานี</v>
          </cell>
          <cell r="J3" t="str">
            <v>06</v>
          </cell>
          <cell r="K3" t="str">
            <v xml:space="preserve"> อ.ไชยา</v>
          </cell>
          <cell r="L3" t="str">
            <v>01</v>
          </cell>
          <cell r="M3" t="str">
            <v xml:space="preserve"> 'ต.ตลาดไชยา'</v>
          </cell>
          <cell r="N3" t="str">
            <v>01</v>
          </cell>
          <cell r="O3" t="str">
            <v xml:space="preserve"> หมู่ 1</v>
          </cell>
          <cell r="P3" t="str">
            <v>01</v>
          </cell>
          <cell r="Q3" t="str">
            <v>เปิดดำเนินการ</v>
          </cell>
          <cell r="R3" t="str">
            <v>ถ.รักษ์นรกิจ</v>
          </cell>
          <cell r="S3" t="str">
            <v>84110</v>
          </cell>
          <cell r="T3" t="str">
            <v>077431466</v>
          </cell>
          <cell r="U3" t="str">
            <v>077431190</v>
          </cell>
          <cell r="V3" t="str">
            <v>21</v>
          </cell>
          <cell r="W3" t="str">
            <v>2.1 ทุติยภูมิระดับต้น</v>
          </cell>
          <cell r="X3" t="str">
            <v>S</v>
          </cell>
          <cell r="Y3" t="str">
            <v xml:space="preserve">บริการ  </v>
          </cell>
          <cell r="AH3" t="str">
            <v>11360</v>
          </cell>
        </row>
        <row r="4">
          <cell r="A4" t="str">
            <v>001067400</v>
          </cell>
          <cell r="B4" t="str">
            <v>โรงพยาบาลเชียงรายประชานุเคราะห์</v>
          </cell>
          <cell r="C4" t="str">
            <v>21002</v>
          </cell>
          <cell r="D4" t="str">
            <v>กระทรวงสาธารณสุข สำนักงานปลัดกระทรวงสาธารณสุข</v>
          </cell>
          <cell r="E4" t="str">
            <v>05</v>
          </cell>
          <cell r="F4" t="str">
            <v>โรงพยาบาลศูนย์</v>
          </cell>
          <cell r="G4" t="str">
            <v>756</v>
          </cell>
          <cell r="H4" t="str">
            <v>57</v>
          </cell>
          <cell r="I4" t="str">
            <v>จ.เชียงราย</v>
          </cell>
          <cell r="J4" t="str">
            <v>01</v>
          </cell>
          <cell r="K4" t="str">
            <v xml:space="preserve"> อ.เมืองเชียงราย</v>
          </cell>
          <cell r="L4" t="str">
            <v>01</v>
          </cell>
          <cell r="M4" t="str">
            <v xml:space="preserve"> 'ต.เวียง'</v>
          </cell>
          <cell r="N4" t="str">
            <v>00</v>
          </cell>
          <cell r="O4" t="str">
            <v xml:space="preserve"> หมู่ 0</v>
          </cell>
          <cell r="P4" t="str">
            <v>01</v>
          </cell>
          <cell r="Q4" t="str">
            <v>เปิดดำเนินการ</v>
          </cell>
          <cell r="R4" t="str">
            <v xml:space="preserve">1039  ถ.สถานพยาบาล </v>
          </cell>
          <cell r="S4" t="str">
            <v>57000</v>
          </cell>
          <cell r="T4" t="str">
            <v>053-711300</v>
          </cell>
          <cell r="U4" t="str">
            <v>053-713044</v>
          </cell>
          <cell r="V4" t="str">
            <v>31</v>
          </cell>
          <cell r="W4" t="str">
            <v>3.1 ตติยภูมิ</v>
          </cell>
          <cell r="X4" t="str">
            <v>S</v>
          </cell>
          <cell r="Y4" t="str">
            <v xml:space="preserve">บริการ  </v>
          </cell>
          <cell r="AH4" t="str">
            <v>10674</v>
          </cell>
        </row>
        <row r="5">
          <cell r="A5" t="str">
            <v>001141000</v>
          </cell>
          <cell r="B5" t="str">
            <v>โรงพยาบาลสิเกา</v>
          </cell>
          <cell r="C5" t="str">
            <v>21002</v>
          </cell>
          <cell r="D5" t="str">
            <v>กระทรวงสาธารณสุข สำนักงานปลัดกระทรวงสาธารณสุข</v>
          </cell>
          <cell r="E5" t="str">
            <v>07</v>
          </cell>
          <cell r="F5" t="str">
            <v>โรงพยาบาลชุมชน</v>
          </cell>
          <cell r="G5" t="str">
            <v>60</v>
          </cell>
          <cell r="H5" t="str">
            <v>92</v>
          </cell>
          <cell r="I5" t="str">
            <v>จ.ตรัง</v>
          </cell>
          <cell r="J5" t="str">
            <v>05</v>
          </cell>
          <cell r="K5" t="str">
            <v xml:space="preserve"> อ.สิเกา</v>
          </cell>
          <cell r="L5" t="str">
            <v>01</v>
          </cell>
          <cell r="M5" t="str">
            <v xml:space="preserve"> 'ต.บ่อหิน'</v>
          </cell>
          <cell r="N5" t="str">
            <v>06</v>
          </cell>
          <cell r="O5" t="str">
            <v xml:space="preserve"> หมู่ 6</v>
          </cell>
          <cell r="P5" t="str">
            <v>01</v>
          </cell>
          <cell r="Q5" t="str">
            <v>เปิดดำเนินการ</v>
          </cell>
          <cell r="R5" t="str">
            <v>231</v>
          </cell>
          <cell r="S5" t="str">
            <v>92150</v>
          </cell>
          <cell r="V5" t="str">
            <v>21</v>
          </cell>
          <cell r="W5" t="str">
            <v>2.1 ทุติยภูมิระดับต้น</v>
          </cell>
          <cell r="X5" t="str">
            <v>S</v>
          </cell>
          <cell r="Y5" t="str">
            <v xml:space="preserve">บริการ  </v>
          </cell>
          <cell r="AH5" t="str">
            <v>11410</v>
          </cell>
        </row>
        <row r="6">
          <cell r="A6" t="str">
            <v>001134700</v>
          </cell>
          <cell r="B6" t="str">
            <v>โรงพยาบาลเกาะยาวชัยพัฒน์</v>
          </cell>
          <cell r="C6" t="str">
            <v>21002</v>
          </cell>
          <cell r="D6" t="str">
            <v>กระทรวงสาธารณสุข สำนักงานปลัดกระทรวงสาธารณสุข</v>
          </cell>
          <cell r="E6" t="str">
            <v>07</v>
          </cell>
          <cell r="F6" t="str">
            <v>โรงพยาบาลชุมชน</v>
          </cell>
          <cell r="G6" t="str">
            <v>30</v>
          </cell>
          <cell r="H6" t="str">
            <v>82</v>
          </cell>
          <cell r="I6" t="str">
            <v>จ.พังงา</v>
          </cell>
          <cell r="J6" t="str">
            <v>02</v>
          </cell>
          <cell r="K6" t="str">
            <v xml:space="preserve"> อ.เกาะยาว</v>
          </cell>
          <cell r="L6" t="str">
            <v>01</v>
          </cell>
          <cell r="M6" t="str">
            <v xml:space="preserve"> 'ต.เกาะยาวน้อย'</v>
          </cell>
          <cell r="N6" t="str">
            <v>02</v>
          </cell>
          <cell r="O6" t="str">
            <v xml:space="preserve"> หมู่ 2</v>
          </cell>
          <cell r="P6" t="str">
            <v>01</v>
          </cell>
          <cell r="Q6" t="str">
            <v>เปิดดำเนินการ</v>
          </cell>
          <cell r="R6" t="str">
            <v xml:space="preserve">52/3 </v>
          </cell>
          <cell r="S6" t="str">
            <v>82160</v>
          </cell>
          <cell r="T6" t="str">
            <v>076597119</v>
          </cell>
          <cell r="U6" t="str">
            <v>076597119</v>
          </cell>
          <cell r="V6" t="str">
            <v>21</v>
          </cell>
          <cell r="W6" t="str">
            <v>2.1 ทุติยภูมิระดับต้น</v>
          </cell>
          <cell r="AH6" t="str">
            <v>11347</v>
          </cell>
        </row>
        <row r="7">
          <cell r="A7" t="str">
            <v>001108900</v>
          </cell>
          <cell r="B7" t="str">
            <v>โรงพยาบาลกุสุมาลย์</v>
          </cell>
          <cell r="C7" t="str">
            <v>21002</v>
          </cell>
          <cell r="D7" t="str">
            <v>กระทรวงสาธารณสุข สำนักงานปลัดกระทรวงสาธารณสุข</v>
          </cell>
          <cell r="E7" t="str">
            <v>07</v>
          </cell>
          <cell r="F7" t="str">
            <v>โรงพยาบาลชุมชน</v>
          </cell>
          <cell r="G7" t="str">
            <v>35</v>
          </cell>
          <cell r="H7" t="str">
            <v>47</v>
          </cell>
          <cell r="I7" t="str">
            <v>จ.สกลนคร</v>
          </cell>
          <cell r="J7" t="str">
            <v>02</v>
          </cell>
          <cell r="K7" t="str">
            <v xml:space="preserve"> อ.กุสุมาลย์</v>
          </cell>
          <cell r="L7" t="str">
            <v>02</v>
          </cell>
          <cell r="M7" t="str">
            <v xml:space="preserve"> 'ต.นาโพธิ์'</v>
          </cell>
          <cell r="N7" t="str">
            <v>11</v>
          </cell>
          <cell r="O7" t="str">
            <v xml:space="preserve"> หมู่ 11</v>
          </cell>
          <cell r="P7" t="str">
            <v>01</v>
          </cell>
          <cell r="Q7" t="str">
            <v>เปิดดำเนินการ</v>
          </cell>
          <cell r="R7" t="str">
            <v xml:space="preserve">  ถ.สกลนคร-นครพนม  </v>
          </cell>
          <cell r="S7" t="str">
            <v>47210</v>
          </cell>
          <cell r="T7" t="str">
            <v>042769041</v>
          </cell>
          <cell r="U7" t="str">
            <v>042769123</v>
          </cell>
          <cell r="V7" t="str">
            <v>21</v>
          </cell>
          <cell r="W7" t="str">
            <v>2.1 ทุติยภูมิระดับต้น</v>
          </cell>
          <cell r="X7" t="str">
            <v>S</v>
          </cell>
          <cell r="Y7" t="str">
            <v xml:space="preserve">บริการ  </v>
          </cell>
          <cell r="AH7" t="str">
            <v>11089</v>
          </cell>
        </row>
        <row r="8">
          <cell r="A8" t="str">
            <v>002132300</v>
          </cell>
          <cell r="B8" t="str">
            <v>โรงพยาบาลพระอาจารย์แบน  ธนากโร</v>
          </cell>
          <cell r="C8" t="str">
            <v>21002</v>
          </cell>
          <cell r="D8" t="str">
            <v>กระทรวงสาธารณสุข สำนักงานปลัดกระทรวงสาธารณสุข</v>
          </cell>
          <cell r="E8" t="str">
            <v>07</v>
          </cell>
          <cell r="F8" t="str">
            <v>โรงพยาบาลชุมชน</v>
          </cell>
          <cell r="G8" t="str">
            <v>90</v>
          </cell>
          <cell r="H8" t="str">
            <v>47</v>
          </cell>
          <cell r="I8" t="str">
            <v>จ.สกลนคร</v>
          </cell>
          <cell r="J8" t="str">
            <v>18</v>
          </cell>
          <cell r="K8" t="str">
            <v xml:space="preserve"> อ.ภูพาน</v>
          </cell>
          <cell r="L8" t="str">
            <v>03</v>
          </cell>
          <cell r="M8" t="str">
            <v xml:space="preserve"> 'ต.โคกภู'</v>
          </cell>
          <cell r="N8" t="str">
            <v>00</v>
          </cell>
          <cell r="O8" t="str">
            <v xml:space="preserve"> หมู่ 0</v>
          </cell>
          <cell r="P8" t="str">
            <v>01</v>
          </cell>
          <cell r="Q8" t="str">
            <v>เปิดดำเนินการ</v>
          </cell>
          <cell r="R8" t="str">
            <v xml:space="preserve">288 ถ.สกลนคร-กาฬสินธุ์ </v>
          </cell>
          <cell r="S8" t="str">
            <v>47180</v>
          </cell>
          <cell r="T8" t="str">
            <v>0422708123</v>
          </cell>
          <cell r="U8" t="str">
            <v>0422708123</v>
          </cell>
          <cell r="V8" t="str">
            <v>22</v>
          </cell>
          <cell r="W8" t="str">
            <v>2.2 ทุติยภูมิระดับกลาง</v>
          </cell>
          <cell r="X8" t="str">
            <v>S</v>
          </cell>
          <cell r="Y8" t="str">
            <v xml:space="preserve">บริการ  </v>
          </cell>
          <cell r="AH8" t="str">
            <v>21323</v>
          </cell>
        </row>
        <row r="9">
          <cell r="A9" t="str">
            <v>001112700</v>
          </cell>
          <cell r="B9" t="str">
            <v>โรงพยาบาลพร้าว</v>
          </cell>
          <cell r="C9" t="str">
            <v>21002</v>
          </cell>
          <cell r="D9" t="str">
            <v>กระทรวงสาธารณสุข สำนักงานปลัดกระทรวงสาธารณสุข</v>
          </cell>
          <cell r="E9" t="str">
            <v>07</v>
          </cell>
          <cell r="F9" t="str">
            <v>โรงพยาบาลชุมชน</v>
          </cell>
          <cell r="G9" t="str">
            <v>60</v>
          </cell>
          <cell r="H9" t="str">
            <v>50</v>
          </cell>
          <cell r="I9" t="str">
            <v>จ.เชียงใหม่</v>
          </cell>
          <cell r="J9" t="str">
            <v>11</v>
          </cell>
          <cell r="K9" t="str">
            <v xml:space="preserve"> อ.พร้าว</v>
          </cell>
          <cell r="L9" t="str">
            <v>01</v>
          </cell>
          <cell r="M9" t="str">
            <v xml:space="preserve"> 'ต.เวียง'</v>
          </cell>
          <cell r="N9" t="str">
            <v>04</v>
          </cell>
          <cell r="O9" t="str">
            <v xml:space="preserve"> หมู่ 4</v>
          </cell>
          <cell r="P9" t="str">
            <v>01</v>
          </cell>
          <cell r="Q9" t="str">
            <v>เปิดดำเนินการ</v>
          </cell>
          <cell r="R9" t="str">
            <v xml:space="preserve">181 ม.4 </v>
          </cell>
          <cell r="S9" t="str">
            <v>50190</v>
          </cell>
          <cell r="V9" t="str">
            <v>22</v>
          </cell>
          <cell r="W9" t="str">
            <v>2.2 ทุติยภูมิระดับกลาง</v>
          </cell>
          <cell r="AH9" t="str">
            <v>11127</v>
          </cell>
        </row>
        <row r="10">
          <cell r="A10" t="str">
            <v>001069700</v>
          </cell>
          <cell r="B10" t="str">
            <v>โรงพยาบาลพุทธโสธร</v>
          </cell>
          <cell r="C10" t="str">
            <v>21002</v>
          </cell>
          <cell r="D10" t="str">
            <v>กระทรวงสาธารณสุข สำนักงานปลัดกระทรวงสาธารณสุข</v>
          </cell>
          <cell r="E10" t="str">
            <v>06</v>
          </cell>
          <cell r="F10" t="str">
            <v>โรงพยาบาลทั่วไป</v>
          </cell>
          <cell r="G10" t="str">
            <v>503</v>
          </cell>
          <cell r="H10" t="str">
            <v>24</v>
          </cell>
          <cell r="I10" t="str">
            <v>จ.ฉะเชิงเทรา</v>
          </cell>
          <cell r="J10" t="str">
            <v>01</v>
          </cell>
          <cell r="K10" t="str">
            <v xml:space="preserve"> อ.เมืองฉะเชิงเทรา</v>
          </cell>
          <cell r="L10" t="str">
            <v>01</v>
          </cell>
          <cell r="M10" t="str">
            <v xml:space="preserve"> 'ต.หน้าเมือง'</v>
          </cell>
          <cell r="N10" t="str">
            <v>00</v>
          </cell>
          <cell r="O10" t="str">
            <v xml:space="preserve"> หมู่ 0</v>
          </cell>
          <cell r="P10" t="str">
            <v>01</v>
          </cell>
          <cell r="Q10" t="str">
            <v>เปิดดำเนินการ</v>
          </cell>
          <cell r="R10" t="str">
            <v>174 ถ.มรุพงษ์  (เขตเทศบาลเมืองฉะเชิงเทรา)</v>
          </cell>
          <cell r="S10" t="str">
            <v>24000</v>
          </cell>
          <cell r="T10" t="str">
            <v>0 38-51 1033</v>
          </cell>
          <cell r="U10" t="str">
            <v>038-514722-3'</v>
          </cell>
          <cell r="W10" t="str">
            <v>31</v>
          </cell>
          <cell r="X10" t="str">
            <v>3.1 ตติยภูมิ</v>
          </cell>
          <cell r="AA10" t="str">
            <v>02</v>
          </cell>
          <cell r="AB10" t="str">
            <v>แก้ไขชื่อ</v>
          </cell>
          <cell r="AC10" t="str">
            <v>แก้ไขชื่อ โรงพยาบาลเมืองฉะเชิงเทรา เป็น โรงพยาบาลพุทธโสธรและแก้ไขจำนวนเตียง</v>
          </cell>
          <cell r="AH10" t="str">
            <v>10697</v>
          </cell>
        </row>
        <row r="11">
          <cell r="A11" t="str">
            <v>001066700</v>
          </cell>
          <cell r="B11" t="str">
            <v>โรงพยาบาลบุรีรัมย์</v>
          </cell>
          <cell r="C11" t="str">
            <v>21002</v>
          </cell>
          <cell r="D11" t="str">
            <v>กระทรวงสาธารณสุข สำนักงานปลัดกระทรวงสาธารณสุข</v>
          </cell>
          <cell r="E11" t="str">
            <v>05</v>
          </cell>
          <cell r="F11" t="str">
            <v>โรงพยาบาลศูนย์</v>
          </cell>
          <cell r="G11" t="str">
            <v>625</v>
          </cell>
          <cell r="H11" t="str">
            <v>31</v>
          </cell>
          <cell r="I11" t="str">
            <v>จ.บุรีรัมย์</v>
          </cell>
          <cell r="J11" t="str">
            <v>01</v>
          </cell>
          <cell r="K11" t="str">
            <v xml:space="preserve"> อ.เมืองบุรีรัมย์</v>
          </cell>
          <cell r="L11" t="str">
            <v>01</v>
          </cell>
          <cell r="M11" t="str">
            <v xml:space="preserve"> 'ต.ในเมือง'</v>
          </cell>
          <cell r="N11" t="str">
            <v>05</v>
          </cell>
          <cell r="O11" t="str">
            <v xml:space="preserve"> หมู่ 5</v>
          </cell>
          <cell r="P11" t="str">
            <v>01</v>
          </cell>
          <cell r="Q11" t="str">
            <v>เปิดดำเนินการ</v>
          </cell>
          <cell r="R11" t="str">
            <v xml:space="preserve">1 ถนนหนัาสถานีรถไฟ </v>
          </cell>
          <cell r="S11" t="str">
            <v>31000</v>
          </cell>
          <cell r="T11" t="str">
            <v>044-615002</v>
          </cell>
          <cell r="V11" t="str">
            <v>31</v>
          </cell>
          <cell r="W11" t="str">
            <v>3.1 ตติยภูมิ</v>
          </cell>
          <cell r="Z11" t="str">
            <v>01</v>
          </cell>
          <cell r="AA11" t="str">
            <v>ตั้งใหม่</v>
          </cell>
          <cell r="AB11" t="str">
            <v>แก้ไขที่ตั้ง หมู่เป็น ม.5</v>
          </cell>
          <cell r="AH11" t="str">
            <v>10667</v>
          </cell>
        </row>
        <row r="12">
          <cell r="A12" t="str">
            <v>001104200</v>
          </cell>
          <cell r="B12" t="str">
            <v>โรงพยาบาลโพนพิสัย</v>
          </cell>
          <cell r="C12" t="str">
            <v>21002</v>
          </cell>
          <cell r="D12" t="str">
            <v>กระทรวงสาธารณสุข สำนักงานปลัดกระทรวงสาธารณสุข</v>
          </cell>
          <cell r="E12" t="str">
            <v>07</v>
          </cell>
          <cell r="F12" t="str">
            <v>โรงพยาบาลชุมชน</v>
          </cell>
          <cell r="G12" t="str">
            <v>60</v>
          </cell>
          <cell r="H12" t="str">
            <v>43</v>
          </cell>
          <cell r="I12" t="str">
            <v>จ.หนองคาย</v>
          </cell>
          <cell r="J12" t="str">
            <v>05</v>
          </cell>
          <cell r="K12" t="str">
            <v xml:space="preserve"> อ.โพนพิสัย</v>
          </cell>
          <cell r="L12" t="str">
            <v>01</v>
          </cell>
          <cell r="M12" t="str">
            <v xml:space="preserve"> 'ต.จุมพล'</v>
          </cell>
          <cell r="N12" t="str">
            <v>03</v>
          </cell>
          <cell r="O12" t="str">
            <v xml:space="preserve"> หมู่ 3</v>
          </cell>
          <cell r="P12" t="str">
            <v>01</v>
          </cell>
          <cell r="Q12" t="str">
            <v>เปิดดำเนินการ</v>
          </cell>
          <cell r="R12" t="str">
            <v xml:space="preserve">77  </v>
          </cell>
          <cell r="S12" t="str">
            <v>43120</v>
          </cell>
          <cell r="T12" t="str">
            <v>042471204</v>
          </cell>
          <cell r="U12" t="str">
            <v>042471668</v>
          </cell>
          <cell r="V12" t="str">
            <v>22</v>
          </cell>
          <cell r="W12" t="str">
            <v>2.2 ทุติยภูมิระดับกลาง</v>
          </cell>
          <cell r="X12" t="str">
            <v>S</v>
          </cell>
          <cell r="Y12" t="str">
            <v xml:space="preserve">บริการ  </v>
          </cell>
          <cell r="AH12" t="str">
            <v>11042</v>
          </cell>
        </row>
        <row r="13">
          <cell r="A13" t="str">
            <v>001086200</v>
          </cell>
          <cell r="B13" t="str">
            <v>โรงพยาบาลศรีมโหสถ</v>
          </cell>
          <cell r="C13" t="str">
            <v>21002</v>
          </cell>
          <cell r="D13" t="str">
            <v>กระทรวงสาธารณสุข สำนักงานปลัดกระทรวงสาธารณสุข</v>
          </cell>
          <cell r="E13" t="str">
            <v>07</v>
          </cell>
          <cell r="F13" t="str">
            <v>โรงพยาบาลชุมชน</v>
          </cell>
          <cell r="G13" t="str">
            <v>30</v>
          </cell>
          <cell r="H13" t="str">
            <v>25</v>
          </cell>
          <cell r="I13" t="str">
            <v>จ.ปราจีนบุรี</v>
          </cell>
          <cell r="J13" t="str">
            <v>09</v>
          </cell>
          <cell r="K13" t="str">
            <v xml:space="preserve"> อ.ศรีมโหสถ</v>
          </cell>
          <cell r="L13" t="str">
            <v>01</v>
          </cell>
          <cell r="M13" t="str">
            <v xml:space="preserve"> 'ต.โคกปีบ'</v>
          </cell>
          <cell r="N13" t="str">
            <v>04</v>
          </cell>
          <cell r="O13" t="str">
            <v xml:space="preserve"> หมู่ 4</v>
          </cell>
          <cell r="P13" t="str">
            <v>01</v>
          </cell>
          <cell r="Q13" t="str">
            <v>เปิดดำเนินการ</v>
          </cell>
          <cell r="R13" t="str">
            <v xml:space="preserve">189  ถ.สุวินทวงศ์ บ้านโคกปีบ </v>
          </cell>
          <cell r="V13" t="str">
            <v>21</v>
          </cell>
          <cell r="W13" t="str">
            <v>2.1 ทุติยภูมิระดับต้น</v>
          </cell>
          <cell r="AH13" t="str">
            <v>10862</v>
          </cell>
        </row>
        <row r="14">
          <cell r="A14" t="str">
            <v>002482100</v>
          </cell>
          <cell r="B14" t="str">
            <v>โรงพยาบาลนาเยีย</v>
          </cell>
          <cell r="C14" t="str">
            <v>21002</v>
          </cell>
          <cell r="D14" t="str">
            <v>กระทรวงสาธารณสุข สำนักงานปลัดกระทรวงสาธารณสุข</v>
          </cell>
          <cell r="E14" t="str">
            <v>07</v>
          </cell>
          <cell r="F14" t="str">
            <v>โรงพยาบาลชุมชน</v>
          </cell>
          <cell r="G14" t="str">
            <v>30</v>
          </cell>
          <cell r="H14" t="str">
            <v>34</v>
          </cell>
          <cell r="I14" t="str">
            <v>จ.อุบลราชธานี</v>
          </cell>
          <cell r="J14" t="str">
            <v>29</v>
          </cell>
          <cell r="K14" t="str">
            <v xml:space="preserve"> อ.นาเยีย</v>
          </cell>
          <cell r="L14" t="str">
            <v>01</v>
          </cell>
          <cell r="M14" t="str">
            <v xml:space="preserve"> 'ต.นาเยีย'</v>
          </cell>
          <cell r="N14" t="str">
            <v>00</v>
          </cell>
          <cell r="O14" t="str">
            <v xml:space="preserve"> หมู่ 0</v>
          </cell>
          <cell r="P14" t="str">
            <v>01</v>
          </cell>
          <cell r="Q14" t="str">
            <v>เปิดดำเนินการ</v>
          </cell>
          <cell r="V14" t="str">
            <v>21</v>
          </cell>
          <cell r="W14" t="str">
            <v>2.1 ทุติยภูมิระดับต้น</v>
          </cell>
          <cell r="X14" t="str">
            <v>S</v>
          </cell>
          <cell r="Y14" t="str">
            <v xml:space="preserve">บริการ  </v>
          </cell>
          <cell r="Z14" t="str">
            <v>00</v>
          </cell>
          <cell r="AC14" t="str">
            <v>2012-05-02</v>
          </cell>
          <cell r="AH14" t="str">
            <v>24821</v>
          </cell>
        </row>
        <row r="15">
          <cell r="A15" t="str">
            <v>001078200</v>
          </cell>
          <cell r="B15" t="str">
            <v>โรงพยาบาลไชโย</v>
          </cell>
          <cell r="C15" t="str">
            <v>21002</v>
          </cell>
          <cell r="D15" t="str">
            <v>กระทรวงสาธารณสุข สำนักงานปลัดกระทรวงสาธารณสุข</v>
          </cell>
          <cell r="E15" t="str">
            <v>07</v>
          </cell>
          <cell r="F15" t="str">
            <v>โรงพยาบาลชุมชน</v>
          </cell>
          <cell r="G15" t="str">
            <v>30</v>
          </cell>
          <cell r="H15" t="str">
            <v>15</v>
          </cell>
          <cell r="I15" t="str">
            <v>จ.อ่างทอง</v>
          </cell>
          <cell r="J15" t="str">
            <v>02</v>
          </cell>
          <cell r="K15" t="str">
            <v xml:space="preserve"> อ.ไชโย</v>
          </cell>
          <cell r="L15" t="str">
            <v>06</v>
          </cell>
          <cell r="M15" t="str">
            <v xml:space="preserve"> 'ต.ไชโย'</v>
          </cell>
          <cell r="N15" t="str">
            <v>05</v>
          </cell>
          <cell r="O15" t="str">
            <v xml:space="preserve"> หมู่ 5</v>
          </cell>
          <cell r="P15" t="str">
            <v>01</v>
          </cell>
          <cell r="Q15" t="str">
            <v>เปิดดำเนินการ</v>
          </cell>
          <cell r="R15" t="str">
            <v xml:space="preserve">80 ม.5 ถ.สิงห์บุรี-อ่างทอง </v>
          </cell>
          <cell r="V15" t="str">
            <v>21</v>
          </cell>
          <cell r="W15" t="str">
            <v>2.1 ทุติยภูมิระดับต้น</v>
          </cell>
          <cell r="Z15" t="str">
            <v>04</v>
          </cell>
          <cell r="AA15" t="str">
            <v>แก้ไข/เปลี่ยนแปลงที่ตั้ง</v>
          </cell>
          <cell r="AB15" t="str">
            <v>เพิ่มเป็น 30 เตียง ตามมติ อกพ.สป</v>
          </cell>
          <cell r="AH15" t="str">
            <v>10782</v>
          </cell>
        </row>
        <row r="16">
          <cell r="A16" t="str">
            <v>002495600</v>
          </cell>
          <cell r="B16" t="str">
            <v>โรงพยาบาลเวียงหนองล่อง</v>
          </cell>
          <cell r="C16" t="str">
            <v>21002</v>
          </cell>
          <cell r="D16" t="str">
            <v>กระทรวงสาธารณสุข สำนักงานปลัดกระทรวงสาธารณสุข</v>
          </cell>
          <cell r="E16" t="str">
            <v>07</v>
          </cell>
          <cell r="F16" t="str">
            <v>โรงพยาบาลชุมชน</v>
          </cell>
          <cell r="G16" t="str">
            <v>30</v>
          </cell>
          <cell r="H16" t="str">
            <v>51</v>
          </cell>
          <cell r="I16" t="str">
            <v>จ.ลำพูน</v>
          </cell>
          <cell r="J16" t="str">
            <v>08</v>
          </cell>
          <cell r="K16" t="str">
            <v xml:space="preserve"> อ.เวียงหนองล่อง</v>
          </cell>
          <cell r="L16" t="str">
            <v>03</v>
          </cell>
          <cell r="M16" t="str">
            <v xml:space="preserve"> 'ต.วังผาง'</v>
          </cell>
          <cell r="N16" t="str">
            <v>09</v>
          </cell>
          <cell r="O16" t="str">
            <v xml:space="preserve"> หมู่ 9</v>
          </cell>
          <cell r="P16" t="str">
            <v>01</v>
          </cell>
          <cell r="Q16" t="str">
            <v>เปิดดำเนินการ</v>
          </cell>
          <cell r="S16" t="str">
            <v>51120</v>
          </cell>
          <cell r="T16" t="str">
            <v>0873018898</v>
          </cell>
          <cell r="V16" t="str">
            <v>10</v>
          </cell>
          <cell r="W16" t="str">
            <v>1 ปฐมภูมิ</v>
          </cell>
          <cell r="X16" t="str">
            <v>S</v>
          </cell>
          <cell r="Y16" t="str">
            <v xml:space="preserve">บริการ  </v>
          </cell>
          <cell r="Z16" t="str">
            <v>06</v>
          </cell>
          <cell r="AA16" t="str">
            <v>แก้ไข/เปลี่ยนแปลงจำนวนเตียง</v>
          </cell>
          <cell r="AC16" t="str">
            <v>2012-07-03</v>
          </cell>
          <cell r="AE16" t="str">
            <v>2012-07-01</v>
          </cell>
          <cell r="AH16" t="str">
            <v>24956</v>
          </cell>
        </row>
        <row r="17">
          <cell r="A17" t="str">
            <v>002501700</v>
          </cell>
          <cell r="B17" t="str">
            <v>โรงพยาบาลภูเพียง</v>
          </cell>
          <cell r="C17" t="str">
            <v>21002</v>
          </cell>
          <cell r="D17" t="str">
            <v>กระทรวงสาธารณสุข สำนักงานปลัดกระทรวงสาธารณสุข</v>
          </cell>
          <cell r="E17" t="str">
            <v>07</v>
          </cell>
          <cell r="F17" t="str">
            <v>โรงพยาบาลชุมชน</v>
          </cell>
          <cell r="G17" t="str">
            <v>30</v>
          </cell>
          <cell r="H17" t="str">
            <v>55</v>
          </cell>
          <cell r="I17" t="str">
            <v>จ.น่าน</v>
          </cell>
          <cell r="J17" t="str">
            <v>14</v>
          </cell>
          <cell r="K17" t="str">
            <v xml:space="preserve"> อ.ภูเพียง</v>
          </cell>
          <cell r="L17" t="str">
            <v>01</v>
          </cell>
          <cell r="M17" t="str">
            <v xml:space="preserve"> 'ต.ม่วงตึ๊ด'</v>
          </cell>
          <cell r="N17" t="str">
            <v>00</v>
          </cell>
          <cell r="P17" t="str">
            <v>01</v>
          </cell>
          <cell r="Q17" t="str">
            <v>เปิดดำเนินการ</v>
          </cell>
          <cell r="S17" t="str">
            <v>55000</v>
          </cell>
          <cell r="T17" t="str">
            <v>0897006073</v>
          </cell>
          <cell r="V17" t="str">
            <v>21</v>
          </cell>
          <cell r="W17" t="str">
            <v>2.1 ทุติยภูมิระดับต้น</v>
          </cell>
          <cell r="X17" t="str">
            <v>S</v>
          </cell>
          <cell r="Y17" t="str">
            <v xml:space="preserve">บริการ  </v>
          </cell>
          <cell r="AC17" t="str">
            <v>2012-09-20</v>
          </cell>
          <cell r="AE17" t="str">
            <v>2012-09-17</v>
          </cell>
          <cell r="AH17" t="str">
            <v>25017</v>
          </cell>
        </row>
        <row r="18">
          <cell r="A18" t="str">
            <v>001082300</v>
          </cell>
          <cell r="B18" t="str">
            <v>โรงพยาบาลแหลมฉบัง</v>
          </cell>
          <cell r="C18" t="str">
            <v>21002</v>
          </cell>
          <cell r="D18" t="str">
            <v>กระทรวงสาธารณสุข สำนักงานปลัดกระทรวงสาธารณสุข</v>
          </cell>
          <cell r="E18" t="str">
            <v>07</v>
          </cell>
          <cell r="F18" t="str">
            <v>โรงพยาบาลชุมชน</v>
          </cell>
          <cell r="G18" t="str">
            <v>114</v>
          </cell>
          <cell r="H18" t="str">
            <v>20</v>
          </cell>
          <cell r="I18" t="str">
            <v>จ.ชลบุรี</v>
          </cell>
          <cell r="J18" t="str">
            <v>07</v>
          </cell>
          <cell r="K18" t="str">
            <v xml:space="preserve"> อ.ศรีราชา</v>
          </cell>
          <cell r="L18" t="str">
            <v>03</v>
          </cell>
          <cell r="M18" t="str">
            <v xml:space="preserve"> 'ต.ทุ่งสุขลา'</v>
          </cell>
          <cell r="N18" t="str">
            <v>07</v>
          </cell>
          <cell r="O18" t="str">
            <v xml:space="preserve"> หมู่ 7</v>
          </cell>
          <cell r="P18" t="str">
            <v>01</v>
          </cell>
          <cell r="Q18" t="str">
            <v>เปิดดำเนินการ</v>
          </cell>
          <cell r="V18" t="str">
            <v>22</v>
          </cell>
          <cell r="W18" t="str">
            <v>2.2 ทุติยภูมิระดับกลาง</v>
          </cell>
          <cell r="X18" t="str">
            <v>S</v>
          </cell>
          <cell r="Y18" t="str">
            <v xml:space="preserve">บริการ  </v>
          </cell>
          <cell r="Z18" t="str">
            <v>02</v>
          </cell>
          <cell r="AA18" t="str">
            <v>แก้ไขชื่อ</v>
          </cell>
          <cell r="AB18" t="str">
            <v>เปลี่ยนชื่อรพ.อ่าวอุดม เป็น รพ.แหลมฉบัง ตามหนังสือสำนักบริหารการสาธารณสุข ที่ 0228.04.3/5918 ลงวันที่ 26 ตค.55 เตียง จาก90 เป็น114 เตียง</v>
          </cell>
          <cell r="AH18" t="str">
            <v>10823</v>
          </cell>
        </row>
        <row r="19">
          <cell r="A19" t="str">
            <v>001077500</v>
          </cell>
          <cell r="B19" t="str">
            <v>โรงพยาบาลภาชี</v>
          </cell>
          <cell r="C19" t="str">
            <v>21002</v>
          </cell>
          <cell r="D19" t="str">
            <v>กระทรวงสาธารณสุข สำนักงานปลัดกระทรวงสาธารณสุข</v>
          </cell>
          <cell r="E19" t="str">
            <v>07</v>
          </cell>
          <cell r="F19" t="str">
            <v>โรงพยาบาลชุมชน</v>
          </cell>
          <cell r="G19" t="str">
            <v>30</v>
          </cell>
          <cell r="H19" t="str">
            <v>14</v>
          </cell>
          <cell r="I19" t="str">
            <v>จ.พระนครศรีอยุธยา</v>
          </cell>
          <cell r="J19" t="str">
            <v>09</v>
          </cell>
          <cell r="K19" t="str">
            <v xml:space="preserve"> อ.ภาชี</v>
          </cell>
          <cell r="L19" t="str">
            <v>01</v>
          </cell>
          <cell r="M19" t="str">
            <v xml:space="preserve"> 'ต.ภาชี'</v>
          </cell>
          <cell r="N19" t="str">
            <v>05</v>
          </cell>
          <cell r="O19" t="str">
            <v xml:space="preserve"> หมู่ 5</v>
          </cell>
          <cell r="P19" t="str">
            <v>01</v>
          </cell>
          <cell r="Q19" t="str">
            <v>เปิดดำเนินการ</v>
          </cell>
          <cell r="R19" t="str">
            <v>15 ม.5 ถ.ผักไห่-ป่าโมก</v>
          </cell>
          <cell r="V19" t="str">
            <v>21</v>
          </cell>
          <cell r="W19" t="str">
            <v>2.1 ทุติยภูมิระดับต้น</v>
          </cell>
          <cell r="AB19" t="str">
            <v>แก้ไขค่าพิกัด</v>
          </cell>
          <cell r="AH19" t="str">
            <v>10775</v>
          </cell>
        </row>
        <row r="20">
          <cell r="A20" t="str">
            <v>001139500</v>
          </cell>
          <cell r="B20" t="str">
            <v>โรงพยาบาลสะเดา</v>
          </cell>
          <cell r="C20" t="str">
            <v>21002</v>
          </cell>
          <cell r="D20" t="str">
            <v>กระทรวงสาธารณสุข สำนักงานปลัดกระทรวงสาธารณสุข</v>
          </cell>
          <cell r="E20" t="str">
            <v>07</v>
          </cell>
          <cell r="F20" t="str">
            <v>โรงพยาบาลชุมชน</v>
          </cell>
          <cell r="G20" t="str">
            <v>30</v>
          </cell>
          <cell r="H20" t="str">
            <v>90</v>
          </cell>
          <cell r="I20" t="str">
            <v>จ.สงขลา</v>
          </cell>
          <cell r="J20" t="str">
            <v>10</v>
          </cell>
          <cell r="K20" t="str">
            <v xml:space="preserve"> อ.สะเดา</v>
          </cell>
          <cell r="L20" t="str">
            <v>01</v>
          </cell>
          <cell r="M20" t="str">
            <v xml:space="preserve"> 'ต.สะเดา'</v>
          </cell>
          <cell r="N20" t="str">
            <v>00</v>
          </cell>
          <cell r="O20" t="str">
            <v xml:space="preserve"> หมู่ 0</v>
          </cell>
          <cell r="P20" t="str">
            <v>01</v>
          </cell>
          <cell r="Q20" t="str">
            <v>เปิดดำเนินการ</v>
          </cell>
          <cell r="R20" t="str">
            <v xml:space="preserve">110 ถ.ปาดังเบซาร์ </v>
          </cell>
          <cell r="S20" t="str">
            <v>90120</v>
          </cell>
          <cell r="T20" t="str">
            <v>074411288</v>
          </cell>
          <cell r="U20" t="str">
            <v>074414236</v>
          </cell>
          <cell r="V20" t="str">
            <v>21</v>
          </cell>
          <cell r="W20" t="str">
            <v>2.1 ทุติยภูมิระดับต้น</v>
          </cell>
          <cell r="X20" t="str">
            <v>S</v>
          </cell>
          <cell r="Y20" t="str">
            <v xml:space="preserve">บริการ  </v>
          </cell>
          <cell r="AH20" t="str">
            <v>11395</v>
          </cell>
        </row>
        <row r="21">
          <cell r="A21" t="str">
            <v>001103100</v>
          </cell>
          <cell r="B21" t="str">
            <v>โรงพยาบาลเชียงคาน</v>
          </cell>
          <cell r="C21" t="str">
            <v>21002</v>
          </cell>
          <cell r="D21" t="str">
            <v>กระทรวงสาธารณสุข สำนักงานปลัดกระทรวงสาธารณสุข</v>
          </cell>
          <cell r="E21" t="str">
            <v>07</v>
          </cell>
          <cell r="F21" t="str">
            <v>โรงพยาบาลชุมชน</v>
          </cell>
          <cell r="G21" t="str">
            <v>30</v>
          </cell>
          <cell r="H21" t="str">
            <v>42</v>
          </cell>
          <cell r="I21" t="str">
            <v>จ.เลย</v>
          </cell>
          <cell r="J21" t="str">
            <v>03</v>
          </cell>
          <cell r="K21" t="str">
            <v xml:space="preserve"> อ.เชียงคาน</v>
          </cell>
          <cell r="L21" t="str">
            <v>01</v>
          </cell>
          <cell r="M21" t="str">
            <v xml:space="preserve"> 'ต.เชียงคาน'</v>
          </cell>
          <cell r="N21" t="str">
            <v>02</v>
          </cell>
          <cell r="O21" t="str">
            <v xml:space="preserve"> หมู่ 2</v>
          </cell>
          <cell r="P21" t="str">
            <v>01</v>
          </cell>
          <cell r="Q21" t="str">
            <v>เปิดดำเนินการ</v>
          </cell>
          <cell r="R21" t="str">
            <v xml:space="preserve">427  ถ.เชียงคาน - ปากชม </v>
          </cell>
          <cell r="S21" t="str">
            <v>42110</v>
          </cell>
          <cell r="T21" t="str">
            <v>042821101</v>
          </cell>
          <cell r="U21" t="str">
            <v>042821101</v>
          </cell>
          <cell r="V21" t="str">
            <v>21</v>
          </cell>
          <cell r="W21" t="str">
            <v>2.1 ทุติยภูมิระดับต้น</v>
          </cell>
          <cell r="X21" t="str">
            <v>S</v>
          </cell>
          <cell r="Y21" t="str">
            <v xml:space="preserve">บริการ  </v>
          </cell>
          <cell r="AH21" t="str">
            <v>11031</v>
          </cell>
        </row>
        <row r="22">
          <cell r="A22" t="str">
            <v>001110600</v>
          </cell>
          <cell r="B22" t="str">
            <v>โรงพยาบาลบ้านแพง</v>
          </cell>
          <cell r="C22" t="str">
            <v>21002</v>
          </cell>
          <cell r="D22" t="str">
            <v>กระทรวงสาธารณสุข สำนักงานปลัดกระทรวงสาธารณสุข</v>
          </cell>
          <cell r="E22" t="str">
            <v>07</v>
          </cell>
          <cell r="F22" t="str">
            <v>โรงพยาบาลชุมชน</v>
          </cell>
          <cell r="G22" t="str">
            <v>30</v>
          </cell>
          <cell r="H22" t="str">
            <v>48</v>
          </cell>
          <cell r="I22" t="str">
            <v>จ.นครพนม</v>
          </cell>
          <cell r="J22" t="str">
            <v>04</v>
          </cell>
          <cell r="K22" t="str">
            <v xml:space="preserve"> อ.บ้านแพง</v>
          </cell>
          <cell r="L22" t="str">
            <v>01</v>
          </cell>
          <cell r="M22" t="str">
            <v xml:space="preserve"> 'ต.บ้านแพง'</v>
          </cell>
          <cell r="N22" t="str">
            <v>02</v>
          </cell>
          <cell r="O22" t="str">
            <v xml:space="preserve"> หมู่ 2</v>
          </cell>
          <cell r="P22" t="str">
            <v>01</v>
          </cell>
          <cell r="Q22" t="str">
            <v>เปิดดำเนินการ</v>
          </cell>
          <cell r="R22" t="str">
            <v xml:space="preserve">339 ม.2 ถ.หนองคาย-นครพนม </v>
          </cell>
          <cell r="S22" t="str">
            <v>48140</v>
          </cell>
          <cell r="V22" t="str">
            <v>21</v>
          </cell>
          <cell r="W22" t="str">
            <v>2.1 ทุติยภูมิระดับต้น</v>
          </cell>
          <cell r="AH22" t="str">
            <v>11106</v>
          </cell>
        </row>
        <row r="23">
          <cell r="A23" t="str">
            <v>001106300</v>
          </cell>
          <cell r="B23" t="str">
            <v>โรงพยาบาลจตุรพักตรพิมาน</v>
          </cell>
          <cell r="C23" t="str">
            <v>21002</v>
          </cell>
          <cell r="D23" t="str">
            <v>กระทรวงสาธารณสุข สำนักงานปลัดกระทรวงสาธารณสุข</v>
          </cell>
          <cell r="E23" t="str">
            <v>07</v>
          </cell>
          <cell r="F23" t="str">
            <v>โรงพยาบาลชุมชน</v>
          </cell>
          <cell r="G23" t="str">
            <v>30</v>
          </cell>
          <cell r="H23" t="str">
            <v>45</v>
          </cell>
          <cell r="I23" t="str">
            <v>จ.ร้อยเอ็ด</v>
          </cell>
          <cell r="J23" t="str">
            <v>04</v>
          </cell>
          <cell r="K23" t="str">
            <v xml:space="preserve"> อ.จตุรพักตรพิมาน</v>
          </cell>
          <cell r="L23" t="str">
            <v>01</v>
          </cell>
          <cell r="M23" t="str">
            <v xml:space="preserve"> 'ต.หัวช้าง'</v>
          </cell>
          <cell r="N23" t="str">
            <v>04</v>
          </cell>
          <cell r="O23" t="str">
            <v xml:space="preserve"> หมู่ 4</v>
          </cell>
          <cell r="P23" t="str">
            <v>01</v>
          </cell>
          <cell r="Q23" t="str">
            <v>เปิดดำเนินการ</v>
          </cell>
          <cell r="R23" t="str">
            <v xml:space="preserve">165 ม.4 ถ.ปัทมานนท์ </v>
          </cell>
          <cell r="S23" t="str">
            <v>45180</v>
          </cell>
          <cell r="V23" t="str">
            <v>21</v>
          </cell>
          <cell r="W23" t="str">
            <v>2.1 ทุติยภูมิระดับต้น</v>
          </cell>
          <cell r="AH23" t="str">
            <v>11063</v>
          </cell>
        </row>
        <row r="24">
          <cell r="A24" t="str">
            <v>001096600</v>
          </cell>
          <cell r="B24" t="str">
            <v>โรงพยาบาลป่าติ้ว</v>
          </cell>
          <cell r="C24" t="str">
            <v>21002</v>
          </cell>
          <cell r="D24" t="str">
            <v>กระทรวงสาธารณสุข สำนักงานปลัดกระทรวงสาธารณสุข</v>
          </cell>
          <cell r="E24" t="str">
            <v>07</v>
          </cell>
          <cell r="F24" t="str">
            <v>โรงพยาบาลชุมชน</v>
          </cell>
          <cell r="G24" t="str">
            <v>30</v>
          </cell>
          <cell r="H24" t="str">
            <v>35</v>
          </cell>
          <cell r="I24" t="str">
            <v>จ.ยโสธร</v>
          </cell>
          <cell r="J24" t="str">
            <v>05</v>
          </cell>
          <cell r="K24" t="str">
            <v xml:space="preserve"> อ.ป่าติ้ว</v>
          </cell>
          <cell r="L24" t="str">
            <v>01</v>
          </cell>
          <cell r="M24" t="str">
            <v xml:space="preserve"> 'ต.โพธิ์ไทร'</v>
          </cell>
          <cell r="N24" t="str">
            <v>04</v>
          </cell>
          <cell r="O24" t="str">
            <v xml:space="preserve"> หมู่ 4</v>
          </cell>
          <cell r="P24" t="str">
            <v>01</v>
          </cell>
          <cell r="Q24" t="str">
            <v>เปิดดำเนินการ</v>
          </cell>
          <cell r="R24" t="str">
            <v>294 ม.4 ถ.อรุณประเสริฐ</v>
          </cell>
          <cell r="S24" t="str">
            <v>35150</v>
          </cell>
          <cell r="V24" t="str">
            <v>21</v>
          </cell>
          <cell r="W24" t="str">
            <v>2.1 ทุติยภูมิระดับต้น</v>
          </cell>
          <cell r="AH24" t="str">
            <v>10966</v>
          </cell>
        </row>
        <row r="25">
          <cell r="A25" t="str">
            <v>001098700</v>
          </cell>
          <cell r="B25" t="str">
            <v>โรงพยาบาลพนา</v>
          </cell>
          <cell r="C25" t="str">
            <v>21002</v>
          </cell>
          <cell r="D25" t="str">
            <v>กระทรวงสาธารณสุข สำนักงานปลัดกระทรวงสาธารณสุข</v>
          </cell>
          <cell r="E25" t="str">
            <v>07</v>
          </cell>
          <cell r="F25" t="str">
            <v>โรงพยาบาลชุมชน</v>
          </cell>
          <cell r="G25" t="str">
            <v>10</v>
          </cell>
          <cell r="H25" t="str">
            <v>37</v>
          </cell>
          <cell r="I25" t="str">
            <v>จ.อำนาจเจริญ</v>
          </cell>
          <cell r="J25" t="str">
            <v>04</v>
          </cell>
          <cell r="K25" t="str">
            <v xml:space="preserve"> อ.พนา</v>
          </cell>
          <cell r="L25" t="str">
            <v>04</v>
          </cell>
          <cell r="M25" t="str">
            <v xml:space="preserve"> 'ต.พระเหลา'</v>
          </cell>
          <cell r="N25" t="str">
            <v>10</v>
          </cell>
          <cell r="O25" t="str">
            <v xml:space="preserve"> หมู่ 10</v>
          </cell>
          <cell r="P25" t="str">
            <v>01</v>
          </cell>
          <cell r="Q25" t="str">
            <v>เปิดดำเนินการ</v>
          </cell>
          <cell r="R25" t="str">
            <v xml:space="preserve">255 ม.10 ถ.อุปชิด </v>
          </cell>
          <cell r="S25" t="str">
            <v>37180</v>
          </cell>
          <cell r="V25" t="str">
            <v>22</v>
          </cell>
          <cell r="W25" t="str">
            <v>2.2 ทุติยภูมิระดับกลาง</v>
          </cell>
          <cell r="AH25" t="str">
            <v>10987</v>
          </cell>
        </row>
        <row r="26">
          <cell r="A26" t="str">
            <v>001097100</v>
          </cell>
          <cell r="B26" t="str">
            <v>โรงพยาบาลคอนสวรรค์</v>
          </cell>
          <cell r="C26" t="str">
            <v>21002</v>
          </cell>
          <cell r="D26" t="str">
            <v>กระทรวงสาธารณสุข สำนักงานปลัดกระทรวงสาธารณสุข</v>
          </cell>
          <cell r="E26" t="str">
            <v>07</v>
          </cell>
          <cell r="F26" t="str">
            <v>โรงพยาบาลชุมชน</v>
          </cell>
          <cell r="G26" t="str">
            <v>30</v>
          </cell>
          <cell r="H26" t="str">
            <v>36</v>
          </cell>
          <cell r="I26" t="str">
            <v>จ.ชัยภูมิ</v>
          </cell>
          <cell r="J26" t="str">
            <v>03</v>
          </cell>
          <cell r="K26" t="str">
            <v xml:space="preserve"> อ.คอนสวรรค์</v>
          </cell>
          <cell r="L26" t="str">
            <v>01</v>
          </cell>
          <cell r="M26" t="str">
            <v xml:space="preserve"> 'ต.คอนสวรรค์'</v>
          </cell>
          <cell r="N26" t="str">
            <v>13</v>
          </cell>
          <cell r="O26" t="str">
            <v xml:space="preserve"> หมู่ 13</v>
          </cell>
          <cell r="P26" t="str">
            <v>01</v>
          </cell>
          <cell r="Q26" t="str">
            <v>เปิดดำเนินการ</v>
          </cell>
          <cell r="R26" t="str">
            <v xml:space="preserve">431 ถ.คอนสวรรค์ -แก้งคร้อ </v>
          </cell>
          <cell r="V26" t="str">
            <v>21</v>
          </cell>
          <cell r="W26" t="str">
            <v>2.1 ทุติยภูมิระดับต้น</v>
          </cell>
          <cell r="AH26" t="str">
            <v>10971</v>
          </cell>
        </row>
        <row r="27">
          <cell r="A27" t="str">
            <v>001088500</v>
          </cell>
          <cell r="B27" t="str">
            <v>โรงพยาบาลห้วยแถลง</v>
          </cell>
          <cell r="C27" t="str">
            <v>21002</v>
          </cell>
          <cell r="D27" t="str">
            <v>กระทรวงสาธารณสุข สำนักงานปลัดกระทรวงสาธารณสุข</v>
          </cell>
          <cell r="E27" t="str">
            <v>07</v>
          </cell>
          <cell r="F27" t="str">
            <v>โรงพยาบาลชุมชน</v>
          </cell>
          <cell r="G27" t="str">
            <v>30</v>
          </cell>
          <cell r="H27" t="str">
            <v>30</v>
          </cell>
          <cell r="I27" t="str">
            <v>จ.นครราชสีมา</v>
          </cell>
          <cell r="J27" t="str">
            <v>16</v>
          </cell>
          <cell r="K27" t="str">
            <v xml:space="preserve"> อ.ห้วยแถลง</v>
          </cell>
          <cell r="L27" t="str">
            <v>01</v>
          </cell>
          <cell r="M27" t="str">
            <v xml:space="preserve"> 'ต.ห้วยแถลง'</v>
          </cell>
          <cell r="N27" t="str">
            <v>01</v>
          </cell>
          <cell r="O27" t="str">
            <v xml:space="preserve"> หมู่ 1</v>
          </cell>
          <cell r="P27" t="str">
            <v>01</v>
          </cell>
          <cell r="Q27" t="str">
            <v>เปิดดำเนินการ</v>
          </cell>
          <cell r="R27" t="str">
            <v xml:space="preserve">422 </v>
          </cell>
          <cell r="V27" t="str">
            <v>21</v>
          </cell>
          <cell r="W27" t="str">
            <v>2.1 ทุติยภูมิระดับต้น</v>
          </cell>
          <cell r="AH27" t="str">
            <v>10885</v>
          </cell>
        </row>
        <row r="28">
          <cell r="A28" t="str">
            <v>001090700</v>
          </cell>
          <cell r="B28" t="str">
            <v>โรงพยาบาลนาโพธิ์</v>
          </cell>
          <cell r="C28" t="str">
            <v>21002</v>
          </cell>
          <cell r="D28" t="str">
            <v>กระทรวงสาธารณสุข สำนักงานปลัดกระทรวงสาธารณสุข</v>
          </cell>
          <cell r="E28" t="str">
            <v>07</v>
          </cell>
          <cell r="F28" t="str">
            <v>โรงพยาบาลชุมชน</v>
          </cell>
          <cell r="G28" t="str">
            <v>30</v>
          </cell>
          <cell r="H28" t="str">
            <v>31</v>
          </cell>
          <cell r="I28" t="str">
            <v>จ.บุรีรัมย์</v>
          </cell>
          <cell r="J28" t="str">
            <v>13</v>
          </cell>
          <cell r="K28" t="str">
            <v xml:space="preserve"> อ.นาโพธิ์</v>
          </cell>
          <cell r="L28" t="str">
            <v>05</v>
          </cell>
          <cell r="M28" t="str">
            <v xml:space="preserve"> 'ต.ศรีสว่าง'</v>
          </cell>
          <cell r="N28" t="str">
            <v>08</v>
          </cell>
          <cell r="O28" t="str">
            <v xml:space="preserve"> หมู่ 8</v>
          </cell>
          <cell r="P28" t="str">
            <v>01</v>
          </cell>
          <cell r="Q28" t="str">
            <v>เปิดดำเนินการ</v>
          </cell>
          <cell r="R28" t="str">
            <v xml:space="preserve">103 </v>
          </cell>
          <cell r="V28" t="str">
            <v>22</v>
          </cell>
          <cell r="W28" t="str">
            <v>2.2 ทุติยภูมิระดับกลาง</v>
          </cell>
          <cell r="AH28" t="str">
            <v>10907</v>
          </cell>
        </row>
        <row r="29">
          <cell r="A29" t="str">
            <v>001120600</v>
          </cell>
          <cell r="B29" t="str">
            <v>โรงพยาบาลแม่ลาน้อย</v>
          </cell>
          <cell r="C29" t="str">
            <v>21002</v>
          </cell>
          <cell r="D29" t="str">
            <v>กระทรวงสาธารณสุข สำนักงานปลัดกระทรวงสาธารณสุข</v>
          </cell>
          <cell r="E29" t="str">
            <v>07</v>
          </cell>
          <cell r="F29" t="str">
            <v>โรงพยาบาลชุมชน</v>
          </cell>
          <cell r="G29" t="str">
            <v>10</v>
          </cell>
          <cell r="H29" t="str">
            <v>58</v>
          </cell>
          <cell r="I29" t="str">
            <v>จ.แม่ฮ่องสอน</v>
          </cell>
          <cell r="J29" t="str">
            <v>05</v>
          </cell>
          <cell r="K29" t="str">
            <v xml:space="preserve"> อ.แม่ลาน้อย</v>
          </cell>
          <cell r="L29" t="str">
            <v>08</v>
          </cell>
          <cell r="M29" t="str">
            <v xml:space="preserve"> 'ต.ขุนแม่ลาน้อย'</v>
          </cell>
          <cell r="N29" t="str">
            <v>09</v>
          </cell>
          <cell r="O29" t="str">
            <v xml:space="preserve"> หมู่ 9</v>
          </cell>
          <cell r="P29" t="str">
            <v>01</v>
          </cell>
          <cell r="Q29" t="str">
            <v>เปิดดำเนินการ</v>
          </cell>
          <cell r="R29" t="str">
            <v>79 ถ.เชียงใหม่-</v>
          </cell>
          <cell r="S29" t="str">
            <v>58120</v>
          </cell>
          <cell r="V29" t="str">
            <v>21</v>
          </cell>
          <cell r="W29" t="str">
            <v>2.1 ทุติยภูมิระดับต้น</v>
          </cell>
          <cell r="AH29" t="str">
            <v>11206</v>
          </cell>
        </row>
        <row r="30">
          <cell r="A30" t="str">
            <v>001120300</v>
          </cell>
          <cell r="B30" t="str">
            <v>โรงพยาบาลขุนยวม</v>
          </cell>
          <cell r="C30" t="str">
            <v>21002</v>
          </cell>
          <cell r="D30" t="str">
            <v>กระทรวงสาธารณสุข สำนักงานปลัดกระทรวงสาธารณสุข</v>
          </cell>
          <cell r="E30" t="str">
            <v>07</v>
          </cell>
          <cell r="F30" t="str">
            <v>โรงพยาบาลชุมชน</v>
          </cell>
          <cell r="G30" t="str">
            <v>10</v>
          </cell>
          <cell r="H30" t="str">
            <v>58</v>
          </cell>
          <cell r="I30" t="str">
            <v>จ.แม่ฮ่องสอน</v>
          </cell>
          <cell r="J30" t="str">
            <v>02</v>
          </cell>
          <cell r="K30" t="str">
            <v xml:space="preserve"> อ.ขุนยวม</v>
          </cell>
          <cell r="L30" t="str">
            <v>01</v>
          </cell>
          <cell r="M30" t="str">
            <v xml:space="preserve"> 'ต.ขุนยวม'</v>
          </cell>
          <cell r="N30" t="str">
            <v>01</v>
          </cell>
          <cell r="O30" t="str">
            <v xml:space="preserve"> หมู่ 1</v>
          </cell>
          <cell r="P30" t="str">
            <v>01</v>
          </cell>
          <cell r="Q30" t="str">
            <v>เปิดดำเนินการ</v>
          </cell>
          <cell r="R30" t="str">
            <v xml:space="preserve">455 ถ.กริชสุวรรณ </v>
          </cell>
          <cell r="S30" t="str">
            <v>58140</v>
          </cell>
          <cell r="V30" t="str">
            <v>21</v>
          </cell>
          <cell r="W30" t="str">
            <v>2.1 ทุติยภูมิระดับต้น</v>
          </cell>
          <cell r="X30" t="str">
            <v>S</v>
          </cell>
          <cell r="Y30" t="str">
            <v xml:space="preserve">บริการ  </v>
          </cell>
          <cell r="AH30" t="str">
            <v>11203</v>
          </cell>
        </row>
        <row r="31">
          <cell r="A31" t="str">
            <v>001115100</v>
          </cell>
          <cell r="B31" t="str">
            <v>โรงพยาบาลวังเหนือ</v>
          </cell>
          <cell r="C31" t="str">
            <v>21002</v>
          </cell>
          <cell r="D31" t="str">
            <v>กระทรวงสาธารณสุข สำนักงานปลัดกระทรวงสาธารณสุข</v>
          </cell>
          <cell r="E31" t="str">
            <v>07</v>
          </cell>
          <cell r="F31" t="str">
            <v>โรงพยาบาลชุมชน</v>
          </cell>
          <cell r="G31" t="str">
            <v>30</v>
          </cell>
          <cell r="H31" t="str">
            <v>52</v>
          </cell>
          <cell r="I31" t="str">
            <v>จ.ลำปาง</v>
          </cell>
          <cell r="J31" t="str">
            <v>07</v>
          </cell>
          <cell r="K31" t="str">
            <v xml:space="preserve"> อ.วังเหนือ</v>
          </cell>
          <cell r="L31" t="str">
            <v>02</v>
          </cell>
          <cell r="M31" t="str">
            <v xml:space="preserve"> 'ต.วังเหนือ'</v>
          </cell>
          <cell r="N31" t="str">
            <v>04</v>
          </cell>
          <cell r="O31" t="str">
            <v xml:space="preserve"> หมู่ 4</v>
          </cell>
          <cell r="P31" t="str">
            <v>01</v>
          </cell>
          <cell r="Q31" t="str">
            <v>เปิดดำเนินการ</v>
          </cell>
          <cell r="V31" t="str">
            <v>21</v>
          </cell>
          <cell r="W31" t="str">
            <v>2.1 ทุติยภูมิระดับต้น</v>
          </cell>
          <cell r="AH31" t="str">
            <v>11151</v>
          </cell>
        </row>
        <row r="32">
          <cell r="A32" t="str">
            <v>001118000</v>
          </cell>
          <cell r="B32" t="str">
            <v>โรงพยาบาลนาหมื่น</v>
          </cell>
          <cell r="C32" t="str">
            <v>21002</v>
          </cell>
          <cell r="D32" t="str">
            <v>กระทรวงสาธารณสุข สำนักงานปลัดกระทรวงสาธารณสุข</v>
          </cell>
          <cell r="E32" t="str">
            <v>07</v>
          </cell>
          <cell r="F32" t="str">
            <v>โรงพยาบาลชุมชน</v>
          </cell>
          <cell r="G32" t="str">
            <v>30</v>
          </cell>
          <cell r="H32" t="str">
            <v>55</v>
          </cell>
          <cell r="I32" t="str">
            <v>จ.น่าน</v>
          </cell>
          <cell r="J32" t="str">
            <v>10</v>
          </cell>
          <cell r="K32" t="str">
            <v xml:space="preserve"> อ.นาหมื่น</v>
          </cell>
          <cell r="L32" t="str">
            <v>01</v>
          </cell>
          <cell r="M32" t="str">
            <v xml:space="preserve"> 'ต.นาทะนุง'</v>
          </cell>
          <cell r="N32" t="str">
            <v>14</v>
          </cell>
          <cell r="O32" t="str">
            <v xml:space="preserve"> หมู่ 14</v>
          </cell>
          <cell r="P32" t="str">
            <v>01</v>
          </cell>
          <cell r="Q32" t="str">
            <v>เปิดดำเนินการ</v>
          </cell>
          <cell r="R32" t="str">
            <v xml:space="preserve">เลขที่ 78  </v>
          </cell>
          <cell r="S32" t="str">
            <v>55180</v>
          </cell>
          <cell r="T32" t="str">
            <v>054787013</v>
          </cell>
          <cell r="V32" t="str">
            <v>22</v>
          </cell>
          <cell r="W32" t="str">
            <v>2.2 ทุติยภูมิระดับกลาง</v>
          </cell>
          <cell r="AH32" t="str">
            <v>11180</v>
          </cell>
        </row>
        <row r="33">
          <cell r="A33" t="str">
            <v>001126800</v>
          </cell>
          <cell r="B33" t="str">
            <v>โรงพยาบาลหนองไผ่</v>
          </cell>
          <cell r="C33" t="str">
            <v>21002</v>
          </cell>
          <cell r="D33" t="str">
            <v>กระทรวงสาธารณสุข สำนักงานปลัดกระทรวงสาธารณสุข</v>
          </cell>
          <cell r="E33" t="str">
            <v>07</v>
          </cell>
          <cell r="F33" t="str">
            <v>โรงพยาบาลชุมชน</v>
          </cell>
          <cell r="G33" t="str">
            <v>60</v>
          </cell>
          <cell r="H33" t="str">
            <v>67</v>
          </cell>
          <cell r="I33" t="str">
            <v>จ.เพชรบูรณ์</v>
          </cell>
          <cell r="J33" t="str">
            <v>07</v>
          </cell>
          <cell r="K33" t="str">
            <v xml:space="preserve"> อ.หนองไผ่</v>
          </cell>
          <cell r="L33" t="str">
            <v>10</v>
          </cell>
          <cell r="M33" t="str">
            <v xml:space="preserve"> 'ต.หนองไผ่'</v>
          </cell>
          <cell r="N33" t="str">
            <v>06</v>
          </cell>
          <cell r="O33" t="str">
            <v xml:space="preserve"> หมู่ 6</v>
          </cell>
          <cell r="P33" t="str">
            <v>01</v>
          </cell>
          <cell r="Q33" t="str">
            <v>เปิดดำเนินการ</v>
          </cell>
          <cell r="R33" t="str">
            <v xml:space="preserve">655 ม.6 ถ.สระบุรี-หล่มสัก </v>
          </cell>
          <cell r="S33" t="str">
            <v>67140</v>
          </cell>
          <cell r="V33" t="str">
            <v>21</v>
          </cell>
          <cell r="W33" t="str">
            <v>2.1 ทุติยภูมิระดับต้น</v>
          </cell>
          <cell r="AH33" t="str">
            <v>11268</v>
          </cell>
        </row>
        <row r="34">
          <cell r="A34" t="str">
            <v>001124700</v>
          </cell>
          <cell r="B34" t="str">
            <v>โรงพยาบาลศรีสัชนาลัย</v>
          </cell>
          <cell r="C34" t="str">
            <v>21002</v>
          </cell>
          <cell r="D34" t="str">
            <v>กระทรวงสาธารณสุข สำนักงานปลัดกระทรวงสาธารณสุข</v>
          </cell>
          <cell r="E34" t="str">
            <v>07</v>
          </cell>
          <cell r="F34" t="str">
            <v>โรงพยาบาลชุมชน</v>
          </cell>
          <cell r="G34" t="str">
            <v>60</v>
          </cell>
          <cell r="H34" t="str">
            <v>64</v>
          </cell>
          <cell r="I34" t="str">
            <v>จ.สุโขทัย</v>
          </cell>
          <cell r="J34" t="str">
            <v>05</v>
          </cell>
          <cell r="K34" t="str">
            <v xml:space="preserve"> อ.ศรีสัชนาลัย</v>
          </cell>
          <cell r="L34" t="str">
            <v>01</v>
          </cell>
          <cell r="M34" t="str">
            <v xml:space="preserve"> 'ต.หาดเสี้ยว'</v>
          </cell>
          <cell r="N34" t="str">
            <v>03</v>
          </cell>
          <cell r="O34" t="str">
            <v xml:space="preserve"> หมู่ 3</v>
          </cell>
          <cell r="P34" t="str">
            <v>01</v>
          </cell>
          <cell r="Q34" t="str">
            <v>เปิดดำเนินการ</v>
          </cell>
          <cell r="R34" t="str">
            <v>ถ.สุโขทัย-อุตรดิตถ์</v>
          </cell>
          <cell r="S34" t="str">
            <v>64130</v>
          </cell>
          <cell r="T34" t="str">
            <v>055671484</v>
          </cell>
          <cell r="U34" t="str">
            <v>055673137</v>
          </cell>
          <cell r="V34" t="str">
            <v>21</v>
          </cell>
          <cell r="W34" t="str">
            <v>2.1 ทุติยภูมิระดับต้น</v>
          </cell>
          <cell r="AH34" t="str">
            <v>11247</v>
          </cell>
        </row>
        <row r="35">
          <cell r="A35" t="str">
            <v>001116400</v>
          </cell>
          <cell r="B35" t="str">
            <v>โรงพยาบาลลับแล</v>
          </cell>
          <cell r="C35" t="str">
            <v>21002</v>
          </cell>
          <cell r="D35" t="str">
            <v>กระทรวงสาธารณสุข สำนักงานปลัดกระทรวงสาธารณสุข</v>
          </cell>
          <cell r="E35" t="str">
            <v>07</v>
          </cell>
          <cell r="F35" t="str">
            <v>โรงพยาบาลชุมชน</v>
          </cell>
          <cell r="G35" t="str">
            <v>30</v>
          </cell>
          <cell r="H35" t="str">
            <v>53</v>
          </cell>
          <cell r="I35" t="str">
            <v>จ.อุตรดิตถ์</v>
          </cell>
          <cell r="J35" t="str">
            <v>08</v>
          </cell>
          <cell r="K35" t="str">
            <v xml:space="preserve"> อ.ลับแล</v>
          </cell>
          <cell r="L35" t="str">
            <v>05</v>
          </cell>
          <cell r="M35" t="str">
            <v xml:space="preserve"> 'ต.ชัยจุมพล'</v>
          </cell>
          <cell r="N35" t="str">
            <v>01</v>
          </cell>
          <cell r="O35" t="str">
            <v xml:space="preserve"> หมู่ 1</v>
          </cell>
          <cell r="P35" t="str">
            <v>01</v>
          </cell>
          <cell r="Q35" t="str">
            <v>เปิดดำเนินการ</v>
          </cell>
          <cell r="R35" t="str">
            <v>163</v>
          </cell>
          <cell r="S35" t="str">
            <v>53130</v>
          </cell>
          <cell r="T35" t="str">
            <v>055431345</v>
          </cell>
          <cell r="U35" t="str">
            <v>055432104</v>
          </cell>
          <cell r="V35" t="str">
            <v>22</v>
          </cell>
          <cell r="W35" t="str">
            <v>2.2 ทุติยภูมิระดับกลาง</v>
          </cell>
          <cell r="AH35" t="str">
            <v>11164</v>
          </cell>
        </row>
        <row r="36">
          <cell r="A36" t="str">
            <v>001130400</v>
          </cell>
          <cell r="B36" t="str">
            <v>โรงพยาบาลกระทุ่มแบน</v>
          </cell>
          <cell r="C36" t="str">
            <v>21002</v>
          </cell>
          <cell r="D36" t="str">
            <v>กระทรวงสาธารณสุข สำนักงานปลัดกระทรวงสาธารณสุข</v>
          </cell>
          <cell r="E36" t="str">
            <v>06</v>
          </cell>
          <cell r="F36" t="str">
            <v>โรงพยาบาลทั่วไป</v>
          </cell>
          <cell r="G36" t="str">
            <v>120</v>
          </cell>
          <cell r="H36" t="str">
            <v>74</v>
          </cell>
          <cell r="I36" t="str">
            <v>จ.สมุทรสาคร</v>
          </cell>
          <cell r="J36" t="str">
            <v>02</v>
          </cell>
          <cell r="K36" t="str">
            <v xml:space="preserve"> อ.กระทุ่มแบน</v>
          </cell>
          <cell r="L36" t="str">
            <v>01</v>
          </cell>
          <cell r="M36" t="str">
            <v xml:space="preserve"> 'ต.ตลาดกระทุ่มแบน'</v>
          </cell>
          <cell r="N36" t="str">
            <v>00</v>
          </cell>
          <cell r="O36" t="str">
            <v xml:space="preserve"> หมู่ 0</v>
          </cell>
          <cell r="P36" t="str">
            <v>01</v>
          </cell>
          <cell r="Q36" t="str">
            <v>เปิดดำเนินการ</v>
          </cell>
          <cell r="R36" t="str">
            <v xml:space="preserve">450/4  </v>
          </cell>
          <cell r="S36" t="str">
            <v>74110</v>
          </cell>
          <cell r="T36" t="str">
            <v>034844430</v>
          </cell>
          <cell r="U36" t="str">
            <v>034470410</v>
          </cell>
          <cell r="V36" t="str">
            <v>22</v>
          </cell>
          <cell r="W36" t="str">
            <v>2.2 ทุติยภูมิระดับกลาง</v>
          </cell>
          <cell r="X36" t="str">
            <v>S</v>
          </cell>
          <cell r="Y36" t="str">
            <v xml:space="preserve">บริการ  </v>
          </cell>
          <cell r="Z36" t="str">
            <v>05</v>
          </cell>
          <cell r="AA36" t="str">
            <v>แก้ไข/เปลี่ยนแปลงประเภท</v>
          </cell>
          <cell r="AB36" t="str">
            <v>เปลี่ยนประเภทจากรพช เป็นรพท. รับแจ้งจากกลุ่มสบส. ที่สธ0201.032/914 วันที่ 25 มค.56</v>
          </cell>
          <cell r="AH36" t="str">
            <v>11304</v>
          </cell>
        </row>
        <row r="37">
          <cell r="A37" t="str">
            <v>001074100</v>
          </cell>
          <cell r="B37" t="str">
            <v>โรงพยาบาลวชิระภูเก็ต</v>
          </cell>
          <cell r="C37" t="str">
            <v>21002</v>
          </cell>
          <cell r="D37" t="str">
            <v>กระทรวงสาธารณสุข สำนักงานปลัดกระทรวงสาธารณสุข</v>
          </cell>
          <cell r="E37" t="str">
            <v>05</v>
          </cell>
          <cell r="F37" t="str">
            <v>โรงพยาบาลศูนย์</v>
          </cell>
          <cell r="G37" t="str">
            <v>503</v>
          </cell>
          <cell r="H37" t="str">
            <v>83</v>
          </cell>
          <cell r="I37" t="str">
            <v>จ.ภูเก็ต</v>
          </cell>
          <cell r="J37" t="str">
            <v>01</v>
          </cell>
          <cell r="K37" t="str">
            <v xml:space="preserve"> อ.เมืองภูเก็ต</v>
          </cell>
          <cell r="L37" t="str">
            <v>01</v>
          </cell>
          <cell r="M37" t="str">
            <v xml:space="preserve"> 'ต.ตลาดใหญ่'</v>
          </cell>
          <cell r="N37" t="str">
            <v>00</v>
          </cell>
          <cell r="O37" t="str">
            <v xml:space="preserve"> หมู่ 0</v>
          </cell>
          <cell r="P37" t="str">
            <v>01</v>
          </cell>
          <cell r="Q37" t="str">
            <v>เปิดดำเนินการ</v>
          </cell>
          <cell r="R37" t="str">
            <v xml:space="preserve">353 ถ.เยาวราช </v>
          </cell>
          <cell r="S37" t="str">
            <v>83000</v>
          </cell>
          <cell r="T37" t="str">
            <v>076361234</v>
          </cell>
          <cell r="V37" t="str">
            <v>31</v>
          </cell>
          <cell r="W37" t="str">
            <v>3.1 ตติยภูมิ</v>
          </cell>
          <cell r="Z37" t="str">
            <v>05</v>
          </cell>
          <cell r="AA37" t="str">
            <v>แก้ไข/เปลี่ยนแปลงประเภท</v>
          </cell>
          <cell r="AB37" t="str">
            <v>เปลี่ยนประเภทจาก รพท.เป็นรพศ. รับแจ้งจาก สบส. ที่สธ0201.032/914 วันที่ 25 มค.56</v>
          </cell>
          <cell r="AH37" t="str">
            <v>10741</v>
          </cell>
        </row>
        <row r="38">
          <cell r="A38" t="str">
            <v>002784000</v>
          </cell>
          <cell r="B38" t="str">
            <v>โรงพยาบาลสีดา</v>
          </cell>
          <cell r="C38" t="str">
            <v>21002</v>
          </cell>
          <cell r="D38" t="str">
            <v>กระทรวงสาธารณสุข สำนักงานปลัดกระทรวงสาธารณสุข</v>
          </cell>
          <cell r="E38" t="str">
            <v>07</v>
          </cell>
          <cell r="F38" t="str">
            <v>โรงพยาบาลชุมชน</v>
          </cell>
          <cell r="G38" t="str">
            <v>30</v>
          </cell>
          <cell r="H38" t="str">
            <v>30</v>
          </cell>
          <cell r="I38" t="str">
            <v>จ.นครราชสีมา</v>
          </cell>
          <cell r="J38" t="str">
            <v>31</v>
          </cell>
          <cell r="K38" t="str">
            <v xml:space="preserve"> อ.สีดา</v>
          </cell>
          <cell r="L38" t="str">
            <v>01</v>
          </cell>
          <cell r="M38" t="str">
            <v xml:space="preserve"> 'ต.สีดา'</v>
          </cell>
          <cell r="N38" t="str">
            <v>01</v>
          </cell>
          <cell r="O38" t="str">
            <v xml:space="preserve"> หมู่ 1</v>
          </cell>
          <cell r="P38" t="str">
            <v>01</v>
          </cell>
          <cell r="Q38" t="str">
            <v>เปิดดำเนินการ</v>
          </cell>
          <cell r="S38" t="str">
            <v>30430</v>
          </cell>
          <cell r="T38" t="str">
            <v>044329234</v>
          </cell>
          <cell r="U38" t="str">
            <v>044329234</v>
          </cell>
          <cell r="X38" t="str">
            <v>S</v>
          </cell>
          <cell r="Y38" t="str">
            <v xml:space="preserve">บริการ  </v>
          </cell>
          <cell r="Z38" t="str">
            <v>01</v>
          </cell>
          <cell r="AA38" t="str">
            <v>ตั้งใหม่</v>
          </cell>
          <cell r="AC38" t="str">
            <v>2013-03-04</v>
          </cell>
          <cell r="AE38" t="str">
            <v>2013-02-01</v>
          </cell>
          <cell r="AH38" t="str">
            <v>27840</v>
          </cell>
        </row>
        <row r="39">
          <cell r="A39" t="str">
            <v>002505800</v>
          </cell>
          <cell r="B39" t="str">
            <v>โรงพยาบาลกู่แก้ว</v>
          </cell>
          <cell r="C39" t="str">
            <v>21002</v>
          </cell>
          <cell r="D39" t="str">
            <v>กระทรวงสาธารณสุข สำนักงานปลัดกระทรวงสาธารณสุข</v>
          </cell>
          <cell r="E39" t="str">
            <v>07</v>
          </cell>
          <cell r="F39" t="str">
            <v>โรงพยาบาลชุมชน</v>
          </cell>
          <cell r="G39" t="str">
            <v>30</v>
          </cell>
          <cell r="H39" t="str">
            <v>41</v>
          </cell>
          <cell r="I39" t="str">
            <v>จ.อุดรธานี</v>
          </cell>
          <cell r="J39" t="str">
            <v>24</v>
          </cell>
          <cell r="K39" t="str">
            <v xml:space="preserve"> อ.กู่แก้ว</v>
          </cell>
          <cell r="L39" t="str">
            <v>01</v>
          </cell>
          <cell r="M39" t="str">
            <v xml:space="preserve"> 'ต.บ้านจีต'</v>
          </cell>
          <cell r="N39" t="str">
            <v>07</v>
          </cell>
          <cell r="O39" t="str">
            <v xml:space="preserve"> หมู่ 7</v>
          </cell>
          <cell r="P39" t="str">
            <v>01</v>
          </cell>
          <cell r="Q39" t="str">
            <v>เปิดดำเนินการ</v>
          </cell>
          <cell r="S39" t="str">
            <v>41130</v>
          </cell>
          <cell r="T39" t="str">
            <v>042256115</v>
          </cell>
          <cell r="U39" t="str">
            <v>042256115</v>
          </cell>
          <cell r="X39" t="str">
            <v>S</v>
          </cell>
          <cell r="Y39" t="str">
            <v xml:space="preserve">บริการ  </v>
          </cell>
          <cell r="Z39" t="str">
            <v>01</v>
          </cell>
          <cell r="AA39" t="str">
            <v>ตั้งใหม่</v>
          </cell>
          <cell r="AC39" t="str">
            <v>2013-02-04</v>
          </cell>
          <cell r="AE39" t="str">
            <v>2013-02-03</v>
          </cell>
          <cell r="AH39" t="str">
            <v>25058</v>
          </cell>
        </row>
        <row r="40">
          <cell r="A40" t="str">
            <v>002505900</v>
          </cell>
          <cell r="B40" t="str">
            <v>โรงพยาบาลประจักษ์ศิลปาคม</v>
          </cell>
          <cell r="C40" t="str">
            <v>21002</v>
          </cell>
          <cell r="D40" t="str">
            <v>กระทรวงสาธารณสุข สำนักงานปลัดกระทรวงสาธารณสุข</v>
          </cell>
          <cell r="E40" t="str">
            <v>07</v>
          </cell>
          <cell r="F40" t="str">
            <v>โรงพยาบาลชุมชน</v>
          </cell>
          <cell r="G40" t="str">
            <v>30</v>
          </cell>
          <cell r="H40" t="str">
            <v>41</v>
          </cell>
          <cell r="I40" t="str">
            <v>จ.อุดรธานี</v>
          </cell>
          <cell r="J40" t="str">
            <v>25</v>
          </cell>
          <cell r="K40" t="str">
            <v xml:space="preserve"> อ.ประจักษ์ศิลปาคม</v>
          </cell>
          <cell r="L40" t="str">
            <v>01</v>
          </cell>
          <cell r="M40" t="str">
            <v xml:space="preserve"> 'ต.นาม่วง'</v>
          </cell>
          <cell r="N40" t="str">
            <v>03</v>
          </cell>
          <cell r="O40" t="str">
            <v xml:space="preserve"> หมู่ 3</v>
          </cell>
          <cell r="P40" t="str">
            <v>01</v>
          </cell>
          <cell r="Q40" t="str">
            <v>เปิดดำเนินการ</v>
          </cell>
          <cell r="S40" t="str">
            <v>41110</v>
          </cell>
          <cell r="X40" t="str">
            <v>S</v>
          </cell>
          <cell r="Y40" t="str">
            <v xml:space="preserve">บริการ  </v>
          </cell>
          <cell r="Z40" t="str">
            <v>01</v>
          </cell>
          <cell r="AA40" t="str">
            <v>ตั้งใหม่</v>
          </cell>
          <cell r="AC40" t="str">
            <v>2013-02-04</v>
          </cell>
          <cell r="AE40" t="str">
            <v>2013-01-01</v>
          </cell>
          <cell r="AH40" t="str">
            <v>25059</v>
          </cell>
        </row>
        <row r="41">
          <cell r="A41" t="str">
            <v>002783900</v>
          </cell>
          <cell r="B41" t="str">
            <v>โรงพยาบาลบัวลาย</v>
          </cell>
          <cell r="C41" t="str">
            <v>21002</v>
          </cell>
          <cell r="D41" t="str">
            <v>กระทรวงสาธารณสุข สำนักงานปลัดกระทรวงสาธารณสุข</v>
          </cell>
          <cell r="E41" t="str">
            <v>07</v>
          </cell>
          <cell r="F41" t="str">
            <v>โรงพยาบาลชุมชน</v>
          </cell>
          <cell r="G41" t="str">
            <v>30</v>
          </cell>
          <cell r="H41" t="str">
            <v>30</v>
          </cell>
          <cell r="I41" t="str">
            <v>จ.นครราชสีมา</v>
          </cell>
          <cell r="J41" t="str">
            <v>30</v>
          </cell>
          <cell r="K41" t="str">
            <v xml:space="preserve"> อ.บัวลาย</v>
          </cell>
          <cell r="L41" t="str">
            <v>01</v>
          </cell>
          <cell r="M41" t="str">
            <v xml:space="preserve"> 'ต.เมืองพะไล'</v>
          </cell>
          <cell r="N41" t="str">
            <v>05</v>
          </cell>
          <cell r="O41" t="str">
            <v xml:space="preserve"> หมู่ 5</v>
          </cell>
          <cell r="P41" t="str">
            <v>01</v>
          </cell>
          <cell r="Q41" t="str">
            <v>เปิดดำเนินการ</v>
          </cell>
          <cell r="R41" t="str">
            <v>55</v>
          </cell>
          <cell r="S41" t="str">
            <v>30120</v>
          </cell>
          <cell r="T41" t="str">
            <v>044-495002</v>
          </cell>
          <cell r="U41" t="str">
            <v>044449201</v>
          </cell>
          <cell r="X41" t="str">
            <v>S</v>
          </cell>
          <cell r="Y41" t="str">
            <v xml:space="preserve">บริการ  </v>
          </cell>
          <cell r="Z41" t="str">
            <v>01</v>
          </cell>
          <cell r="AA41" t="str">
            <v>ตั้งใหม่</v>
          </cell>
          <cell r="AC41" t="str">
            <v>2013-03-04</v>
          </cell>
          <cell r="AE41" t="str">
            <v>2013-02-01</v>
          </cell>
          <cell r="AH41" t="str">
            <v>27839</v>
          </cell>
        </row>
        <row r="42">
          <cell r="A42" t="str">
            <v>002784100</v>
          </cell>
          <cell r="B42" t="str">
            <v>โรงพยาบาลเทพารักษ์</v>
          </cell>
          <cell r="C42" t="str">
            <v>21002</v>
          </cell>
          <cell r="D42" t="str">
            <v>กระทรวงสาธารณสุข สำนักงานปลัดกระทรวงสาธารณสุข</v>
          </cell>
          <cell r="E42" t="str">
            <v>07</v>
          </cell>
          <cell r="F42" t="str">
            <v>โรงพยาบาลชุมชน</v>
          </cell>
          <cell r="G42" t="str">
            <v>30</v>
          </cell>
          <cell r="H42" t="str">
            <v>30</v>
          </cell>
          <cell r="I42" t="str">
            <v>จ.นครราชสีมา</v>
          </cell>
          <cell r="J42" t="str">
            <v>26</v>
          </cell>
          <cell r="K42" t="str">
            <v xml:space="preserve"> อ.เทพารักษ์</v>
          </cell>
          <cell r="L42" t="str">
            <v>01</v>
          </cell>
          <cell r="M42" t="str">
            <v xml:space="preserve"> 'ต.สำนักตะคร้อ'</v>
          </cell>
          <cell r="N42" t="str">
            <v>14</v>
          </cell>
          <cell r="O42" t="str">
            <v xml:space="preserve"> หมู่ 14</v>
          </cell>
          <cell r="P42" t="str">
            <v>01</v>
          </cell>
          <cell r="Q42" t="str">
            <v>เปิดดำเนินการ</v>
          </cell>
          <cell r="R42" t="str">
            <v>222</v>
          </cell>
          <cell r="S42" t="str">
            <v>30210</v>
          </cell>
          <cell r="T42" t="str">
            <v>044-208208-10*201</v>
          </cell>
          <cell r="X42" t="str">
            <v>S</v>
          </cell>
          <cell r="Y42" t="str">
            <v xml:space="preserve">บริการ  </v>
          </cell>
          <cell r="Z42" t="str">
            <v>01</v>
          </cell>
          <cell r="AA42" t="str">
            <v>ตั้งใหม่</v>
          </cell>
          <cell r="AC42" t="str">
            <v>2013-03-04</v>
          </cell>
          <cell r="AE42" t="str">
            <v>2013-04-01</v>
          </cell>
          <cell r="AH42" t="str">
            <v>27841</v>
          </cell>
        </row>
        <row r="43">
          <cell r="A43" t="str">
            <v>002744300</v>
          </cell>
          <cell r="B43" t="str">
            <v>โรงพยาบาลวังเจ้า</v>
          </cell>
          <cell r="C43" t="str">
            <v>21002</v>
          </cell>
          <cell r="D43" t="str">
            <v>กระทรวงสาธารณสุข สำนักงานปลัดกระทรวงสาธารณสุข</v>
          </cell>
          <cell r="E43" t="str">
            <v>07</v>
          </cell>
          <cell r="F43" t="str">
            <v>โรงพยาบาลชุมชน</v>
          </cell>
          <cell r="G43" t="str">
            <v>30</v>
          </cell>
          <cell r="H43" t="str">
            <v>63</v>
          </cell>
          <cell r="I43" t="str">
            <v>จ.ตาก</v>
          </cell>
          <cell r="J43" t="str">
            <v>09</v>
          </cell>
          <cell r="K43" t="str">
            <v xml:space="preserve"> อ.วังเจ้า</v>
          </cell>
          <cell r="L43" t="str">
            <v>01</v>
          </cell>
          <cell r="M43" t="str">
            <v xml:space="preserve"> 'ต.เชียงทอง'</v>
          </cell>
          <cell r="N43" t="str">
            <v>02</v>
          </cell>
          <cell r="O43" t="str">
            <v xml:space="preserve"> หมู่ 2</v>
          </cell>
          <cell r="P43" t="str">
            <v>01</v>
          </cell>
          <cell r="Q43" t="str">
            <v>เปิดดำเนินการ</v>
          </cell>
          <cell r="R43" t="str">
            <v xml:space="preserve">บ้านสบยม </v>
          </cell>
          <cell r="S43" t="str">
            <v>63000</v>
          </cell>
          <cell r="T43" t="str">
            <v>0892980982</v>
          </cell>
          <cell r="V43" t="str">
            <v>23</v>
          </cell>
          <cell r="W43" t="str">
            <v>2.3 ทุติยภูมิระดับสูง</v>
          </cell>
          <cell r="X43" t="str">
            <v>S</v>
          </cell>
          <cell r="Y43" t="str">
            <v xml:space="preserve">บริการ  </v>
          </cell>
          <cell r="Z43" t="str">
            <v>01</v>
          </cell>
          <cell r="AA43" t="str">
            <v>ตั้งใหม่</v>
          </cell>
          <cell r="AC43" t="str">
            <v>2013-02-21</v>
          </cell>
          <cell r="AH43" t="str">
            <v>27443</v>
          </cell>
        </row>
        <row r="44">
          <cell r="A44" t="str">
            <v>001071000</v>
          </cell>
          <cell r="B44" t="str">
            <v>โรงพยาบาลสกลนคร</v>
          </cell>
          <cell r="C44" t="str">
            <v>21002</v>
          </cell>
          <cell r="D44" t="str">
            <v>กระทรวงสาธารณสุข สำนักงานปลัดกระทรวงสาธารณสุข</v>
          </cell>
          <cell r="E44" t="str">
            <v>05</v>
          </cell>
          <cell r="F44" t="str">
            <v>โรงพยาบาลศูนย์</v>
          </cell>
          <cell r="G44" t="str">
            <v>600</v>
          </cell>
          <cell r="H44" t="str">
            <v>47</v>
          </cell>
          <cell r="I44" t="str">
            <v>จ.สกลนคร</v>
          </cell>
          <cell r="J44" t="str">
            <v>01</v>
          </cell>
          <cell r="K44" t="str">
            <v xml:space="preserve"> อ.เมืองสกลนคร</v>
          </cell>
          <cell r="L44" t="str">
            <v>01</v>
          </cell>
          <cell r="M44" t="str">
            <v xml:space="preserve"> 'ต.ธาตุเชิงชุม'</v>
          </cell>
          <cell r="N44" t="str">
            <v>00</v>
          </cell>
          <cell r="O44" t="str">
            <v xml:space="preserve"> หมู่ 0</v>
          </cell>
          <cell r="P44" t="str">
            <v>01</v>
          </cell>
          <cell r="Q44" t="str">
            <v>เปิดดำเนินการ</v>
          </cell>
          <cell r="R44" t="str">
            <v xml:space="preserve">1041 ถ.เจริญเมือง  </v>
          </cell>
          <cell r="S44" t="str">
            <v>47000</v>
          </cell>
          <cell r="T44" t="str">
            <v>042711636</v>
          </cell>
          <cell r="U44" t="str">
            <v xml:space="preserve"> 042 711615'</v>
          </cell>
          <cell r="V44" t="str">
            <v>042711037</v>
          </cell>
          <cell r="W44" t="str">
            <v>31</v>
          </cell>
          <cell r="X44" t="str">
            <v>3.1 ตติยภูมิ</v>
          </cell>
          <cell r="Y44" t="str">
            <v>S</v>
          </cell>
          <cell r="Z44" t="str">
            <v xml:space="preserve">บริการ  </v>
          </cell>
          <cell r="AA44" t="str">
            <v>05</v>
          </cell>
          <cell r="AB44" t="str">
            <v>แก้ไข/เปลี่ยนแปลงประเภท</v>
          </cell>
          <cell r="AC44" t="str">
            <v>เปลี่ยนประเภทจาก รพท.เป็นรพศ. รับแจ้งจากกลุ่มสบส. ที่สธ0201.032/914 วันที่ 25 มค.56</v>
          </cell>
          <cell r="AH44" t="str">
            <v>10710</v>
          </cell>
        </row>
        <row r="45">
          <cell r="A45" t="str">
            <v>002784400</v>
          </cell>
          <cell r="B45" t="str">
            <v>โรงพยาบาลโนนนารายณ์</v>
          </cell>
          <cell r="C45" t="str">
            <v>21002</v>
          </cell>
          <cell r="D45" t="str">
            <v>กระทรวงสาธารณสุข สำนักงานปลัดกระทรวงสาธารณสุข</v>
          </cell>
          <cell r="E45" t="str">
            <v>07</v>
          </cell>
          <cell r="F45" t="str">
            <v>โรงพยาบาลชุมชน</v>
          </cell>
          <cell r="G45" t="str">
            <v>30</v>
          </cell>
          <cell r="H45" t="str">
            <v>32</v>
          </cell>
          <cell r="I45" t="str">
            <v>จ.สุรินทร์</v>
          </cell>
          <cell r="J45" t="str">
            <v>17</v>
          </cell>
          <cell r="K45" t="str">
            <v xml:space="preserve"> อ.โนนนารายณ์</v>
          </cell>
          <cell r="L45" t="str">
            <v>01</v>
          </cell>
          <cell r="M45" t="str">
            <v xml:space="preserve"> 'ต.หนองหลวง'</v>
          </cell>
          <cell r="N45" t="str">
            <v>06</v>
          </cell>
          <cell r="O45" t="str">
            <v xml:space="preserve"> หมู่ 6</v>
          </cell>
          <cell r="P45" t="str">
            <v>01</v>
          </cell>
          <cell r="Q45" t="str">
            <v>เปิดดำเนินการ</v>
          </cell>
          <cell r="R45" t="str">
            <v>บ้านโนนสั้น</v>
          </cell>
          <cell r="T45" t="str">
            <v>044-518402*108</v>
          </cell>
          <cell r="V45" t="str">
            <v>21</v>
          </cell>
          <cell r="W45" t="str">
            <v>2.1 ทุติยภูมิระดับต้น</v>
          </cell>
          <cell r="X45" t="str">
            <v>S</v>
          </cell>
          <cell r="Y45" t="str">
            <v xml:space="preserve">บริการ  </v>
          </cell>
          <cell r="Z45" t="str">
            <v>01</v>
          </cell>
          <cell r="AA45" t="str">
            <v>ตั้งใหม่</v>
          </cell>
          <cell r="AC45" t="str">
            <v>2013-03-05</v>
          </cell>
          <cell r="AE45" t="str">
            <v>2012-12-01</v>
          </cell>
          <cell r="AH45" t="str">
            <v>27844</v>
          </cell>
        </row>
        <row r="46">
          <cell r="A46" t="str">
            <v>002796800</v>
          </cell>
          <cell r="B46" t="str">
            <v>โรงพยาบาลน้ำขุ่น</v>
          </cell>
          <cell r="C46" t="str">
            <v>21002</v>
          </cell>
          <cell r="D46" t="str">
            <v>กระทรวงสาธารณสุข สำนักงานปลัดกระทรวงสาธารณสุข</v>
          </cell>
          <cell r="E46" t="str">
            <v>07</v>
          </cell>
          <cell r="F46" t="str">
            <v>โรงพยาบาลชุมชน</v>
          </cell>
          <cell r="G46" t="str">
            <v>30</v>
          </cell>
          <cell r="H46" t="str">
            <v>34</v>
          </cell>
          <cell r="I46" t="str">
            <v>จ.อุบลราชธานี</v>
          </cell>
          <cell r="J46" t="str">
            <v>33</v>
          </cell>
          <cell r="K46" t="str">
            <v xml:space="preserve"> อ.น้ำขุ่น</v>
          </cell>
          <cell r="L46" t="str">
            <v>03</v>
          </cell>
          <cell r="M46" t="str">
            <v xml:space="preserve"> 'ต.ขี้เหล็ก'</v>
          </cell>
          <cell r="N46" t="str">
            <v>05</v>
          </cell>
          <cell r="O46" t="str">
            <v xml:space="preserve"> หมู่ 5</v>
          </cell>
          <cell r="P46" t="str">
            <v>01</v>
          </cell>
          <cell r="Q46" t="str">
            <v>เปิดดำเนินการ</v>
          </cell>
          <cell r="R46" t="str">
            <v>บ้านตาโอง</v>
          </cell>
          <cell r="S46" t="str">
            <v>34260</v>
          </cell>
          <cell r="T46" t="str">
            <v>081-8782883</v>
          </cell>
          <cell r="V46" t="str">
            <v>21</v>
          </cell>
          <cell r="W46" t="str">
            <v>2.1 ทุติยภูมิระดับต้น</v>
          </cell>
          <cell r="X46" t="str">
            <v>S</v>
          </cell>
          <cell r="Y46" t="str">
            <v xml:space="preserve">บริการ  </v>
          </cell>
          <cell r="Z46" t="str">
            <v>01</v>
          </cell>
          <cell r="AA46" t="str">
            <v>ตั้งใหม่</v>
          </cell>
          <cell r="AC46" t="str">
            <v>2013-03-13</v>
          </cell>
          <cell r="AE46" t="str">
            <v>2013-04-01</v>
          </cell>
          <cell r="AH46" t="str">
            <v>27968</v>
          </cell>
        </row>
        <row r="47">
          <cell r="A47" t="str">
            <v>002784300</v>
          </cell>
          <cell r="B47" t="str">
            <v>โรงพยาบาลศรีณรงค์</v>
          </cell>
          <cell r="C47" t="str">
            <v>21002</v>
          </cell>
          <cell r="D47" t="str">
            <v>กระทรวงสาธารณสุข สำนักงานปลัดกระทรวงสาธารณสุข</v>
          </cell>
          <cell r="E47" t="str">
            <v>07</v>
          </cell>
          <cell r="F47" t="str">
            <v>โรงพยาบาลชุมชน</v>
          </cell>
          <cell r="G47" t="str">
            <v>30</v>
          </cell>
          <cell r="H47" t="str">
            <v>32</v>
          </cell>
          <cell r="I47" t="str">
            <v>จ.สุรินทร์</v>
          </cell>
          <cell r="J47" t="str">
            <v>15</v>
          </cell>
          <cell r="K47" t="str">
            <v xml:space="preserve"> อ.ศรีณรงค์</v>
          </cell>
          <cell r="L47" t="str">
            <v>01</v>
          </cell>
          <cell r="M47" t="str">
            <v xml:space="preserve"> 'ต.ณรงค์'</v>
          </cell>
          <cell r="N47" t="str">
            <v>02</v>
          </cell>
          <cell r="O47" t="str">
            <v xml:space="preserve"> หมู่ 2</v>
          </cell>
          <cell r="P47" t="str">
            <v>01</v>
          </cell>
          <cell r="Q47" t="str">
            <v>เปิดดำเนินการ</v>
          </cell>
          <cell r="R47" t="str">
            <v>บ้านพระโกฎิ</v>
          </cell>
          <cell r="S47" t="str">
            <v>13150</v>
          </cell>
          <cell r="T47" t="str">
            <v>044-518402*108</v>
          </cell>
          <cell r="V47" t="str">
            <v>21</v>
          </cell>
          <cell r="W47" t="str">
            <v>2.1 ทุติยภูมิระดับต้น</v>
          </cell>
          <cell r="Z47" t="str">
            <v>01</v>
          </cell>
          <cell r="AA47" t="str">
            <v>ตั้งใหม่</v>
          </cell>
          <cell r="AC47" t="str">
            <v>2013-03-05</v>
          </cell>
          <cell r="AE47" t="str">
            <v>2012-12-01</v>
          </cell>
          <cell r="AH47" t="str">
            <v>27843</v>
          </cell>
        </row>
        <row r="48">
          <cell r="A48" t="str">
            <v>002796700</v>
          </cell>
          <cell r="B48" t="str">
            <v>โรงพยาบาลสว่างวีระวงศ์</v>
          </cell>
          <cell r="C48" t="str">
            <v>21002</v>
          </cell>
          <cell r="D48" t="str">
            <v>กระทรวงสาธารณสุข สำนักงานปลัดกระทรวงสาธารณสุข</v>
          </cell>
          <cell r="E48" t="str">
            <v>07</v>
          </cell>
          <cell r="F48" t="str">
            <v>โรงพยาบาลชุมชน</v>
          </cell>
          <cell r="G48" t="str">
            <v>30</v>
          </cell>
          <cell r="H48" t="str">
            <v>34</v>
          </cell>
          <cell r="I48" t="str">
            <v>จ.อุบลราชธานี</v>
          </cell>
          <cell r="J48" t="str">
            <v>32</v>
          </cell>
          <cell r="K48" t="str">
            <v xml:space="preserve"> อ.สว่างวีระวงศ์</v>
          </cell>
          <cell r="L48" t="str">
            <v>04</v>
          </cell>
          <cell r="M48" t="str">
            <v xml:space="preserve"> 'ต.สว่าง'</v>
          </cell>
          <cell r="N48" t="str">
            <v>12</v>
          </cell>
          <cell r="O48" t="str">
            <v xml:space="preserve"> หมู่ 12</v>
          </cell>
          <cell r="P48" t="str">
            <v>01</v>
          </cell>
          <cell r="Q48" t="str">
            <v>เปิดดำเนินการ</v>
          </cell>
          <cell r="R48" t="str">
            <v>บ้านนิคมปลาหลาย</v>
          </cell>
          <cell r="S48" t="str">
            <v>34190</v>
          </cell>
          <cell r="T48" t="str">
            <v>081-8782883</v>
          </cell>
          <cell r="V48" t="str">
            <v>21</v>
          </cell>
          <cell r="W48" t="str">
            <v>2.1 ทุติยภูมิระดับต้น</v>
          </cell>
          <cell r="X48" t="str">
            <v>S</v>
          </cell>
          <cell r="Y48" t="str">
            <v xml:space="preserve">บริการ  </v>
          </cell>
          <cell r="Z48" t="str">
            <v>01</v>
          </cell>
          <cell r="AA48" t="str">
            <v>ตั้งใหม่</v>
          </cell>
          <cell r="AC48" t="str">
            <v>2013-03-13</v>
          </cell>
          <cell r="AE48" t="str">
            <v>2013-04-01</v>
          </cell>
          <cell r="AH48" t="str">
            <v>27967</v>
          </cell>
        </row>
        <row r="49">
          <cell r="A49" t="str">
            <v>002784200</v>
          </cell>
          <cell r="B49" t="str">
            <v>โรงพยาบาลเขวาสินรินทร์</v>
          </cell>
          <cell r="C49" t="str">
            <v>21002</v>
          </cell>
          <cell r="D49" t="str">
            <v>กระทรวงสาธารณสุข สำนักงานปลัดกระทรวงสาธารณสุข</v>
          </cell>
          <cell r="E49" t="str">
            <v>07</v>
          </cell>
          <cell r="F49" t="str">
            <v>โรงพยาบาลชุมชน</v>
          </cell>
          <cell r="G49" t="str">
            <v>30</v>
          </cell>
          <cell r="H49" t="str">
            <v>32</v>
          </cell>
          <cell r="I49" t="str">
            <v>จ.สุรินทร์</v>
          </cell>
          <cell r="J49" t="str">
            <v>16</v>
          </cell>
          <cell r="K49" t="str">
            <v xml:space="preserve"> อ.วาสินรินทร์</v>
          </cell>
          <cell r="L49" t="str">
            <v>01</v>
          </cell>
          <cell r="M49" t="str">
            <v xml:space="preserve"> 'ต.เขวาสินรินทร์'</v>
          </cell>
          <cell r="N49" t="str">
            <v>06</v>
          </cell>
          <cell r="O49" t="str">
            <v xml:space="preserve"> หมู่ 6</v>
          </cell>
          <cell r="P49" t="str">
            <v>01</v>
          </cell>
          <cell r="Q49" t="str">
            <v>เปิดดำเนินการ</v>
          </cell>
          <cell r="R49" t="str">
            <v>บ้านสดอ</v>
          </cell>
          <cell r="S49" t="str">
            <v>32000</v>
          </cell>
          <cell r="T49" t="str">
            <v>044-582400</v>
          </cell>
          <cell r="U49" t="str">
            <v>044582402</v>
          </cell>
          <cell r="V49" t="str">
            <v>21</v>
          </cell>
          <cell r="W49" t="str">
            <v>2.1 ทุติยภูมิระดับต้น</v>
          </cell>
          <cell r="X49" t="str">
            <v>S</v>
          </cell>
          <cell r="Y49" t="str">
            <v xml:space="preserve">บริการ  </v>
          </cell>
          <cell r="Z49" t="str">
            <v>01</v>
          </cell>
          <cell r="AA49" t="str">
            <v>ตั้งใหม่</v>
          </cell>
          <cell r="AC49" t="str">
            <v>2013-03-05</v>
          </cell>
          <cell r="AE49" t="str">
            <v>2012-12-01</v>
          </cell>
          <cell r="AH49" t="str">
            <v>27842</v>
          </cell>
        </row>
        <row r="50">
          <cell r="A50" t="str">
            <v>001071300</v>
          </cell>
          <cell r="B50" t="str">
            <v>โรงพยาบาลนครพิงค์</v>
          </cell>
          <cell r="C50" t="str">
            <v>21002</v>
          </cell>
          <cell r="D50" t="str">
            <v>กระทรวงสาธารณสุข สำนักงานปลัดกระทรวงสาธารณสุข</v>
          </cell>
          <cell r="E50" t="str">
            <v>05</v>
          </cell>
          <cell r="F50" t="str">
            <v>โรงพยาบาลศูนย์</v>
          </cell>
          <cell r="G50" t="str">
            <v>673</v>
          </cell>
          <cell r="H50" t="str">
            <v>50</v>
          </cell>
          <cell r="I50" t="str">
            <v>จ.เชียงใหม่</v>
          </cell>
          <cell r="J50" t="str">
            <v>07</v>
          </cell>
          <cell r="K50" t="str">
            <v xml:space="preserve"> อ.แม่ริม</v>
          </cell>
          <cell r="L50" t="str">
            <v>09</v>
          </cell>
          <cell r="M50" t="str">
            <v xml:space="preserve"> 'ต.แม่สา'</v>
          </cell>
          <cell r="N50" t="str">
            <v>04</v>
          </cell>
          <cell r="O50" t="str">
            <v xml:space="preserve"> หมู่ 4</v>
          </cell>
          <cell r="P50" t="str">
            <v>01</v>
          </cell>
          <cell r="Q50" t="str">
            <v>เปิดดำเนินการ</v>
          </cell>
          <cell r="R50" t="str">
            <v xml:space="preserve">159 ม.4 ถ.โชตินา </v>
          </cell>
          <cell r="S50" t="str">
            <v>50000</v>
          </cell>
          <cell r="T50" t="str">
            <v>053-999200</v>
          </cell>
          <cell r="V50" t="str">
            <v>31</v>
          </cell>
          <cell r="W50" t="str">
            <v>3.1 ตติยภูมิ</v>
          </cell>
          <cell r="X50" t="str">
            <v>S</v>
          </cell>
          <cell r="Y50" t="str">
            <v xml:space="preserve">บริการ  </v>
          </cell>
          <cell r="Z50" t="str">
            <v>04</v>
          </cell>
          <cell r="AA50" t="str">
            <v>แก้ไข/เปลี่ยนแปลงที่ตั้ง</v>
          </cell>
          <cell r="AB50" t="str">
            <v xml:space="preserve">เพิ่มเตียง เดิม 665 เป็น 673 จากมติของ อ.ก.พ. สป. </v>
          </cell>
          <cell r="AH50" t="str">
            <v>10713</v>
          </cell>
        </row>
        <row r="51">
          <cell r="A51" t="str">
            <v>002797400</v>
          </cell>
          <cell r="B51" t="str">
            <v>โรงพยาบาลหนองมะโมง</v>
          </cell>
          <cell r="C51" t="str">
            <v>21002</v>
          </cell>
          <cell r="D51" t="str">
            <v>กระทรวงสาธารณสุข สำนักงานปลัดกระทรวงสาธารณสุข</v>
          </cell>
          <cell r="E51" t="str">
            <v>07</v>
          </cell>
          <cell r="F51" t="str">
            <v>โรงพยาบาลชุมชน</v>
          </cell>
          <cell r="G51" t="str">
            <v>30</v>
          </cell>
          <cell r="H51" t="str">
            <v>18</v>
          </cell>
          <cell r="I51" t="str">
            <v>จ.ชัยนาท</v>
          </cell>
          <cell r="J51" t="str">
            <v>07</v>
          </cell>
          <cell r="K51" t="str">
            <v xml:space="preserve"> อ.หนองมะโมง</v>
          </cell>
          <cell r="L51" t="str">
            <v>01</v>
          </cell>
          <cell r="M51" t="str">
            <v xml:space="preserve"> 'ต.หนองมะโมง'</v>
          </cell>
          <cell r="N51" t="str">
            <v>01</v>
          </cell>
          <cell r="O51" t="str">
            <v xml:space="preserve"> หมู่ 1</v>
          </cell>
          <cell r="P51" t="str">
            <v>01</v>
          </cell>
          <cell r="Q51" t="str">
            <v>เปิดดำเนินการ</v>
          </cell>
          <cell r="S51" t="str">
            <v>17120</v>
          </cell>
          <cell r="T51" t="str">
            <v>0812814302</v>
          </cell>
          <cell r="X51" t="str">
            <v>S</v>
          </cell>
          <cell r="Y51" t="str">
            <v xml:space="preserve">บริการ  </v>
          </cell>
          <cell r="Z51" t="str">
            <v>01</v>
          </cell>
          <cell r="AA51" t="str">
            <v>ตั้งใหม่</v>
          </cell>
          <cell r="AC51" t="str">
            <v>2013-03-28</v>
          </cell>
          <cell r="AE51" t="str">
            <v>2013-10-01</v>
          </cell>
          <cell r="AH51" t="str">
            <v>27974</v>
          </cell>
        </row>
        <row r="52">
          <cell r="A52" t="str">
            <v>002797500</v>
          </cell>
          <cell r="B52" t="str">
            <v>โรงพยาบาลเนินขาม</v>
          </cell>
          <cell r="C52" t="str">
            <v>21002</v>
          </cell>
          <cell r="D52" t="str">
            <v>กระทรวงสาธารณสุข สำนักงานปลัดกระทรวงสาธารณสุข</v>
          </cell>
          <cell r="E52" t="str">
            <v>07</v>
          </cell>
          <cell r="F52" t="str">
            <v>โรงพยาบาลชุมชน</v>
          </cell>
          <cell r="G52" t="str">
            <v>30</v>
          </cell>
          <cell r="H52" t="str">
            <v>18</v>
          </cell>
          <cell r="I52" t="str">
            <v>จ.ชัยนาท</v>
          </cell>
          <cell r="J52" t="str">
            <v>08</v>
          </cell>
          <cell r="K52" t="str">
            <v xml:space="preserve"> อ.เนินขาม</v>
          </cell>
          <cell r="L52" t="str">
            <v>01</v>
          </cell>
          <cell r="M52" t="str">
            <v xml:space="preserve"> 'ต.เนินขาม'</v>
          </cell>
          <cell r="N52" t="str">
            <v>14</v>
          </cell>
          <cell r="O52" t="str">
            <v xml:space="preserve"> หมู่ 14</v>
          </cell>
          <cell r="P52" t="str">
            <v>01</v>
          </cell>
          <cell r="Q52" t="str">
            <v>เปิดดำเนินการ</v>
          </cell>
          <cell r="S52" t="str">
            <v>17120</v>
          </cell>
          <cell r="T52" t="str">
            <v>0812824203</v>
          </cell>
          <cell r="Z52" t="str">
            <v>01</v>
          </cell>
          <cell r="AA52" t="str">
            <v>ตั้งใหม่</v>
          </cell>
          <cell r="AC52" t="str">
            <v>2013-03-28</v>
          </cell>
          <cell r="AH52" t="str">
            <v>27975</v>
          </cell>
        </row>
        <row r="53">
          <cell r="A53" t="str">
            <v>002797600</v>
          </cell>
          <cell r="B53" t="str">
            <v>โรงพยาบาลเหล่าเสือโก้ก</v>
          </cell>
          <cell r="C53" t="str">
            <v>21002</v>
          </cell>
          <cell r="D53" t="str">
            <v>กระทรวงสาธารณสุข สำนักงานปลัดกระทรวงสาธารณสุข</v>
          </cell>
          <cell r="E53" t="str">
            <v>07</v>
          </cell>
          <cell r="F53" t="str">
            <v>โรงพยาบาลชุมชน</v>
          </cell>
          <cell r="G53" t="str">
            <v>30</v>
          </cell>
          <cell r="H53" t="str">
            <v>34</v>
          </cell>
          <cell r="I53" t="str">
            <v>จ.อุบลราชธานี</v>
          </cell>
          <cell r="J53" t="str">
            <v>31</v>
          </cell>
          <cell r="K53" t="str">
            <v xml:space="preserve"> อ.เหล่าเสือโก้ก</v>
          </cell>
          <cell r="L53" t="str">
            <v>01</v>
          </cell>
          <cell r="M53" t="str">
            <v xml:space="preserve"> 'ต.เหล่าเสือโก้ก'</v>
          </cell>
          <cell r="N53" t="str">
            <v>06</v>
          </cell>
          <cell r="O53" t="str">
            <v xml:space="preserve"> หมู่ 6</v>
          </cell>
          <cell r="P53" t="str">
            <v>01</v>
          </cell>
          <cell r="Q53" t="str">
            <v>เปิดดำเนินการ</v>
          </cell>
          <cell r="R53" t="str">
            <v>บ้านเหล่าเสือโก้ก</v>
          </cell>
          <cell r="S53" t="str">
            <v>34000</v>
          </cell>
          <cell r="T53" t="str">
            <v>081 8782883</v>
          </cell>
          <cell r="X53" t="str">
            <v>S</v>
          </cell>
          <cell r="Y53" t="str">
            <v xml:space="preserve">บริการ  </v>
          </cell>
          <cell r="Z53" t="str">
            <v>01</v>
          </cell>
          <cell r="AA53" t="str">
            <v>ตั้งใหม่</v>
          </cell>
          <cell r="AC53" t="str">
            <v>2013-04-01</v>
          </cell>
          <cell r="AE53" t="str">
            <v>2013-04-01</v>
          </cell>
          <cell r="AH53" t="str">
            <v>27976</v>
          </cell>
        </row>
        <row r="54">
          <cell r="A54" t="str">
            <v>002797800</v>
          </cell>
          <cell r="B54" t="str">
            <v>โรงพยาบาลสากเหล็ก</v>
          </cell>
          <cell r="C54" t="str">
            <v>21002</v>
          </cell>
          <cell r="D54" t="str">
            <v>กระทรวงสาธารณสุข สำนักงานปลัดกระทรวงสาธารณสุข</v>
          </cell>
          <cell r="E54" t="str">
            <v>07</v>
          </cell>
          <cell r="F54" t="str">
            <v>โรงพยาบาลชุมชน</v>
          </cell>
          <cell r="G54" t="str">
            <v>30</v>
          </cell>
          <cell r="H54" t="str">
            <v>66</v>
          </cell>
          <cell r="I54" t="str">
            <v>จ.พิจิตร</v>
          </cell>
          <cell r="J54" t="str">
            <v>09</v>
          </cell>
          <cell r="K54" t="str">
            <v xml:space="preserve"> อ.สากเหล็ก</v>
          </cell>
          <cell r="L54" t="str">
            <v>01</v>
          </cell>
          <cell r="M54" t="str">
            <v xml:space="preserve"> 'ต.สากเหล็ก'</v>
          </cell>
          <cell r="N54" t="str">
            <v>12</v>
          </cell>
          <cell r="O54" t="str">
            <v xml:space="preserve"> หมู่ 12</v>
          </cell>
          <cell r="P54" t="str">
            <v>01</v>
          </cell>
          <cell r="Q54" t="str">
            <v>เปิดดำเนินการ</v>
          </cell>
          <cell r="S54" t="str">
            <v>66160</v>
          </cell>
          <cell r="T54" t="str">
            <v>056990354</v>
          </cell>
          <cell r="X54" t="str">
            <v>S</v>
          </cell>
          <cell r="Y54" t="str">
            <v xml:space="preserve">บริการ  </v>
          </cell>
          <cell r="Z54" t="str">
            <v>01</v>
          </cell>
          <cell r="AA54" t="str">
            <v>ตั้งใหม่</v>
          </cell>
          <cell r="AC54" t="str">
            <v>2013-04-03</v>
          </cell>
          <cell r="AE54" t="str">
            <v>2013-06-01</v>
          </cell>
          <cell r="AH54" t="str">
            <v>27978</v>
          </cell>
        </row>
        <row r="55">
          <cell r="A55" t="str">
            <v>002797900</v>
          </cell>
          <cell r="B55" t="str">
            <v>โรงพยาบาลบึงนาราง</v>
          </cell>
          <cell r="C55" t="str">
            <v>21002</v>
          </cell>
          <cell r="D55" t="str">
            <v>กระทรวงสาธารณสุข สำนักงานปลัดกระทรวงสาธารณสุข</v>
          </cell>
          <cell r="E55" t="str">
            <v>07</v>
          </cell>
          <cell r="F55" t="str">
            <v>โรงพยาบาลชุมชน</v>
          </cell>
          <cell r="G55" t="str">
            <v>30</v>
          </cell>
          <cell r="H55" t="str">
            <v>66</v>
          </cell>
          <cell r="I55" t="str">
            <v>จ.พิจิตร</v>
          </cell>
          <cell r="J55" t="str">
            <v>10</v>
          </cell>
          <cell r="K55" t="str">
            <v xml:space="preserve"> อ.บึงนาราง</v>
          </cell>
          <cell r="L55" t="str">
            <v>05</v>
          </cell>
          <cell r="M55" t="str">
            <v xml:space="preserve"> 'ต.บึงนาราง'</v>
          </cell>
          <cell r="N55" t="str">
            <v>02</v>
          </cell>
          <cell r="O55" t="str">
            <v xml:space="preserve"> หมู่ 2</v>
          </cell>
          <cell r="P55" t="str">
            <v>01</v>
          </cell>
          <cell r="Q55" t="str">
            <v>เปิดดำเนินการ</v>
          </cell>
          <cell r="S55" t="str">
            <v>66130</v>
          </cell>
          <cell r="T55" t="str">
            <v>056990354</v>
          </cell>
          <cell r="Z55" t="str">
            <v>01</v>
          </cell>
          <cell r="AA55" t="str">
            <v>ตั้งใหม่</v>
          </cell>
          <cell r="AC55" t="str">
            <v>2013-04-03</v>
          </cell>
          <cell r="AE55" t="str">
            <v>2013-06-01</v>
          </cell>
          <cell r="AH55" t="str">
            <v>27979</v>
          </cell>
        </row>
        <row r="56">
          <cell r="A56" t="str">
            <v>002798000</v>
          </cell>
          <cell r="B56" t="str">
            <v>โรงพยาบาลดงเจริญ</v>
          </cell>
          <cell r="C56" t="str">
            <v>21002</v>
          </cell>
          <cell r="D56" t="str">
            <v>กระทรวงสาธารณสุข สำนักงานปลัดกระทรวงสาธารณสุข</v>
          </cell>
          <cell r="E56" t="str">
            <v>07</v>
          </cell>
          <cell r="F56" t="str">
            <v>โรงพยาบาลชุมชน</v>
          </cell>
          <cell r="G56" t="str">
            <v>30</v>
          </cell>
          <cell r="H56" t="str">
            <v>66</v>
          </cell>
          <cell r="I56" t="str">
            <v>จ.พิจิตร</v>
          </cell>
          <cell r="J56" t="str">
            <v>11</v>
          </cell>
          <cell r="K56" t="str">
            <v xml:space="preserve"> อ.ดงเจริญ</v>
          </cell>
          <cell r="L56" t="str">
            <v>05</v>
          </cell>
          <cell r="M56" t="str">
            <v xml:space="preserve"> 'ต.สำนักขุนเณร'</v>
          </cell>
          <cell r="N56" t="str">
            <v>02</v>
          </cell>
          <cell r="O56" t="str">
            <v xml:space="preserve"> หมู่ 2</v>
          </cell>
          <cell r="P56" t="str">
            <v>01</v>
          </cell>
          <cell r="Q56" t="str">
            <v>เปิดดำเนินการ</v>
          </cell>
          <cell r="R56" t="str">
            <v>111</v>
          </cell>
          <cell r="S56" t="str">
            <v>66210</v>
          </cell>
          <cell r="T56" t="str">
            <v>056990354</v>
          </cell>
          <cell r="X56" t="str">
            <v>S</v>
          </cell>
          <cell r="Y56" t="str">
            <v xml:space="preserve">บริการ  </v>
          </cell>
          <cell r="Z56" t="str">
            <v>01</v>
          </cell>
          <cell r="AA56" t="str">
            <v>ตั้งใหม่</v>
          </cell>
          <cell r="AC56" t="str">
            <v>2013-04-03</v>
          </cell>
          <cell r="AE56" t="str">
            <v>2013-06-01</v>
          </cell>
          <cell r="AH56" t="str">
            <v>27980</v>
          </cell>
        </row>
        <row r="57">
          <cell r="A57" t="str">
            <v>002798800</v>
          </cell>
          <cell r="B57" t="str">
            <v>โรงพยาบาลทุ่งเขาหลวง</v>
          </cell>
          <cell r="C57" t="str">
            <v>21002</v>
          </cell>
          <cell r="D57" t="str">
            <v>กระทรวงสาธารณสุข สำนักงานปลัดกระทรวงสาธารณสุข</v>
          </cell>
          <cell r="E57" t="str">
            <v>07</v>
          </cell>
          <cell r="F57" t="str">
            <v>โรงพยาบาลชุมชน</v>
          </cell>
          <cell r="G57" t="str">
            <v>10</v>
          </cell>
          <cell r="H57" t="str">
            <v>45</v>
          </cell>
          <cell r="I57" t="str">
            <v>จ.ร้อยเอ็ด</v>
          </cell>
          <cell r="J57" t="str">
            <v>20</v>
          </cell>
          <cell r="K57" t="str">
            <v xml:space="preserve"> อ.ทุ่งเขาหลวง</v>
          </cell>
          <cell r="L57" t="str">
            <v>01</v>
          </cell>
          <cell r="M57" t="str">
            <v xml:space="preserve"> 'ต.ทุ่งเขาหลวง'</v>
          </cell>
          <cell r="N57" t="str">
            <v>07</v>
          </cell>
          <cell r="O57" t="str">
            <v xml:space="preserve"> หมู่ 7</v>
          </cell>
          <cell r="P57" t="str">
            <v>01</v>
          </cell>
          <cell r="Q57" t="str">
            <v>เปิดดำเนินการ</v>
          </cell>
          <cell r="R57" t="str">
            <v>201</v>
          </cell>
          <cell r="S57" t="str">
            <v>45170</v>
          </cell>
          <cell r="T57" t="str">
            <v>043557126</v>
          </cell>
          <cell r="X57" t="str">
            <v>S</v>
          </cell>
          <cell r="Y57" t="str">
            <v xml:space="preserve">บริการ  </v>
          </cell>
          <cell r="Z57" t="str">
            <v>01</v>
          </cell>
          <cell r="AA57" t="str">
            <v>ตั้งใหม่</v>
          </cell>
          <cell r="AC57" t="str">
            <v>2013-04-22</v>
          </cell>
          <cell r="AE57" t="str">
            <v>2013-05-01</v>
          </cell>
          <cell r="AH57" t="str">
            <v>27988</v>
          </cell>
        </row>
        <row r="58">
          <cell r="A58" t="str">
            <v>002798900</v>
          </cell>
          <cell r="B58" t="str">
            <v>โรงพยาบาลเชียงขวัญ</v>
          </cell>
          <cell r="C58" t="str">
            <v>21002</v>
          </cell>
          <cell r="D58" t="str">
            <v>กระทรวงสาธารณสุข สำนักงานปลัดกระทรวงสาธารณสุข</v>
          </cell>
          <cell r="E58" t="str">
            <v>07</v>
          </cell>
          <cell r="F58" t="str">
            <v>โรงพยาบาลชุมชน</v>
          </cell>
          <cell r="G58" t="str">
            <v>10</v>
          </cell>
          <cell r="H58" t="str">
            <v>45</v>
          </cell>
          <cell r="I58" t="str">
            <v>จ.ร้อยเอ็ด</v>
          </cell>
          <cell r="J58" t="str">
            <v>18</v>
          </cell>
          <cell r="K58" t="str">
            <v xml:space="preserve"> อ.เชียงขวัญ</v>
          </cell>
          <cell r="L58" t="str">
            <v>03</v>
          </cell>
          <cell r="M58" t="str">
            <v xml:space="preserve"> 'ต.พระธาตุ'</v>
          </cell>
          <cell r="N58" t="str">
            <v>02</v>
          </cell>
          <cell r="O58" t="str">
            <v xml:space="preserve"> หมู่ 2</v>
          </cell>
          <cell r="P58" t="str">
            <v>01</v>
          </cell>
          <cell r="Q58" t="str">
            <v>เปิดดำเนินการ</v>
          </cell>
          <cell r="R58" t="str">
            <v>199</v>
          </cell>
          <cell r="S58" t="str">
            <v>45000</v>
          </cell>
          <cell r="X58" t="str">
            <v>S</v>
          </cell>
          <cell r="Y58" t="str">
            <v xml:space="preserve">บริการ  </v>
          </cell>
          <cell r="Z58" t="str">
            <v>01</v>
          </cell>
          <cell r="AA58" t="str">
            <v>ตั้งใหม่</v>
          </cell>
          <cell r="AC58" t="str">
            <v>2013-04-22</v>
          </cell>
          <cell r="AE58" t="str">
            <v>2013-05-01</v>
          </cell>
          <cell r="AH58" t="str">
            <v>27989</v>
          </cell>
        </row>
        <row r="59">
          <cell r="A59" t="str">
            <v>002799000</v>
          </cell>
          <cell r="B59" t="str">
            <v>โรงพยาบาลหนองฮี</v>
          </cell>
          <cell r="C59" t="str">
            <v>21002</v>
          </cell>
          <cell r="D59" t="str">
            <v>กระทรวงสาธารณสุข สำนักงานปลัดกระทรวงสาธารณสุข</v>
          </cell>
          <cell r="E59" t="str">
            <v>07</v>
          </cell>
          <cell r="F59" t="str">
            <v>โรงพยาบาลชุมชน</v>
          </cell>
          <cell r="G59" t="str">
            <v>10</v>
          </cell>
          <cell r="H59" t="str">
            <v>45</v>
          </cell>
          <cell r="I59" t="str">
            <v>จ.ร้อยเอ็ด</v>
          </cell>
          <cell r="J59" t="str">
            <v>19</v>
          </cell>
          <cell r="K59" t="str">
            <v xml:space="preserve"> อ.หนองฮี</v>
          </cell>
          <cell r="L59" t="str">
            <v>01</v>
          </cell>
          <cell r="M59" t="str">
            <v xml:space="preserve"> 'ต.หนองฮี'</v>
          </cell>
          <cell r="N59" t="str">
            <v>10</v>
          </cell>
          <cell r="O59" t="str">
            <v xml:space="preserve"> หมู่ 10</v>
          </cell>
          <cell r="P59" t="str">
            <v>01</v>
          </cell>
          <cell r="Q59" t="str">
            <v>เปิดดำเนินการ</v>
          </cell>
          <cell r="R59" t="str">
            <v>120</v>
          </cell>
          <cell r="S59" t="str">
            <v>45140</v>
          </cell>
          <cell r="T59" t="str">
            <v>0435066167</v>
          </cell>
          <cell r="U59" t="str">
            <v>0435066167</v>
          </cell>
          <cell r="X59" t="str">
            <v>S</v>
          </cell>
          <cell r="Y59" t="str">
            <v xml:space="preserve">บริการ  </v>
          </cell>
          <cell r="Z59" t="str">
            <v>01</v>
          </cell>
          <cell r="AA59" t="str">
            <v>ตั้งใหม่</v>
          </cell>
          <cell r="AC59" t="str">
            <v>2013-04-22</v>
          </cell>
          <cell r="AE59" t="str">
            <v>2013-05-01</v>
          </cell>
          <cell r="AH59" t="str">
            <v>27990</v>
          </cell>
        </row>
        <row r="60">
          <cell r="A60" t="str">
            <v>002403200</v>
          </cell>
          <cell r="B60" t="str">
            <v>โรงพยาบาลนาตาล</v>
          </cell>
          <cell r="C60" t="str">
            <v>21002</v>
          </cell>
          <cell r="D60" t="str">
            <v>กระทรวงสาธารณสุข สำนักงานปลัดกระทรวงสาธารณสุข</v>
          </cell>
          <cell r="E60" t="str">
            <v>07</v>
          </cell>
          <cell r="F60" t="str">
            <v>โรงพยาบาลชุมชน</v>
          </cell>
          <cell r="G60" t="str">
            <v>10</v>
          </cell>
          <cell r="H60" t="str">
            <v>34</v>
          </cell>
          <cell r="I60" t="str">
            <v>จ.อุบลราชธานี</v>
          </cell>
          <cell r="J60" t="str">
            <v>30</v>
          </cell>
          <cell r="K60" t="str">
            <v xml:space="preserve"> อ.นาตาล</v>
          </cell>
          <cell r="L60" t="str">
            <v>01</v>
          </cell>
          <cell r="M60" t="str">
            <v xml:space="preserve"> 'ต.นาตาล'</v>
          </cell>
          <cell r="N60" t="str">
            <v>05</v>
          </cell>
          <cell r="O60" t="str">
            <v xml:space="preserve"> หมู่ 5</v>
          </cell>
          <cell r="P60" t="str">
            <v>01</v>
          </cell>
          <cell r="Q60" t="str">
            <v>เปิดดำเนินการ</v>
          </cell>
          <cell r="R60" t="str">
            <v>ที่ตั้ง 169</v>
          </cell>
          <cell r="S60" t="str">
            <v>24170</v>
          </cell>
          <cell r="V60" t="str">
            <v>21</v>
          </cell>
          <cell r="W60" t="str">
            <v>2.1 ทุติยภูมิระดับต้น</v>
          </cell>
          <cell r="X60" t="str">
            <v>S</v>
          </cell>
          <cell r="Y60" t="str">
            <v xml:space="preserve">บริการ  </v>
          </cell>
          <cell r="AB60" t="str">
            <v xml:space="preserve">เป็นรพช.ที่เปิดให้บริการเฉพาะ OPD ก่อน จำนวนเตียงตามกรอบเป็น 30 </v>
          </cell>
          <cell r="AC60" t="str">
            <v>2010-01-18</v>
          </cell>
          <cell r="AE60" t="str">
            <v>2010-01-18</v>
          </cell>
          <cell r="AH60" t="str">
            <v>24032</v>
          </cell>
        </row>
        <row r="61">
          <cell r="A61" t="str">
            <v>002800600</v>
          </cell>
          <cell r="B61" t="str">
            <v>โรงพยาบาลเกาะจันทร์</v>
          </cell>
          <cell r="C61" t="str">
            <v>21002</v>
          </cell>
          <cell r="D61" t="str">
            <v>กระทรวงสาธารณสุข สำนักงานปลัดกระทรวงสาธารณสุข</v>
          </cell>
          <cell r="E61" t="str">
            <v>07</v>
          </cell>
          <cell r="F61" t="str">
            <v>โรงพยาบาลชุมชน</v>
          </cell>
          <cell r="G61" t="str">
            <v>30</v>
          </cell>
          <cell r="H61" t="str">
            <v>20</v>
          </cell>
          <cell r="I61" t="str">
            <v>จ.ชลบุรี</v>
          </cell>
          <cell r="J61" t="str">
            <v>11</v>
          </cell>
          <cell r="K61" t="str">
            <v xml:space="preserve"> อ.เกาะจันทร์</v>
          </cell>
          <cell r="L61" t="str">
            <v>01</v>
          </cell>
          <cell r="M61" t="str">
            <v xml:space="preserve"> 'ต.เกาะจันทร์'</v>
          </cell>
          <cell r="N61" t="str">
            <v>14</v>
          </cell>
          <cell r="O61" t="str">
            <v xml:space="preserve"> หมู่ 14</v>
          </cell>
          <cell r="P61" t="str">
            <v>01</v>
          </cell>
          <cell r="Q61" t="str">
            <v>เปิดดำเนินการ</v>
          </cell>
          <cell r="R61" t="str">
            <v>เลขที่ 1</v>
          </cell>
          <cell r="S61" t="str">
            <v>20240</v>
          </cell>
          <cell r="X61" t="str">
            <v>S</v>
          </cell>
          <cell r="Y61" t="str">
            <v xml:space="preserve">บริการ  </v>
          </cell>
          <cell r="Z61" t="str">
            <v>01</v>
          </cell>
          <cell r="AA61" t="str">
            <v>ตั้งใหม่</v>
          </cell>
          <cell r="AC61" t="str">
            <v>2013-06-13</v>
          </cell>
          <cell r="AH61" t="str">
            <v>28006</v>
          </cell>
        </row>
        <row r="62">
          <cell r="A62" t="str">
            <v>002801000</v>
          </cell>
          <cell r="B62" t="str">
            <v>โรงพยาบาลโกสัมพีนคร</v>
          </cell>
          <cell r="C62" t="str">
            <v>21002</v>
          </cell>
          <cell r="D62" t="str">
            <v>กระทรวงสาธารณสุข สำนักงานปลัดกระทรวงสาธารณสุข</v>
          </cell>
          <cell r="E62" t="str">
            <v>07</v>
          </cell>
          <cell r="F62" t="str">
            <v>โรงพยาบาลชุมชน</v>
          </cell>
          <cell r="G62" t="str">
            <v>30</v>
          </cell>
          <cell r="H62" t="str">
            <v>62</v>
          </cell>
          <cell r="I62" t="str">
            <v>จ.กำแพงเพชร</v>
          </cell>
          <cell r="J62" t="str">
            <v>11</v>
          </cell>
          <cell r="K62" t="str">
            <v xml:space="preserve"> อ.โกสัมพีนคร</v>
          </cell>
          <cell r="L62" t="str">
            <v>01</v>
          </cell>
          <cell r="M62" t="str">
            <v xml:space="preserve"> 'ต.โกสัมพี'</v>
          </cell>
          <cell r="N62" t="str">
            <v>03</v>
          </cell>
          <cell r="O62" t="str">
            <v xml:space="preserve"> หมู่ 3</v>
          </cell>
          <cell r="P62" t="str">
            <v>01</v>
          </cell>
          <cell r="Q62" t="str">
            <v>เปิดดำเนินการ</v>
          </cell>
          <cell r="R62" t="str">
            <v>บ้านคลองเมือง</v>
          </cell>
          <cell r="S62" t="str">
            <v>62000</v>
          </cell>
          <cell r="X62" t="str">
            <v>S</v>
          </cell>
          <cell r="Y62" t="str">
            <v xml:space="preserve">บริการ  </v>
          </cell>
          <cell r="Z62" t="str">
            <v>01</v>
          </cell>
          <cell r="AA62" t="str">
            <v>ตั้งใหม่</v>
          </cell>
          <cell r="AC62" t="str">
            <v>2013-07-01</v>
          </cell>
          <cell r="AE62" t="str">
            <v>2013-08-15</v>
          </cell>
          <cell r="AH62" t="str">
            <v>28010</v>
          </cell>
        </row>
        <row r="63">
          <cell r="A63" t="str">
            <v>001128200</v>
          </cell>
          <cell r="B63" t="str">
            <v>โรงพยาบาลสมเด็จพระสังฆราชองค์ที่ ๑๙</v>
          </cell>
          <cell r="C63" t="str">
            <v>21002</v>
          </cell>
          <cell r="D63" t="str">
            <v>กระทรวงสาธารณสุข สำนักงานปลัดกระทรวงสาธารณสุข</v>
          </cell>
          <cell r="E63" t="str">
            <v>07</v>
          </cell>
          <cell r="F63" t="str">
            <v>โรงพยาบาลชุมชน</v>
          </cell>
          <cell r="G63" t="str">
            <v>120</v>
          </cell>
          <cell r="H63" t="str">
            <v>71</v>
          </cell>
          <cell r="I63" t="str">
            <v>จ.กาญจนบุรี</v>
          </cell>
          <cell r="J63" t="str">
            <v>06</v>
          </cell>
          <cell r="K63" t="str">
            <v xml:space="preserve"> อ.ท่าม่วง</v>
          </cell>
          <cell r="L63" t="str">
            <v>01</v>
          </cell>
          <cell r="M63" t="str">
            <v xml:space="preserve"> 'ต.ท่าม่วง'</v>
          </cell>
          <cell r="N63" t="str">
            <v>01</v>
          </cell>
          <cell r="O63" t="str">
            <v xml:space="preserve"> หมู่ 1</v>
          </cell>
          <cell r="P63" t="str">
            <v>01</v>
          </cell>
          <cell r="Q63" t="str">
            <v>เปิดดำเนินการ</v>
          </cell>
          <cell r="R63" t="str">
            <v>978/1</v>
          </cell>
          <cell r="S63" t="str">
            <v>71110</v>
          </cell>
          <cell r="T63" t="str">
            <v>034611033</v>
          </cell>
          <cell r="U63" t="str">
            <v>034613489</v>
          </cell>
          <cell r="V63" t="str">
            <v>22</v>
          </cell>
          <cell r="W63" t="str">
            <v>2.2 ทุติยภูมิระดับกลาง</v>
          </cell>
          <cell r="X63" t="str">
            <v>S</v>
          </cell>
          <cell r="Y63" t="str">
            <v xml:space="preserve">บริการ  </v>
          </cell>
          <cell r="Z63" t="str">
            <v>02</v>
          </cell>
          <cell r="AA63" t="str">
            <v>แก้ไขชื่อ</v>
          </cell>
          <cell r="AB63" t="str">
            <v>แก้ไขชื่อจาก รพ.ท่าม่วง เป็นรพ.สมเด็จพระสังฆราชองค์ที่ ๑๙ ตามหนังสือ สำนักเลขานุการสมเด็จพระสังหราช วัดบวรฯที่ พ ๐๕๖๙/๒๕๕๖</v>
          </cell>
          <cell r="AH63" t="str">
            <v>11282</v>
          </cell>
        </row>
        <row r="64">
          <cell r="A64" t="str">
            <v>000400700</v>
          </cell>
          <cell r="B64" t="str">
            <v>โรงพยาบาลซับใหญ่</v>
          </cell>
          <cell r="C64" t="str">
            <v>21002</v>
          </cell>
          <cell r="D64" t="str">
            <v>กระทรวงสาธารณสุข สำนักงานปลัดกระทรวงสาธารณสุข</v>
          </cell>
          <cell r="E64" t="str">
            <v>07</v>
          </cell>
          <cell r="F64" t="str">
            <v>โรงพยาบาลชุมชน</v>
          </cell>
          <cell r="G64" t="str">
            <v>30</v>
          </cell>
          <cell r="H64" t="str">
            <v>36</v>
          </cell>
          <cell r="I64" t="str">
            <v>จ.ชัยภูมิ</v>
          </cell>
          <cell r="J64" t="str">
            <v>16</v>
          </cell>
          <cell r="K64" t="str">
            <v xml:space="preserve"> อ.อำเภอซับใหญ่</v>
          </cell>
          <cell r="L64" t="str">
            <v>01</v>
          </cell>
          <cell r="M64" t="str">
            <v xml:space="preserve"> 'ต.ซับใหญ่'</v>
          </cell>
          <cell r="N64" t="str">
            <v>01</v>
          </cell>
          <cell r="O64" t="str">
            <v xml:space="preserve"> หมู่ 1</v>
          </cell>
          <cell r="P64" t="str">
            <v>01</v>
          </cell>
          <cell r="Q64" t="str">
            <v>เปิดดำเนินการ</v>
          </cell>
          <cell r="R64" t="str">
            <v>บ้านซับใหญ่</v>
          </cell>
          <cell r="S64" t="str">
            <v>36130</v>
          </cell>
          <cell r="T64" t="str">
            <v>044731044</v>
          </cell>
          <cell r="AB64" t="str">
            <v>ยกฐานะรพ.สต.ซับใหญ่ รหัส 04007 เป็น  รพช.ซับใหญ่ รหัสเดิม 04007</v>
          </cell>
          <cell r="AH64" t="str">
            <v>04007</v>
          </cell>
        </row>
        <row r="65">
          <cell r="A65" t="str">
            <v>002801500</v>
          </cell>
          <cell r="B65" t="str">
            <v>โรงพยาบาลโพธิ์ศรีสุวรรณ</v>
          </cell>
          <cell r="C65" t="str">
            <v>21002</v>
          </cell>
          <cell r="D65" t="str">
            <v>กระทรวงสาธารณสุข สำนักงานปลัดกระทรวงสาธารณสุข</v>
          </cell>
          <cell r="E65" t="str">
            <v>07</v>
          </cell>
          <cell r="F65" t="str">
            <v>โรงพยาบาลชุมชน</v>
          </cell>
          <cell r="G65" t="str">
            <v>30</v>
          </cell>
          <cell r="H65" t="str">
            <v>33</v>
          </cell>
          <cell r="I65" t="str">
            <v>จ.ศรีสะเกษ</v>
          </cell>
          <cell r="J65" t="str">
            <v>21</v>
          </cell>
          <cell r="K65" t="str">
            <v xml:space="preserve"> อ.ศรีสุวรรณ</v>
          </cell>
          <cell r="L65" t="str">
            <v>02</v>
          </cell>
          <cell r="M65" t="str">
            <v xml:space="preserve"> 'ต.เสียว'</v>
          </cell>
          <cell r="N65" t="str">
            <v>05</v>
          </cell>
          <cell r="O65" t="str">
            <v xml:space="preserve"> หมู่ 5</v>
          </cell>
          <cell r="P65" t="str">
            <v>01</v>
          </cell>
          <cell r="Q65" t="str">
            <v>เปิดดำเนินการ</v>
          </cell>
          <cell r="R65" t="str">
            <v>58 บ้านหนองแคน</v>
          </cell>
          <cell r="S65" t="str">
            <v>33120</v>
          </cell>
          <cell r="T65" t="str">
            <v>045604053</v>
          </cell>
          <cell r="U65" t="str">
            <v>045604121</v>
          </cell>
          <cell r="X65" t="str">
            <v>S</v>
          </cell>
          <cell r="Y65" t="str">
            <v xml:space="preserve">บริการ  </v>
          </cell>
          <cell r="Z65" t="str">
            <v>01</v>
          </cell>
          <cell r="AA65" t="str">
            <v>ตั้งใหม่</v>
          </cell>
          <cell r="AC65" t="str">
            <v>2013-07-09</v>
          </cell>
          <cell r="AE65" t="str">
            <v>2013-10-01</v>
          </cell>
          <cell r="AH65" t="str">
            <v>28015</v>
          </cell>
        </row>
        <row r="66">
          <cell r="A66" t="str">
            <v>002801600</v>
          </cell>
          <cell r="B66" t="str">
            <v>โรงพยาบาลศิลาลาด</v>
          </cell>
          <cell r="C66" t="str">
            <v>21002</v>
          </cell>
          <cell r="D66" t="str">
            <v>กระทรวงสาธารณสุข สำนักงานปลัดกระทรวงสาธารณสุข</v>
          </cell>
          <cell r="E66" t="str">
            <v>07</v>
          </cell>
          <cell r="F66" t="str">
            <v>โรงพยาบาลชุมชน</v>
          </cell>
          <cell r="G66" t="str">
            <v>30</v>
          </cell>
          <cell r="H66" t="str">
            <v>33</v>
          </cell>
          <cell r="I66" t="str">
            <v>จ.ศรีสะเกษ</v>
          </cell>
          <cell r="J66" t="str">
            <v>22</v>
          </cell>
          <cell r="K66" t="str">
            <v xml:space="preserve"> อ.ศิลาลาด</v>
          </cell>
          <cell r="L66" t="str">
            <v>01</v>
          </cell>
          <cell r="M66" t="str">
            <v xml:space="preserve"> 'ต.กุง'</v>
          </cell>
          <cell r="N66" t="str">
            <v>05</v>
          </cell>
          <cell r="O66" t="str">
            <v xml:space="preserve"> หมู่ 5</v>
          </cell>
          <cell r="P66" t="str">
            <v>01</v>
          </cell>
          <cell r="Q66" t="str">
            <v>เปิดดำเนินการ</v>
          </cell>
          <cell r="R66" t="str">
            <v>108 บ้านสงยาง</v>
          </cell>
          <cell r="S66" t="str">
            <v>33160</v>
          </cell>
          <cell r="T66" t="str">
            <v>045668123</v>
          </cell>
          <cell r="U66" t="str">
            <v>045668123</v>
          </cell>
          <cell r="X66" t="str">
            <v>S</v>
          </cell>
          <cell r="Y66" t="str">
            <v xml:space="preserve">บริการ  </v>
          </cell>
          <cell r="Z66" t="str">
            <v>01</v>
          </cell>
          <cell r="AA66" t="str">
            <v>ตั้งใหม่</v>
          </cell>
          <cell r="AC66" t="str">
            <v>2013-07-09</v>
          </cell>
          <cell r="AE66" t="str">
            <v>2013-10-01</v>
          </cell>
          <cell r="AH66" t="str">
            <v>28016</v>
          </cell>
        </row>
        <row r="67">
          <cell r="A67" t="str">
            <v>002801700</v>
          </cell>
          <cell r="B67" t="str">
            <v>โรงพยาบาลนาคู</v>
          </cell>
          <cell r="C67" t="str">
            <v>21002</v>
          </cell>
          <cell r="D67" t="str">
            <v>กระทรวงสาธารณสุข สำนักงานปลัดกระทรวงสาธารณสุข</v>
          </cell>
          <cell r="E67" t="str">
            <v>07</v>
          </cell>
          <cell r="F67" t="str">
            <v>โรงพยาบาลชุมชน</v>
          </cell>
          <cell r="G67" t="str">
            <v>30</v>
          </cell>
          <cell r="H67" t="str">
            <v>46</v>
          </cell>
          <cell r="I67" t="str">
            <v>จ.กาฬสินธุ์</v>
          </cell>
          <cell r="J67" t="str">
            <v>16</v>
          </cell>
          <cell r="K67" t="str">
            <v xml:space="preserve"> อ.นาคู</v>
          </cell>
          <cell r="L67" t="str">
            <v>01</v>
          </cell>
          <cell r="M67" t="str">
            <v xml:space="preserve"> 'ต.นาคู'</v>
          </cell>
          <cell r="N67" t="str">
            <v>09</v>
          </cell>
          <cell r="O67" t="str">
            <v xml:space="preserve"> หมู่ 9</v>
          </cell>
          <cell r="P67" t="str">
            <v>01</v>
          </cell>
          <cell r="Q67" t="str">
            <v>เปิดดำเนินการ</v>
          </cell>
          <cell r="R67" t="str">
            <v>319</v>
          </cell>
          <cell r="S67" t="str">
            <v>46160</v>
          </cell>
          <cell r="T67" t="str">
            <v>0873748222</v>
          </cell>
          <cell r="X67" t="str">
            <v>S</v>
          </cell>
          <cell r="Y67" t="str">
            <v xml:space="preserve">บริการ  </v>
          </cell>
          <cell r="Z67" t="str">
            <v>01</v>
          </cell>
          <cell r="AA67" t="str">
            <v>ตั้งใหม่</v>
          </cell>
          <cell r="AC67" t="str">
            <v>2013-07-12</v>
          </cell>
          <cell r="AE67" t="str">
            <v>2013-06-03</v>
          </cell>
          <cell r="AH67" t="str">
            <v>28017</v>
          </cell>
        </row>
        <row r="68">
          <cell r="A68" t="str">
            <v>001124300</v>
          </cell>
          <cell r="B68" t="str">
            <v>โรงพยาบาลอุ้มผาง</v>
          </cell>
          <cell r="C68" t="str">
            <v>21002</v>
          </cell>
          <cell r="D68" t="str">
            <v>กระทรวงสาธารณสุข สำนักงานปลัดกระทรวงสาธารณสุข</v>
          </cell>
          <cell r="E68" t="str">
            <v>07</v>
          </cell>
          <cell r="F68" t="str">
            <v>โรงพยาบาลชุมชน</v>
          </cell>
          <cell r="G68" t="str">
            <v>60</v>
          </cell>
          <cell r="H68" t="str">
            <v>63</v>
          </cell>
          <cell r="I68" t="str">
            <v>จ.ตาก</v>
          </cell>
          <cell r="J68" t="str">
            <v>08</v>
          </cell>
          <cell r="K68" t="str">
            <v xml:space="preserve"> อ.อุ้มผาง</v>
          </cell>
          <cell r="L68" t="str">
            <v>01</v>
          </cell>
          <cell r="M68" t="str">
            <v xml:space="preserve"> 'ต.อุ้มผาง'</v>
          </cell>
          <cell r="N68" t="str">
            <v>01</v>
          </cell>
          <cell r="O68" t="str">
            <v xml:space="preserve"> หมู่ 1</v>
          </cell>
          <cell r="P68" t="str">
            <v>01</v>
          </cell>
          <cell r="Q68" t="str">
            <v>เปิดดำเนินการ</v>
          </cell>
          <cell r="R68" t="str">
            <v>159 บ้านอุ้มผาง ประเวศไพรวัลย์</v>
          </cell>
          <cell r="S68" t="str">
            <v>63170</v>
          </cell>
          <cell r="T68" t="str">
            <v>055561270</v>
          </cell>
          <cell r="U68" t="str">
            <v>055561016</v>
          </cell>
          <cell r="V68" t="str">
            <v>21</v>
          </cell>
          <cell r="W68" t="str">
            <v>2.1 ทุติยภูมิระดับต้น</v>
          </cell>
          <cell r="Z68" t="str">
            <v>06</v>
          </cell>
          <cell r="AA68" t="str">
            <v>แก้ไข/เปลี่ยนแปลงจำนวนเตียง</v>
          </cell>
          <cell r="AB68" t="str">
            <v>ปรับจำนวนเตียง 30 เป็น 60</v>
          </cell>
          <cell r="AH68" t="str">
            <v>11243</v>
          </cell>
        </row>
        <row r="69">
          <cell r="A69" t="str">
            <v>002802000</v>
          </cell>
          <cell r="B69" t="str">
            <v>โรงพยาบาลบ้านด่าน</v>
          </cell>
          <cell r="C69" t="str">
            <v>21002</v>
          </cell>
          <cell r="D69" t="str">
            <v>กระทรวงสาธารณสุข สำนักงานปลัดกระทรวงสาธารณสุข</v>
          </cell>
          <cell r="E69" t="str">
            <v>07</v>
          </cell>
          <cell r="F69" t="str">
            <v>โรงพยาบาลชุมชน</v>
          </cell>
          <cell r="G69" t="str">
            <v>10</v>
          </cell>
          <cell r="H69" t="str">
            <v>31</v>
          </cell>
          <cell r="I69" t="str">
            <v>จ.บุรีรัมย์</v>
          </cell>
          <cell r="J69" t="str">
            <v>21</v>
          </cell>
          <cell r="K69" t="str">
            <v xml:space="preserve"> อ.บ้านด่าน</v>
          </cell>
          <cell r="L69" t="str">
            <v>01</v>
          </cell>
          <cell r="M69" t="str">
            <v xml:space="preserve"> 'ต.บ้านด่าน'</v>
          </cell>
          <cell r="N69" t="str">
            <v>09</v>
          </cell>
          <cell r="O69" t="str">
            <v xml:space="preserve"> หมู่ 9</v>
          </cell>
          <cell r="P69" t="str">
            <v>01</v>
          </cell>
          <cell r="Q69" t="str">
            <v>เปิดดำเนินการ</v>
          </cell>
          <cell r="R69" t="str">
            <v>192</v>
          </cell>
          <cell r="S69" t="str">
            <v>31000</v>
          </cell>
          <cell r="T69" t="str">
            <v>044664005</v>
          </cell>
          <cell r="X69" t="str">
            <v>S</v>
          </cell>
          <cell r="Y69" t="str">
            <v xml:space="preserve">บริการ  </v>
          </cell>
          <cell r="Z69" t="str">
            <v>01</v>
          </cell>
          <cell r="AA69" t="str">
            <v>ตั้งใหม่</v>
          </cell>
          <cell r="AC69" t="str">
            <v>2013-07-24</v>
          </cell>
          <cell r="AE69" t="str">
            <v>2013-04-01</v>
          </cell>
          <cell r="AH69" t="str">
            <v>28020</v>
          </cell>
        </row>
        <row r="70">
          <cell r="A70" t="str">
            <v>001074500</v>
          </cell>
          <cell r="B70" t="str">
            <v>โรงพยาบาลสงขลา</v>
          </cell>
          <cell r="C70" t="str">
            <v>21002</v>
          </cell>
          <cell r="D70" t="str">
            <v>กระทรวงสาธารณสุข สำนักงานปลัดกระทรวงสาธารณสุข</v>
          </cell>
          <cell r="E70" t="str">
            <v>06</v>
          </cell>
          <cell r="F70" t="str">
            <v>โรงพยาบาลทั่วไป</v>
          </cell>
          <cell r="G70" t="str">
            <v>508</v>
          </cell>
          <cell r="H70" t="str">
            <v>90</v>
          </cell>
          <cell r="I70" t="str">
            <v>จ.สงขลา</v>
          </cell>
          <cell r="J70" t="str">
            <v>01</v>
          </cell>
          <cell r="K70" t="str">
            <v xml:space="preserve"> อ.เมืองสงขลา</v>
          </cell>
          <cell r="L70" t="str">
            <v>03</v>
          </cell>
          <cell r="M70" t="str">
            <v xml:space="preserve"> 'ต.เกาะแต้ว'</v>
          </cell>
          <cell r="N70" t="str">
            <v>00</v>
          </cell>
          <cell r="O70" t="str">
            <v xml:space="preserve"> หมู่ 0</v>
          </cell>
          <cell r="P70" t="str">
            <v>01</v>
          </cell>
          <cell r="Q70" t="str">
            <v>เปิดดำเนินการ</v>
          </cell>
          <cell r="R70" t="str">
            <v xml:space="preserve"> 666 ถ.สงขลา-ระโนด</v>
          </cell>
          <cell r="S70" t="str">
            <v>90100</v>
          </cell>
          <cell r="T70" t="str">
            <v>074338100</v>
          </cell>
          <cell r="U70" t="str">
            <v>074480058</v>
          </cell>
          <cell r="V70" t="str">
            <v>23</v>
          </cell>
          <cell r="W70" t="str">
            <v>2.3 ทุติยภูมิระดับสูง</v>
          </cell>
          <cell r="X70" t="str">
            <v>S</v>
          </cell>
          <cell r="Y70" t="str">
            <v xml:space="preserve">บริการ  </v>
          </cell>
          <cell r="Z70" t="str">
            <v>04</v>
          </cell>
          <cell r="AA70" t="str">
            <v>แก้ไข/เปลี่ยนแปลงที่ตั้ง</v>
          </cell>
          <cell r="AB70" t="str">
            <v>แก้ไขที่ตั้ง  และเปลี่ยนจำนวนเตียง จาก 480 เป็น 508 ตามหนังสือที่สข 0032.002/4039 ลงวันที่ 29 กค 56</v>
          </cell>
          <cell r="AH70" t="str">
            <v>10745</v>
          </cell>
        </row>
        <row r="71">
          <cell r="A71" t="str">
            <v>002877800</v>
          </cell>
          <cell r="B71" t="str">
            <v>โรงพยาบาลโพธิ์ตาก</v>
          </cell>
          <cell r="C71" t="str">
            <v>21002</v>
          </cell>
          <cell r="D71" t="str">
            <v>กระทรวงสาธารณสุข สำนักงานปลัดกระทรวงสาธารณสุข</v>
          </cell>
          <cell r="E71" t="str">
            <v>07</v>
          </cell>
          <cell r="F71" t="str">
            <v>โรงพยาบาลชุมชน</v>
          </cell>
          <cell r="G71" t="str">
            <v>10</v>
          </cell>
          <cell r="H71" t="str">
            <v>43</v>
          </cell>
          <cell r="I71" t="str">
            <v>จ.หนองคาย</v>
          </cell>
          <cell r="J71" t="str">
            <v>17</v>
          </cell>
          <cell r="K71" t="str">
            <v xml:space="preserve"> อ.โพธิ์ตาก</v>
          </cell>
          <cell r="L71" t="str">
            <v>01</v>
          </cell>
          <cell r="M71" t="str">
            <v xml:space="preserve"> 'ต.โพธิ์ตาก'</v>
          </cell>
          <cell r="N71" t="str">
            <v>07</v>
          </cell>
          <cell r="O71" t="str">
            <v xml:space="preserve"> หมู่ 7</v>
          </cell>
          <cell r="P71" t="str">
            <v>01</v>
          </cell>
          <cell r="Q71" t="str">
            <v>เปิดดำเนินการ</v>
          </cell>
          <cell r="R71" t="str">
            <v>90</v>
          </cell>
          <cell r="S71" t="str">
            <v>43130</v>
          </cell>
          <cell r="V71" t="str">
            <v>10</v>
          </cell>
          <cell r="W71" t="str">
            <v>1 ปฐมภูมิ</v>
          </cell>
          <cell r="X71" t="str">
            <v>S</v>
          </cell>
          <cell r="Y71" t="str">
            <v xml:space="preserve">บริการ  </v>
          </cell>
          <cell r="Z71" t="str">
            <v>01</v>
          </cell>
          <cell r="AA71" t="str">
            <v>ตั้งใหม่</v>
          </cell>
          <cell r="AC71" t="str">
            <v>2013-08-21</v>
          </cell>
          <cell r="AH71" t="str">
            <v>28778</v>
          </cell>
        </row>
        <row r="72">
          <cell r="A72" t="str">
            <v>002801400</v>
          </cell>
          <cell r="B72" t="str">
            <v>โรงพยาบาลพยุห์</v>
          </cell>
          <cell r="C72" t="str">
            <v>21002</v>
          </cell>
          <cell r="D72" t="str">
            <v>กระทรวงสาธารณสุข สำนักงานปลัดกระทรวงสาธารณสุข</v>
          </cell>
          <cell r="E72" t="str">
            <v>07</v>
          </cell>
          <cell r="F72" t="str">
            <v>โรงพยาบาลชุมชน</v>
          </cell>
          <cell r="G72" t="str">
            <v>30</v>
          </cell>
          <cell r="H72" t="str">
            <v>33</v>
          </cell>
          <cell r="I72" t="str">
            <v>จ.ศรีสะเกษ</v>
          </cell>
          <cell r="J72" t="str">
            <v>20</v>
          </cell>
          <cell r="K72" t="str">
            <v xml:space="preserve"> อ.พยุห์</v>
          </cell>
          <cell r="L72" t="str">
            <v>01</v>
          </cell>
          <cell r="M72" t="str">
            <v xml:space="preserve"> 'ต.พยุห์'</v>
          </cell>
          <cell r="N72" t="str">
            <v>02</v>
          </cell>
          <cell r="O72" t="str">
            <v xml:space="preserve"> หมู่ 2</v>
          </cell>
          <cell r="P72" t="str">
            <v>01</v>
          </cell>
          <cell r="Q72" t="str">
            <v>เปิดดำเนินการ</v>
          </cell>
          <cell r="R72" t="str">
            <v>209 บ้านหนองหว้า</v>
          </cell>
          <cell r="S72" t="str">
            <v>33230</v>
          </cell>
          <cell r="T72" t="str">
            <v>045607121</v>
          </cell>
          <cell r="U72" t="str">
            <v>045607121</v>
          </cell>
          <cell r="X72" t="str">
            <v>S</v>
          </cell>
          <cell r="Y72" t="str">
            <v xml:space="preserve">บริการ  </v>
          </cell>
          <cell r="Z72" t="str">
            <v>01</v>
          </cell>
          <cell r="AA72" t="str">
            <v>ตั้งใหม่</v>
          </cell>
          <cell r="AC72" t="str">
            <v>2013-07-09</v>
          </cell>
          <cell r="AE72" t="str">
            <v>2013-10-01</v>
          </cell>
          <cell r="AH72" t="str">
            <v>28014</v>
          </cell>
        </row>
        <row r="73">
          <cell r="A73" t="str">
            <v>002878500</v>
          </cell>
          <cell r="B73" t="str">
            <v>โรงพยาบาลบางเสาธง</v>
          </cell>
          <cell r="C73" t="str">
            <v>21002</v>
          </cell>
          <cell r="D73" t="str">
            <v>กระทรวงสาธารณสุข สำนักงานปลัดกระทรวงสาธารณสุข</v>
          </cell>
          <cell r="E73" t="str">
            <v>07</v>
          </cell>
          <cell r="F73" t="str">
            <v>โรงพยาบาลชุมชน</v>
          </cell>
          <cell r="G73" t="str">
            <v>30</v>
          </cell>
          <cell r="H73" t="str">
            <v>11</v>
          </cell>
          <cell r="I73" t="str">
            <v>จ.สมุทรปราการ</v>
          </cell>
          <cell r="J73" t="str">
            <v>06</v>
          </cell>
          <cell r="K73" t="str">
            <v xml:space="preserve"> อ.บางเสาธง</v>
          </cell>
          <cell r="L73" t="str">
            <v>01</v>
          </cell>
          <cell r="M73" t="str">
            <v xml:space="preserve"> 'ต.บางเสาธง'</v>
          </cell>
          <cell r="N73" t="str">
            <v>12</v>
          </cell>
          <cell r="O73" t="str">
            <v xml:space="preserve"> หมู่ 12</v>
          </cell>
          <cell r="P73" t="str">
            <v>01</v>
          </cell>
          <cell r="Q73" t="str">
            <v>เปิดดำเนินการ</v>
          </cell>
          <cell r="S73" t="str">
            <v>10540</v>
          </cell>
          <cell r="T73" t="str">
            <v>023895980</v>
          </cell>
          <cell r="V73" t="str">
            <v>10</v>
          </cell>
          <cell r="W73" t="str">
            <v>1 ปฐมภูมิ</v>
          </cell>
          <cell r="X73" t="str">
            <v>S</v>
          </cell>
          <cell r="Y73" t="str">
            <v xml:space="preserve">บริการ  </v>
          </cell>
          <cell r="Z73" t="str">
            <v>01</v>
          </cell>
          <cell r="AA73" t="str">
            <v>ตั้งใหม่</v>
          </cell>
          <cell r="AC73" t="str">
            <v>2013-09-05</v>
          </cell>
          <cell r="AE73" t="str">
            <v>2015-01-01</v>
          </cell>
          <cell r="AH73" t="str">
            <v>28785</v>
          </cell>
        </row>
        <row r="74">
          <cell r="A74" t="str">
            <v>002878600</v>
          </cell>
          <cell r="B74" t="str">
            <v>โรงพยาบาลมะนัง</v>
          </cell>
          <cell r="C74" t="str">
            <v>21002</v>
          </cell>
          <cell r="D74" t="str">
            <v>กระทรวงสาธารณสุข สำนักงานปลัดกระทรวงสาธารณสุข</v>
          </cell>
          <cell r="E74" t="str">
            <v>07</v>
          </cell>
          <cell r="F74" t="str">
            <v>โรงพยาบาลชุมชน</v>
          </cell>
          <cell r="G74" t="str">
            <v>30</v>
          </cell>
          <cell r="H74" t="str">
            <v>91</v>
          </cell>
          <cell r="I74" t="str">
            <v>จ.สตูล</v>
          </cell>
          <cell r="J74" t="str">
            <v>07</v>
          </cell>
          <cell r="K74" t="str">
            <v xml:space="preserve"> อ.มะนัง</v>
          </cell>
          <cell r="L74" t="str">
            <v>01</v>
          </cell>
          <cell r="M74" t="str">
            <v xml:space="preserve"> 'ต.ปาล์มพัฒนา'</v>
          </cell>
          <cell r="N74" t="str">
            <v>01</v>
          </cell>
          <cell r="O74" t="str">
            <v xml:space="preserve"> หมู่ 1</v>
          </cell>
          <cell r="P74" t="str">
            <v>01</v>
          </cell>
          <cell r="Q74" t="str">
            <v>เปิดดำเนินการ</v>
          </cell>
          <cell r="S74" t="str">
            <v>91130</v>
          </cell>
          <cell r="X74" t="str">
            <v>S</v>
          </cell>
          <cell r="Y74" t="str">
            <v xml:space="preserve">บริการ  </v>
          </cell>
          <cell r="Z74" t="str">
            <v>01</v>
          </cell>
          <cell r="AA74" t="str">
            <v>ตั้งใหม่</v>
          </cell>
          <cell r="AC74" t="str">
            <v>2013-09-05</v>
          </cell>
          <cell r="AE74" t="str">
            <v>2013-10-01</v>
          </cell>
          <cell r="AH74" t="str">
            <v>28786</v>
          </cell>
        </row>
        <row r="75">
          <cell r="A75" t="str">
            <v>002878900</v>
          </cell>
          <cell r="B75" t="str">
            <v>โรงพยาบาลฆ้องชัย</v>
          </cell>
          <cell r="C75" t="str">
            <v>21002</v>
          </cell>
          <cell r="D75" t="str">
            <v>กระทรวงสาธารณสุข สำนักงานปลัดกระทรวงสาธารณสุข</v>
          </cell>
          <cell r="E75" t="str">
            <v>07</v>
          </cell>
          <cell r="F75" t="str">
            <v>โรงพยาบาลชุมชน</v>
          </cell>
          <cell r="G75" t="str">
            <v>30</v>
          </cell>
          <cell r="H75" t="str">
            <v>46</v>
          </cell>
          <cell r="I75" t="str">
            <v>จ.กาฬสินธุ์</v>
          </cell>
          <cell r="J75" t="str">
            <v>18</v>
          </cell>
          <cell r="K75" t="str">
            <v xml:space="preserve"> อ.ฆ้องชัย</v>
          </cell>
          <cell r="L75" t="str">
            <v>01</v>
          </cell>
          <cell r="M75" t="str">
            <v xml:space="preserve"> 'ต.ฆ้องชัยพัฒนา'</v>
          </cell>
          <cell r="N75" t="str">
            <v>11</v>
          </cell>
          <cell r="O75" t="str">
            <v xml:space="preserve"> หมู่ 11</v>
          </cell>
          <cell r="P75" t="str">
            <v>01</v>
          </cell>
          <cell r="Q75" t="str">
            <v>เปิดดำเนินการ</v>
          </cell>
          <cell r="S75" t="str">
            <v>46130</v>
          </cell>
          <cell r="X75" t="str">
            <v>S</v>
          </cell>
          <cell r="Y75" t="str">
            <v xml:space="preserve">บริการ  </v>
          </cell>
          <cell r="Z75" t="str">
            <v>01</v>
          </cell>
          <cell r="AA75" t="str">
            <v>ตั้งใหม่</v>
          </cell>
          <cell r="AC75" t="str">
            <v>2013-09-10</v>
          </cell>
          <cell r="AE75" t="str">
            <v>2013-08-15</v>
          </cell>
          <cell r="AH75" t="str">
            <v>28789</v>
          </cell>
        </row>
        <row r="76">
          <cell r="A76" t="str">
            <v>002879000</v>
          </cell>
          <cell r="B76" t="str">
            <v>โรงพยาบาลดอนจาน</v>
          </cell>
          <cell r="C76" t="str">
            <v>21002</v>
          </cell>
          <cell r="D76" t="str">
            <v>กระทรวงสาธารณสุข สำนักงานปลัดกระทรวงสาธารณสุข</v>
          </cell>
          <cell r="E76" t="str">
            <v>07</v>
          </cell>
          <cell r="F76" t="str">
            <v>โรงพยาบาลชุมชน</v>
          </cell>
          <cell r="G76" t="str">
            <v>30</v>
          </cell>
          <cell r="H76" t="str">
            <v>46</v>
          </cell>
          <cell r="I76" t="str">
            <v>จ.กาฬสินธุ์</v>
          </cell>
          <cell r="J76" t="str">
            <v>17</v>
          </cell>
          <cell r="K76" t="str">
            <v xml:space="preserve"> อ.ดอนจาน</v>
          </cell>
          <cell r="L76" t="str">
            <v>02</v>
          </cell>
          <cell r="M76" t="str">
            <v xml:space="preserve"> 'ต.สะอาดไชยศรี'</v>
          </cell>
          <cell r="N76" t="str">
            <v>06</v>
          </cell>
          <cell r="O76" t="str">
            <v xml:space="preserve"> หมู่ 6</v>
          </cell>
          <cell r="P76" t="str">
            <v>01</v>
          </cell>
          <cell r="Q76" t="str">
            <v>เปิดดำเนินการ</v>
          </cell>
          <cell r="S76" t="str">
            <v>46000</v>
          </cell>
          <cell r="X76" t="str">
            <v>S</v>
          </cell>
          <cell r="Y76" t="str">
            <v xml:space="preserve">บริการ  </v>
          </cell>
          <cell r="AC76" t="str">
            <v>2013-09-10</v>
          </cell>
          <cell r="AE76" t="str">
            <v>2013-08-15</v>
          </cell>
          <cell r="AH76" t="str">
            <v>28790</v>
          </cell>
        </row>
        <row r="77">
          <cell r="A77" t="str">
            <v>002879100</v>
          </cell>
          <cell r="B77" t="str">
            <v>โรงพยาบาลสามชัย</v>
          </cell>
          <cell r="C77" t="str">
            <v>21002</v>
          </cell>
          <cell r="D77" t="str">
            <v>กระทรวงสาธารณสุข สำนักงานปลัดกระทรวงสาธารณสุข</v>
          </cell>
          <cell r="E77" t="str">
            <v>07</v>
          </cell>
          <cell r="F77" t="str">
            <v>โรงพยาบาลชุมชน</v>
          </cell>
          <cell r="G77" t="str">
            <v>30</v>
          </cell>
          <cell r="H77" t="str">
            <v>46</v>
          </cell>
          <cell r="I77" t="str">
            <v>จ.กาฬสินธุ์</v>
          </cell>
          <cell r="J77" t="str">
            <v>15</v>
          </cell>
          <cell r="K77" t="str">
            <v xml:space="preserve"> อ.สามชัย</v>
          </cell>
          <cell r="L77" t="str">
            <v>01</v>
          </cell>
          <cell r="M77" t="str">
            <v xml:space="preserve"> 'ต.สำราญ'</v>
          </cell>
          <cell r="N77" t="str">
            <v>04</v>
          </cell>
          <cell r="O77" t="str">
            <v xml:space="preserve"> หมู่ 4</v>
          </cell>
          <cell r="P77" t="str">
            <v>01</v>
          </cell>
          <cell r="Q77" t="str">
            <v>เปิดดำเนินการ</v>
          </cell>
          <cell r="X77" t="str">
            <v>S</v>
          </cell>
          <cell r="Y77" t="str">
            <v xml:space="preserve">บริการ  </v>
          </cell>
          <cell r="Z77" t="str">
            <v>01</v>
          </cell>
          <cell r="AA77" t="str">
            <v>ตั้งใหม่</v>
          </cell>
          <cell r="AC77" t="str">
            <v>2013-09-10</v>
          </cell>
          <cell r="AE77" t="str">
            <v>2013-09-02</v>
          </cell>
          <cell r="AH77" t="str">
            <v>28791</v>
          </cell>
        </row>
        <row r="78">
          <cell r="A78" t="str">
            <v>002881100</v>
          </cell>
          <cell r="B78" t="str">
            <v>โรงพยาบาลเฝ้าไร่</v>
          </cell>
          <cell r="C78" t="str">
            <v>21002</v>
          </cell>
          <cell r="D78" t="str">
            <v>กระทรวงสาธารณสุข สำนักงานปลัดกระทรวงสาธารณสุข</v>
          </cell>
          <cell r="E78" t="str">
            <v>07</v>
          </cell>
          <cell r="F78" t="str">
            <v>โรงพยาบาลชุมชน</v>
          </cell>
          <cell r="G78" t="str">
            <v>10</v>
          </cell>
          <cell r="H78" t="str">
            <v>43</v>
          </cell>
          <cell r="I78" t="str">
            <v>จ.หนองคาย</v>
          </cell>
          <cell r="J78" t="str">
            <v>15</v>
          </cell>
          <cell r="K78" t="str">
            <v xml:space="preserve"> อ.เฝ้าไร่</v>
          </cell>
          <cell r="L78" t="str">
            <v>01</v>
          </cell>
          <cell r="M78" t="str">
            <v xml:space="preserve"> 'ต.เฝ้าไร่'</v>
          </cell>
          <cell r="N78" t="str">
            <v>11</v>
          </cell>
          <cell r="O78" t="str">
            <v xml:space="preserve"> หมู่ 11</v>
          </cell>
          <cell r="P78" t="str">
            <v>01</v>
          </cell>
          <cell r="Q78" t="str">
            <v>เปิดดำเนินการ</v>
          </cell>
          <cell r="R78" t="str">
            <v>331</v>
          </cell>
          <cell r="S78" t="str">
            <v>43120</v>
          </cell>
          <cell r="T78" t="str">
            <v>042414826</v>
          </cell>
          <cell r="U78" t="str">
            <v>042414827</v>
          </cell>
          <cell r="X78" t="str">
            <v>S</v>
          </cell>
          <cell r="Y78" t="str">
            <v xml:space="preserve">บริการ  </v>
          </cell>
          <cell r="Z78" t="str">
            <v>01</v>
          </cell>
          <cell r="AA78" t="str">
            <v>ตั้งใหม่</v>
          </cell>
          <cell r="AC78" t="str">
            <v>2013-10-01</v>
          </cell>
          <cell r="AE78" t="str">
            <v>2013-09-16</v>
          </cell>
          <cell r="AH78" t="str">
            <v>28811</v>
          </cell>
        </row>
        <row r="79">
          <cell r="A79" t="str">
            <v>001066600</v>
          </cell>
          <cell r="B79" t="str">
            <v>โรงพยาบาลหาราชนครราชสีมา</v>
          </cell>
          <cell r="C79" t="str">
            <v>21002</v>
          </cell>
          <cell r="D79" t="str">
            <v>กระทรวงสาธารณสุข สำนักงานปลัดกระทรวงสาธารณสุข</v>
          </cell>
          <cell r="E79" t="str">
            <v>05</v>
          </cell>
          <cell r="F79" t="str">
            <v>โรงพยาบาลศูนย์</v>
          </cell>
          <cell r="G79" t="str">
            <v>1300</v>
          </cell>
          <cell r="H79" t="str">
            <v>30</v>
          </cell>
          <cell r="I79" t="str">
            <v>จ.นครราชสีมา</v>
          </cell>
          <cell r="J79" t="str">
            <v>01</v>
          </cell>
          <cell r="K79" t="str">
            <v xml:space="preserve"> อ.เมืองนครราชสีมา</v>
          </cell>
          <cell r="L79" t="str">
            <v>01</v>
          </cell>
          <cell r="M79" t="str">
            <v xml:space="preserve"> 'ต.ในเมือง'</v>
          </cell>
          <cell r="N79" t="str">
            <v>00</v>
          </cell>
          <cell r="O79" t="str">
            <v xml:space="preserve"> หมู่ 0</v>
          </cell>
          <cell r="P79" t="str">
            <v>01</v>
          </cell>
          <cell r="Q79" t="str">
            <v>เปิดดำเนินการ</v>
          </cell>
          <cell r="R79" t="str">
            <v xml:space="preserve">49 ถ.ช้างเผือก </v>
          </cell>
          <cell r="S79" t="str">
            <v>30000</v>
          </cell>
          <cell r="T79" t="str">
            <v>044-235830</v>
          </cell>
          <cell r="V79" t="str">
            <v>31</v>
          </cell>
          <cell r="W79" t="str">
            <v>3.1 ตติยภูมิ</v>
          </cell>
          <cell r="X79" t="str">
            <v>S</v>
          </cell>
          <cell r="Y79" t="str">
            <v xml:space="preserve">บริการ  </v>
          </cell>
          <cell r="Z79" t="str">
            <v>06</v>
          </cell>
          <cell r="AA79" t="str">
            <v>แก้ไข/เปลี่ยนแปลงจำนวนเตียง</v>
          </cell>
          <cell r="AB79" t="str">
            <v xml:space="preserve">เพิ่มเตียง เดิม 1019 เป็น 1300 จากมติของ อ.ก.พ. สป. </v>
          </cell>
          <cell r="AH79" t="str">
            <v>10666</v>
          </cell>
        </row>
        <row r="80">
          <cell r="A80" t="str">
            <v>002881500</v>
          </cell>
          <cell r="B80" t="str">
            <v>โรงพยาบาลรัตนวาปี</v>
          </cell>
          <cell r="C80" t="str">
            <v>21002</v>
          </cell>
          <cell r="D80" t="str">
            <v>กระทรวงสาธารณสุข สำนักงานปลัดกระทรวงสาธารณสุข</v>
          </cell>
          <cell r="E80" t="str">
            <v>07</v>
          </cell>
          <cell r="F80" t="str">
            <v>โรงพยาบาลชุมชน</v>
          </cell>
          <cell r="G80" t="str">
            <v>10</v>
          </cell>
          <cell r="H80" t="str">
            <v>43</v>
          </cell>
          <cell r="I80" t="str">
            <v>จ.หนองคาย</v>
          </cell>
          <cell r="J80" t="str">
            <v>16</v>
          </cell>
          <cell r="K80" t="str">
            <v xml:space="preserve"> อ.รัตนวาปี</v>
          </cell>
          <cell r="L80" t="str">
            <v>01</v>
          </cell>
          <cell r="M80" t="str">
            <v xml:space="preserve"> 'ต.รัตนวาปี'</v>
          </cell>
          <cell r="N80" t="str">
            <v>11</v>
          </cell>
          <cell r="O80" t="str">
            <v xml:space="preserve"> หมู่ 11</v>
          </cell>
          <cell r="P80" t="str">
            <v>01</v>
          </cell>
          <cell r="Q80" t="str">
            <v>เปิดดำเนินการ</v>
          </cell>
          <cell r="R80" t="str">
            <v>317</v>
          </cell>
          <cell r="S80" t="str">
            <v>43120</v>
          </cell>
          <cell r="T80" t="str">
            <v>042414824-5</v>
          </cell>
          <cell r="X80" t="str">
            <v>S</v>
          </cell>
          <cell r="Y80" t="str">
            <v xml:space="preserve">บริการ  </v>
          </cell>
          <cell r="Z80" t="str">
            <v>01</v>
          </cell>
          <cell r="AA80" t="str">
            <v>ตั้งใหม่</v>
          </cell>
          <cell r="AC80" t="str">
            <v>2013-10-03</v>
          </cell>
          <cell r="AE80" t="str">
            <v>2013-09-02</v>
          </cell>
          <cell r="AH80" t="str">
            <v>28815</v>
          </cell>
        </row>
        <row r="81">
          <cell r="A81" t="str">
            <v>002881700</v>
          </cell>
          <cell r="B81" t="str">
            <v>โรงพยาบาลหาดสำราญเฉลิมพระเกียรติ 80 พรรษา</v>
          </cell>
          <cell r="C81" t="str">
            <v>21002</v>
          </cell>
          <cell r="D81" t="str">
            <v>กระทรวงสาธารณสุข สำนักงานปลัดกระทรวงสาธารณสุข</v>
          </cell>
          <cell r="E81" t="str">
            <v>07</v>
          </cell>
          <cell r="F81" t="str">
            <v>โรงพยาบาลชุมชน</v>
          </cell>
          <cell r="G81" t="str">
            <v>30</v>
          </cell>
          <cell r="H81" t="str">
            <v>92</v>
          </cell>
          <cell r="I81" t="str">
            <v>จ.ตรัง</v>
          </cell>
          <cell r="J81" t="str">
            <v>10</v>
          </cell>
          <cell r="K81" t="str">
            <v xml:space="preserve"> อ.หาดสำราญ</v>
          </cell>
          <cell r="L81" t="str">
            <v>01</v>
          </cell>
          <cell r="M81" t="str">
            <v xml:space="preserve"> 'ต.หาดสำราญ'</v>
          </cell>
          <cell r="N81" t="str">
            <v>09</v>
          </cell>
          <cell r="O81" t="str">
            <v xml:space="preserve"> หมู่ 9</v>
          </cell>
          <cell r="P81" t="str">
            <v>01</v>
          </cell>
          <cell r="Q81" t="str">
            <v>เปิดดำเนินการ</v>
          </cell>
          <cell r="R81" t="str">
            <v xml:space="preserve">98 </v>
          </cell>
          <cell r="S81" t="str">
            <v>92120</v>
          </cell>
          <cell r="X81" t="str">
            <v>S</v>
          </cell>
          <cell r="Y81" t="str">
            <v xml:space="preserve">บริการ  </v>
          </cell>
          <cell r="Z81" t="str">
            <v>01</v>
          </cell>
          <cell r="AA81" t="str">
            <v>ตั้งใหม่</v>
          </cell>
          <cell r="AC81" t="str">
            <v>2013-10-08</v>
          </cell>
          <cell r="AE81" t="str">
            <v>2013-12-02</v>
          </cell>
          <cell r="AH81" t="str">
            <v>28817</v>
          </cell>
        </row>
        <row r="82">
          <cell r="A82" t="str">
            <v>002882300</v>
          </cell>
          <cell r="B82" t="str">
            <v>โรงพยาบาลดอยหลวง</v>
          </cell>
          <cell r="C82" t="str">
            <v>21002</v>
          </cell>
          <cell r="D82" t="str">
            <v>กระทรวงสาธารณสุข สำนักงานปลัดกระทรวงสาธารณสุข</v>
          </cell>
          <cell r="E82" t="str">
            <v>07</v>
          </cell>
          <cell r="F82" t="str">
            <v>โรงพยาบาลชุมชน</v>
          </cell>
          <cell r="H82" t="str">
            <v>57</v>
          </cell>
          <cell r="I82" t="str">
            <v>จ.เชียงราย</v>
          </cell>
          <cell r="J82" t="str">
            <v>18</v>
          </cell>
          <cell r="K82" t="str">
            <v xml:space="preserve"> อ.ดอยหลวง</v>
          </cell>
          <cell r="L82" t="str">
            <v>01</v>
          </cell>
          <cell r="M82" t="str">
            <v xml:space="preserve"> 'ต.ปงน้อย'</v>
          </cell>
          <cell r="N82" t="str">
            <v>08</v>
          </cell>
          <cell r="O82" t="str">
            <v xml:space="preserve"> หมู่ 8</v>
          </cell>
          <cell r="P82" t="str">
            <v>01</v>
          </cell>
          <cell r="Q82" t="str">
            <v>เปิดดำเนินการ</v>
          </cell>
          <cell r="S82" t="str">
            <v>57110</v>
          </cell>
          <cell r="T82" t="str">
            <v>053777035</v>
          </cell>
          <cell r="X82" t="str">
            <v>S</v>
          </cell>
          <cell r="Y82" t="str">
            <v xml:space="preserve">บริการ  </v>
          </cell>
          <cell r="Z82" t="str">
            <v>01</v>
          </cell>
          <cell r="AA82" t="str">
            <v>ตั้งใหม่</v>
          </cell>
          <cell r="AB82" t="str">
            <v>ตามโครงสร้างโรงพยาบาลชุมชน แต่คณะนี้ให้บริการเฉพาะ ผ.ป.นอกก่อน อนาคตจะต้องปรับสถานะ</v>
          </cell>
          <cell r="AC82" t="str">
            <v>2013-10-15</v>
          </cell>
          <cell r="AE82" t="str">
            <v>2013-10-15</v>
          </cell>
          <cell r="AH82" t="str">
            <v>28823</v>
          </cell>
        </row>
        <row r="83">
          <cell r="A83" t="str">
            <v>002884300</v>
          </cell>
          <cell r="B83" t="str">
            <v>โรงพยาบาลชื่นชม</v>
          </cell>
          <cell r="C83" t="str">
            <v>21002</v>
          </cell>
          <cell r="D83" t="str">
            <v>กระทรวงสาธารณสุข สำนักงานปลัดกระทรวงสาธารณสุข</v>
          </cell>
          <cell r="E83" t="str">
            <v>07</v>
          </cell>
          <cell r="F83" t="str">
            <v>โรงพยาบาลชุมชน</v>
          </cell>
          <cell r="H83" t="str">
            <v>44</v>
          </cell>
          <cell r="I83" t="str">
            <v>จ.มหาสารคาม</v>
          </cell>
          <cell r="J83" t="str">
            <v>13</v>
          </cell>
          <cell r="K83" t="str">
            <v xml:space="preserve"> อ.ชื่นชม</v>
          </cell>
          <cell r="L83" t="str">
            <v>01</v>
          </cell>
          <cell r="M83" t="str">
            <v xml:space="preserve"> 'ต.ชื่นชม'</v>
          </cell>
          <cell r="N83" t="str">
            <v>03</v>
          </cell>
          <cell r="O83" t="str">
            <v xml:space="preserve"> หมู่ 3</v>
          </cell>
          <cell r="P83" t="str">
            <v>01</v>
          </cell>
          <cell r="Q83" t="str">
            <v>เปิดดำเนินการ</v>
          </cell>
          <cell r="R83" t="str">
            <v>เลขที่ 253</v>
          </cell>
          <cell r="S83" t="str">
            <v>44160</v>
          </cell>
          <cell r="X83" t="str">
            <v>S</v>
          </cell>
          <cell r="Y83" t="str">
            <v xml:space="preserve">บริการ  </v>
          </cell>
          <cell r="Z83" t="str">
            <v>01</v>
          </cell>
          <cell r="AA83" t="str">
            <v>ตั้งใหม่</v>
          </cell>
          <cell r="AB83" t="str">
            <v>เปิดให้บริการเฉพาะผู้ป่วยนอก ยังไม่มีจำนวนเตียง (ตามกรอบจริง 30 เตียง)</v>
          </cell>
          <cell r="AC83" t="str">
            <v>2013-11-13</v>
          </cell>
          <cell r="AE83" t="str">
            <v>2013-06-14</v>
          </cell>
          <cell r="AH83" t="str">
            <v>28843</v>
          </cell>
        </row>
        <row r="84">
          <cell r="A84" t="str">
            <v>002885000</v>
          </cell>
          <cell r="B84" t="str">
            <v>โรงพยาบาลโคกสูง</v>
          </cell>
          <cell r="C84" t="str">
            <v>21002</v>
          </cell>
          <cell r="D84" t="str">
            <v>กระทรวงสาธารณสุข สำนักงานปลัดกระทรวงสาธารณสุข</v>
          </cell>
          <cell r="E84" t="str">
            <v>07</v>
          </cell>
          <cell r="F84" t="str">
            <v>โรงพยาบาลชุมชน</v>
          </cell>
          <cell r="H84" t="str">
            <v>27</v>
          </cell>
          <cell r="I84" t="str">
            <v>จ.สระแก้ว</v>
          </cell>
          <cell r="J84" t="str">
            <v>08</v>
          </cell>
          <cell r="K84" t="str">
            <v xml:space="preserve"> อ.โคกสูง</v>
          </cell>
          <cell r="L84" t="str">
            <v>01</v>
          </cell>
          <cell r="M84" t="str">
            <v xml:space="preserve"> 'ต.โคกสูง'</v>
          </cell>
          <cell r="N84" t="str">
            <v>08</v>
          </cell>
          <cell r="O84" t="str">
            <v xml:space="preserve"> หมู่ 8</v>
          </cell>
          <cell r="P84" t="str">
            <v>01</v>
          </cell>
          <cell r="Q84" t="str">
            <v>เปิดดำเนินการ</v>
          </cell>
          <cell r="S84" t="str">
            <v>27120</v>
          </cell>
          <cell r="X84" t="str">
            <v>S</v>
          </cell>
          <cell r="Y84" t="str">
            <v xml:space="preserve">บริการ  </v>
          </cell>
          <cell r="Z84" t="str">
            <v>01</v>
          </cell>
          <cell r="AA84" t="str">
            <v>ตั้งใหม่</v>
          </cell>
          <cell r="AB84" t="str">
            <v>จำนวนเตียงตามอนุมัติสร้าง 30 เตียง</v>
          </cell>
          <cell r="AC84" t="str">
            <v>2013-12-11</v>
          </cell>
          <cell r="AE84" t="str">
            <v>2013-03-21</v>
          </cell>
          <cell r="AH84" t="str">
            <v>28850</v>
          </cell>
        </row>
        <row r="85">
          <cell r="A85" t="str">
            <v>002884900</v>
          </cell>
          <cell r="B85" t="str">
            <v>โรงพยาบาลวังสมบูรณ์</v>
          </cell>
          <cell r="C85" t="str">
            <v>21002</v>
          </cell>
          <cell r="D85" t="str">
            <v>กระทรวงสาธารณสุข สำนักงานปลัดกระทรวงสาธารณสุข</v>
          </cell>
          <cell r="E85" t="str">
            <v>07</v>
          </cell>
          <cell r="F85" t="str">
            <v>โรงพยาบาลชุมชน</v>
          </cell>
          <cell r="H85" t="str">
            <v>27</v>
          </cell>
          <cell r="I85" t="str">
            <v>จ.สระแก้ว</v>
          </cell>
          <cell r="J85" t="str">
            <v>09</v>
          </cell>
          <cell r="K85" t="str">
            <v xml:space="preserve"> อ.วังสมบูรณ์</v>
          </cell>
          <cell r="L85" t="str">
            <v>01</v>
          </cell>
          <cell r="M85" t="str">
            <v xml:space="preserve"> 'ต.วังสมบูรณ์'</v>
          </cell>
          <cell r="N85" t="str">
            <v>04</v>
          </cell>
          <cell r="O85" t="str">
            <v xml:space="preserve"> หมู่ 4</v>
          </cell>
          <cell r="P85" t="str">
            <v>01</v>
          </cell>
          <cell r="Q85" t="str">
            <v>เปิดดำเนินการ</v>
          </cell>
          <cell r="S85" t="str">
            <v>27250</v>
          </cell>
          <cell r="T85" t="str">
            <v>037449776</v>
          </cell>
          <cell r="X85" t="str">
            <v>S</v>
          </cell>
          <cell r="Y85" t="str">
            <v xml:space="preserve">บริการ  </v>
          </cell>
          <cell r="Z85" t="str">
            <v>01</v>
          </cell>
          <cell r="AA85" t="str">
            <v>ตั้งใหม่</v>
          </cell>
          <cell r="AB85" t="str">
            <v>จำนวนเตียงตามอนุมัติสร้าง 30 เตียง</v>
          </cell>
          <cell r="AC85" t="str">
            <v>2013-12-11</v>
          </cell>
          <cell r="AE85" t="str">
            <v>2013-03-01</v>
          </cell>
          <cell r="AH85" t="str">
            <v>28849</v>
          </cell>
        </row>
        <row r="86">
          <cell r="A86" t="str">
            <v>002886100</v>
          </cell>
          <cell r="B86" t="str">
            <v>โรงพยาบาลหนองหิน</v>
          </cell>
          <cell r="C86" t="str">
            <v>21002</v>
          </cell>
          <cell r="D86" t="str">
            <v>กระทรวงสาธารณสุข สำนักงานปลัดกระทรวงสาธารณสุข</v>
          </cell>
          <cell r="E86" t="str">
            <v>07</v>
          </cell>
          <cell r="F86" t="str">
            <v>โรงพยาบาลชุมชน</v>
          </cell>
          <cell r="G86" t="str">
            <v>30</v>
          </cell>
          <cell r="H86" t="str">
            <v>42</v>
          </cell>
          <cell r="I86" t="str">
            <v>จ.เลย</v>
          </cell>
          <cell r="J86" t="str">
            <v>14</v>
          </cell>
          <cell r="K86" t="str">
            <v xml:space="preserve"> อ.หนองหิน</v>
          </cell>
          <cell r="L86" t="str">
            <v>01</v>
          </cell>
          <cell r="M86" t="str">
            <v xml:space="preserve"> 'ต.หนองหิน'</v>
          </cell>
          <cell r="N86" t="str">
            <v>00</v>
          </cell>
          <cell r="P86" t="str">
            <v>01</v>
          </cell>
          <cell r="Q86" t="str">
            <v>เปิดดำเนินการ</v>
          </cell>
          <cell r="S86" t="str">
            <v>42190</v>
          </cell>
          <cell r="X86" t="str">
            <v>S</v>
          </cell>
          <cell r="Y86" t="str">
            <v xml:space="preserve">บริการ  </v>
          </cell>
          <cell r="Z86" t="str">
            <v>01</v>
          </cell>
          <cell r="AA86" t="str">
            <v>ตั้งใหม่</v>
          </cell>
          <cell r="AC86" t="str">
            <v>2014-01-02</v>
          </cell>
          <cell r="AE86" t="str">
            <v>2014-05-02</v>
          </cell>
          <cell r="AH86" t="str">
            <v>28861</v>
          </cell>
        </row>
        <row r="87">
          <cell r="A87" t="str">
            <v>002885800</v>
          </cell>
          <cell r="B87" t="str">
            <v>โรงพยาบาลบ้านคา</v>
          </cell>
          <cell r="C87" t="str">
            <v>21002</v>
          </cell>
          <cell r="D87" t="str">
            <v>กระทรวงสาธารณสุข สำนักงานปลัดกระทรวงสาธารณสุข</v>
          </cell>
          <cell r="E87" t="str">
            <v>07</v>
          </cell>
          <cell r="F87" t="str">
            <v>โรงพยาบาลชุมชน</v>
          </cell>
          <cell r="G87" t="str">
            <v>30</v>
          </cell>
          <cell r="H87" t="str">
            <v>70</v>
          </cell>
          <cell r="I87" t="str">
            <v>จ.ราชบุรี</v>
          </cell>
          <cell r="J87" t="str">
            <v>10</v>
          </cell>
          <cell r="K87" t="str">
            <v xml:space="preserve"> อ.บ้านคา</v>
          </cell>
          <cell r="L87" t="str">
            <v>01</v>
          </cell>
          <cell r="M87" t="str">
            <v xml:space="preserve"> 'ต.บ้านคา'</v>
          </cell>
          <cell r="N87" t="str">
            <v>03</v>
          </cell>
          <cell r="O87" t="str">
            <v xml:space="preserve"> หมู่ 3</v>
          </cell>
          <cell r="P87" t="str">
            <v>01</v>
          </cell>
          <cell r="Q87" t="str">
            <v>เปิดดำเนินการ</v>
          </cell>
          <cell r="S87" t="str">
            <v>70180</v>
          </cell>
          <cell r="T87" t="str">
            <v>032364496-8</v>
          </cell>
          <cell r="X87" t="str">
            <v>S</v>
          </cell>
          <cell r="Y87" t="str">
            <v xml:space="preserve">บริการ  </v>
          </cell>
          <cell r="Z87" t="str">
            <v>04</v>
          </cell>
          <cell r="AA87" t="str">
            <v>แก้ไข/เปลี่ยนแปลงที่ตั้ง</v>
          </cell>
          <cell r="AC87" t="str">
            <v>2013-12-20</v>
          </cell>
          <cell r="AE87" t="str">
            <v>2013-12-27</v>
          </cell>
          <cell r="AH87" t="str">
            <v>28858</v>
          </cell>
        </row>
        <row r="88">
          <cell r="A88" t="str">
            <v>002887500</v>
          </cell>
          <cell r="B88" t="str">
            <v>โรงพยาบาลบางบัวทอง ๒</v>
          </cell>
          <cell r="C88" t="str">
            <v>21002</v>
          </cell>
          <cell r="D88" t="str">
            <v>กระทรวงสาธารณสุข สำนักงานปลัดกระทรวงสาธารณสุข</v>
          </cell>
          <cell r="E88" t="str">
            <v>07</v>
          </cell>
          <cell r="F88" t="str">
            <v>โรงพยาบาลชุมชน</v>
          </cell>
          <cell r="G88" t="str">
            <v>30</v>
          </cell>
          <cell r="H88" t="str">
            <v>12</v>
          </cell>
          <cell r="I88" t="str">
            <v>จ.นนทบุรี</v>
          </cell>
          <cell r="J88" t="str">
            <v>04</v>
          </cell>
          <cell r="K88" t="str">
            <v xml:space="preserve"> อ.บางบัวทอง</v>
          </cell>
          <cell r="L88" t="str">
            <v>07</v>
          </cell>
          <cell r="M88" t="str">
            <v xml:space="preserve"> 'ต.พิมลราช'</v>
          </cell>
          <cell r="N88" t="str">
            <v>08</v>
          </cell>
          <cell r="O88" t="str">
            <v xml:space="preserve"> หมู่ 8</v>
          </cell>
          <cell r="P88" t="str">
            <v>01</v>
          </cell>
          <cell r="Q88" t="str">
            <v>เปิดดำเนินการ</v>
          </cell>
          <cell r="R88" t="str">
            <v>ถ.เลียบคลองตาชม</v>
          </cell>
          <cell r="S88" t="str">
            <v>11110</v>
          </cell>
          <cell r="X88" t="str">
            <v>S</v>
          </cell>
          <cell r="Y88" t="str">
            <v xml:space="preserve">บริการ  </v>
          </cell>
          <cell r="Z88" t="str">
            <v>01</v>
          </cell>
          <cell r="AA88" t="str">
            <v>ตั้งใหม่</v>
          </cell>
          <cell r="AC88" t="str">
            <v>2014-02-19</v>
          </cell>
          <cell r="AE88" t="str">
            <v>2013-11-21</v>
          </cell>
          <cell r="AH88" t="str">
            <v>28875</v>
          </cell>
        </row>
        <row r="89">
          <cell r="A89" t="str">
            <v>001067600</v>
          </cell>
          <cell r="B89" t="str">
            <v>โรงพยาบาลพุทธชินราช</v>
          </cell>
          <cell r="C89" t="str">
            <v>21002</v>
          </cell>
          <cell r="D89" t="str">
            <v>กระทรวงสาธารณสุข สำนักงานปลัดกระทรวงสาธารณสุข</v>
          </cell>
          <cell r="E89" t="str">
            <v>05</v>
          </cell>
          <cell r="F89" t="str">
            <v>โรงพยาบาลศูนย์</v>
          </cell>
          <cell r="G89" t="str">
            <v>1035</v>
          </cell>
          <cell r="H89" t="str">
            <v>65</v>
          </cell>
          <cell r="I89" t="str">
            <v>จ.พิษณุโลก</v>
          </cell>
          <cell r="J89" t="str">
            <v>01</v>
          </cell>
          <cell r="K89" t="str">
            <v xml:space="preserve"> อ.เมืองพิษณุโลก</v>
          </cell>
          <cell r="L89" t="str">
            <v>01</v>
          </cell>
          <cell r="M89" t="str">
            <v xml:space="preserve"> 'ต.ในเมือง'</v>
          </cell>
          <cell r="N89" t="str">
            <v>00</v>
          </cell>
          <cell r="O89" t="str">
            <v xml:space="preserve"> หมู่ 0</v>
          </cell>
          <cell r="P89" t="str">
            <v>01</v>
          </cell>
          <cell r="Q89" t="str">
            <v>เปิดดำเนินการ</v>
          </cell>
          <cell r="R89" t="str">
            <v xml:space="preserve">90 ถ.ศรีธรรมไตรปิฎก </v>
          </cell>
          <cell r="S89" t="str">
            <v>65000</v>
          </cell>
          <cell r="T89" t="str">
            <v>055-270300</v>
          </cell>
          <cell r="V89" t="str">
            <v>31</v>
          </cell>
          <cell r="W89" t="str">
            <v>3.1 ตติยภูมิ</v>
          </cell>
          <cell r="Z89" t="str">
            <v>06</v>
          </cell>
          <cell r="AA89" t="str">
            <v>แก้ไข/เปลี่ยนแปลงจำนวนเตียง</v>
          </cell>
          <cell r="AB89" t="str">
            <v>แก้ไขจำนวนเตียง จาก 878 เป็น 1035 เตียง จากหนังสือที่ พล 0032.125/11332 ลงวันที่ 21 พย.56</v>
          </cell>
          <cell r="AH89" t="str">
            <v>10676</v>
          </cell>
        </row>
        <row r="90">
          <cell r="A90" t="str">
            <v>001068800</v>
          </cell>
          <cell r="B90" t="str">
            <v>โรงพยาบาลเสนา</v>
          </cell>
          <cell r="C90" t="str">
            <v>21002</v>
          </cell>
          <cell r="D90" t="str">
            <v>กระทรวงสาธารณสุข สำนักงานปลัดกระทรวงสาธารณสุข</v>
          </cell>
          <cell r="E90" t="str">
            <v>06</v>
          </cell>
          <cell r="F90" t="str">
            <v>โรงพยาบาลทั่วไป</v>
          </cell>
          <cell r="G90" t="str">
            <v>202</v>
          </cell>
          <cell r="H90" t="str">
            <v>14</v>
          </cell>
          <cell r="I90" t="str">
            <v>จ.พระนครศรีอยุธยา</v>
          </cell>
          <cell r="J90" t="str">
            <v>12</v>
          </cell>
          <cell r="K90" t="str">
            <v xml:space="preserve"> อ.เสนา</v>
          </cell>
          <cell r="L90" t="str">
            <v>01</v>
          </cell>
          <cell r="M90" t="str">
            <v xml:space="preserve"> 'ต.เสนา'</v>
          </cell>
          <cell r="N90" t="str">
            <v>01</v>
          </cell>
          <cell r="O90" t="str">
            <v xml:space="preserve"> หมู่ 1</v>
          </cell>
          <cell r="P90" t="str">
            <v>01</v>
          </cell>
          <cell r="Q90" t="str">
            <v>เปิดดำเนินการ</v>
          </cell>
          <cell r="R90" t="str">
            <v xml:space="preserve">51 ม.1 ถ.สุขาภิบาลเจ้าเจ็ด &lt;br /&gt; </v>
          </cell>
          <cell r="S90" t="str">
            <v>13110</v>
          </cell>
          <cell r="T90" t="str">
            <v>035217118*417</v>
          </cell>
          <cell r="U90" t="str">
            <v>437'</v>
          </cell>
          <cell r="V90" t="str">
            <v>03520 1739</v>
          </cell>
          <cell r="W90" t="str">
            <v>23</v>
          </cell>
          <cell r="X90" t="str">
            <v>2.3 ทุติยภูมิระดับสูง</v>
          </cell>
          <cell r="Y90" t="str">
            <v>S</v>
          </cell>
          <cell r="Z90" t="str">
            <v xml:space="preserve">บริการ  </v>
          </cell>
          <cell r="AC90" t="str">
            <v>ปรับจำนวนเตียง จาก180 เป็น 202 ตามหนังสือที่ อย 0032.201.3/2283</v>
          </cell>
          <cell r="AH90" t="str">
            <v>10688</v>
          </cell>
        </row>
        <row r="91">
          <cell r="A91" t="str">
            <v>001138800</v>
          </cell>
          <cell r="B91" t="str">
            <v>โรงพยาบาลสมเด็จพระบรมราชินีนาถ ณ  อำเภอนาทวี</v>
          </cell>
          <cell r="C91" t="str">
            <v>21002</v>
          </cell>
          <cell r="D91" t="str">
            <v>กระทรวงสาธารณสุข สำนักงานปลัดกระทรวงสาธารณสุข</v>
          </cell>
          <cell r="E91" t="str">
            <v>07</v>
          </cell>
          <cell r="F91" t="str">
            <v>โรงพยาบาลชุมชน</v>
          </cell>
          <cell r="G91" t="str">
            <v>90</v>
          </cell>
          <cell r="H91" t="str">
            <v>90</v>
          </cell>
          <cell r="I91" t="str">
            <v>จ.สงขลา</v>
          </cell>
          <cell r="J91" t="str">
            <v>04</v>
          </cell>
          <cell r="K91" t="str">
            <v xml:space="preserve"> อ.นาทวี</v>
          </cell>
          <cell r="L91" t="str">
            <v>01</v>
          </cell>
          <cell r="M91" t="str">
            <v xml:space="preserve"> 'ต.นาทวี'</v>
          </cell>
          <cell r="N91" t="str">
            <v>00</v>
          </cell>
          <cell r="O91" t="str">
            <v xml:space="preserve"> หมู่ 0</v>
          </cell>
          <cell r="P91" t="str">
            <v>01</v>
          </cell>
          <cell r="Q91" t="str">
            <v>เปิดดำเนินการ</v>
          </cell>
          <cell r="R91" t="str">
            <v xml:space="preserve">20 ถ.นาทวี-ประกอบ </v>
          </cell>
          <cell r="S91" t="str">
            <v>90160</v>
          </cell>
          <cell r="T91" t="str">
            <v>074373080</v>
          </cell>
          <cell r="U91" t="str">
            <v>074371333</v>
          </cell>
          <cell r="V91" t="str">
            <v>23</v>
          </cell>
          <cell r="W91" t="str">
            <v>2.3 ทุติยภูมิระดับสูง</v>
          </cell>
          <cell r="X91" t="str">
            <v>S</v>
          </cell>
          <cell r="Y91" t="str">
            <v xml:space="preserve">บริการ  </v>
          </cell>
          <cell r="Z91" t="str">
            <v>06</v>
          </cell>
          <cell r="AA91" t="str">
            <v>แก้ไข/เปลี่ยนแปลงจำนวนเตียง</v>
          </cell>
          <cell r="AB91" t="str">
            <v>เพิ่มเตียง จาก 60 เป้น 90 และระดับจาก 2.2 เป็น 2.3 ตามหนังสือ สสจ.แจ้ง ที่ สข0032.002/1236</v>
          </cell>
          <cell r="AH91" t="str">
            <v>11388</v>
          </cell>
        </row>
        <row r="92">
          <cell r="A92" t="str">
            <v>002194800</v>
          </cell>
          <cell r="B92" t="str">
            <v>โรงพยาบาลห้วยกระเจา เฉลิมพระเกียรติ 80 พรรษา</v>
          </cell>
          <cell r="C92" t="str">
            <v>21002</v>
          </cell>
          <cell r="D92" t="str">
            <v>กระทรวงสาธารณสุข สำนักงานปลัดกระทรวงสาธารณสุข</v>
          </cell>
          <cell r="E92" t="str">
            <v>07</v>
          </cell>
          <cell r="F92" t="str">
            <v>โรงพยาบาลชุมชน</v>
          </cell>
          <cell r="G92" t="str">
            <v>30</v>
          </cell>
          <cell r="H92" t="str">
            <v>71</v>
          </cell>
          <cell r="I92" t="str">
            <v>จ.กาญจนบุรี</v>
          </cell>
          <cell r="J92" t="str">
            <v>13</v>
          </cell>
          <cell r="K92" t="str">
            <v xml:space="preserve"> อ.ห้วยกระเจา</v>
          </cell>
          <cell r="L92" t="str">
            <v>01</v>
          </cell>
          <cell r="M92" t="str">
            <v xml:space="preserve"> 'ต.ห้วยกระเจา'</v>
          </cell>
          <cell r="N92" t="str">
            <v>06</v>
          </cell>
          <cell r="O92" t="str">
            <v xml:space="preserve"> หมู่ 6</v>
          </cell>
          <cell r="P92" t="str">
            <v>01</v>
          </cell>
          <cell r="Q92" t="str">
            <v>เปิดดำเนินการ</v>
          </cell>
          <cell r="R92" t="str">
            <v>439</v>
          </cell>
          <cell r="S92" t="str">
            <v>71170</v>
          </cell>
          <cell r="T92" t="str">
            <v>034677300</v>
          </cell>
          <cell r="U92" t="str">
            <v>034650051</v>
          </cell>
          <cell r="V92" t="str">
            <v>21</v>
          </cell>
          <cell r="W92" t="str">
            <v>2.1 ทุติยภูมิระดับต้น</v>
          </cell>
          <cell r="X92" t="str">
            <v>S</v>
          </cell>
          <cell r="Y92" t="str">
            <v xml:space="preserve">บริการ  </v>
          </cell>
          <cell r="AH92" t="str">
            <v>21948</v>
          </cell>
        </row>
        <row r="93">
          <cell r="A93" t="str">
            <v>002245600</v>
          </cell>
          <cell r="B93" t="str">
            <v>โรงพยาบาลพระทองคำ เฉลิมพระเกียรติ 80 พรรษา</v>
          </cell>
          <cell r="C93" t="str">
            <v>21002</v>
          </cell>
          <cell r="D93" t="str">
            <v>กระทรวงสาธารณสุข สำนักงานปลัดกระทรวงสาธารณสุข</v>
          </cell>
          <cell r="E93" t="str">
            <v>07</v>
          </cell>
          <cell r="F93" t="str">
            <v>โรงพยาบาลชุมชน</v>
          </cell>
          <cell r="G93" t="str">
            <v>30</v>
          </cell>
          <cell r="H93" t="str">
            <v>30</v>
          </cell>
          <cell r="I93" t="str">
            <v>จ.นครราชสีมา</v>
          </cell>
          <cell r="J93" t="str">
            <v>28</v>
          </cell>
          <cell r="K93" t="str">
            <v xml:space="preserve"> อ.พระทองคำ</v>
          </cell>
          <cell r="L93" t="str">
            <v>03</v>
          </cell>
          <cell r="M93" t="str">
            <v xml:space="preserve"> 'ต.พังเทียม'</v>
          </cell>
          <cell r="N93" t="str">
            <v>05</v>
          </cell>
          <cell r="O93" t="str">
            <v xml:space="preserve"> หมู่ 5</v>
          </cell>
          <cell r="P93" t="str">
            <v>01</v>
          </cell>
          <cell r="Q93" t="str">
            <v>เปิดดำเนินการ</v>
          </cell>
          <cell r="R93" t="str">
            <v>99</v>
          </cell>
          <cell r="V93" t="str">
            <v>21</v>
          </cell>
          <cell r="W93" t="str">
            <v>2.1 ทุติยภูมิระดับต้น</v>
          </cell>
          <cell r="AH93" t="str">
            <v>22456</v>
          </cell>
        </row>
        <row r="94">
          <cell r="A94" t="str">
            <v>002336700</v>
          </cell>
          <cell r="B94" t="str">
            <v>โรงพยาบาลนาวัง เฉลิมพระเกียรติ 80 พรรษา</v>
          </cell>
          <cell r="C94" t="str">
            <v>21002</v>
          </cell>
          <cell r="D94" t="str">
            <v>กระทรวงสาธารณสุข สำนักงานปลัดกระทรวงสาธารณสุข</v>
          </cell>
          <cell r="E94" t="str">
            <v>07</v>
          </cell>
          <cell r="F94" t="str">
            <v>โรงพยาบาลชุมชน</v>
          </cell>
          <cell r="G94" t="str">
            <v>30</v>
          </cell>
          <cell r="H94" t="str">
            <v>39</v>
          </cell>
          <cell r="I94" t="str">
            <v>จ.หนองบัวลำภู</v>
          </cell>
          <cell r="J94" t="str">
            <v>06</v>
          </cell>
          <cell r="K94" t="str">
            <v xml:space="preserve"> อ.นาวัง</v>
          </cell>
          <cell r="L94" t="str">
            <v>01</v>
          </cell>
          <cell r="M94" t="str">
            <v xml:space="preserve"> 'ต.นาเหล่า'</v>
          </cell>
          <cell r="N94" t="str">
            <v>00</v>
          </cell>
          <cell r="O94" t="str">
            <v xml:space="preserve"> หมู่ 0</v>
          </cell>
          <cell r="P94" t="str">
            <v>01</v>
          </cell>
          <cell r="Q94" t="str">
            <v>เปิดดำเนินการ</v>
          </cell>
          <cell r="R94" t="str">
            <v>ตำบลนาเห</v>
          </cell>
          <cell r="V94" t="str">
            <v>21</v>
          </cell>
          <cell r="W94" t="str">
            <v>2.1 ทุติยภูมิระดับต้น</v>
          </cell>
          <cell r="AH94" t="str">
            <v>23367</v>
          </cell>
        </row>
        <row r="95">
          <cell r="A95" t="str">
            <v>002230200</v>
          </cell>
          <cell r="B95" t="str">
            <v>โรงพยาบาลพนมดงรัก เฉลิมพระเกียรติ 80 พรรษา</v>
          </cell>
          <cell r="C95" t="str">
            <v>21002</v>
          </cell>
          <cell r="D95" t="str">
            <v>กระทรวงสาธารณสุข สำนักงานปลัดกระทรวงสาธารณสุข</v>
          </cell>
          <cell r="E95" t="str">
            <v>07</v>
          </cell>
          <cell r="F95" t="str">
            <v>โรงพยาบาลชุมชน</v>
          </cell>
          <cell r="G95" t="str">
            <v>30</v>
          </cell>
          <cell r="H95" t="str">
            <v>32</v>
          </cell>
          <cell r="I95" t="str">
            <v>จ.สุรินทร์</v>
          </cell>
          <cell r="J95" t="str">
            <v>14</v>
          </cell>
          <cell r="K95" t="str">
            <v xml:space="preserve"> อ.พนมดงรัก</v>
          </cell>
          <cell r="L95" t="str">
            <v>01</v>
          </cell>
          <cell r="M95" t="str">
            <v xml:space="preserve"> 'ต.บักได'</v>
          </cell>
          <cell r="N95" t="str">
            <v>18</v>
          </cell>
          <cell r="O95" t="str">
            <v xml:space="preserve"> หมู่ 18</v>
          </cell>
          <cell r="P95" t="str">
            <v>01</v>
          </cell>
          <cell r="Q95" t="str">
            <v>เปิดดำเนินการ</v>
          </cell>
          <cell r="R95" t="str">
            <v xml:space="preserve">ม. 18 บ้านพนมดงรัก </v>
          </cell>
          <cell r="S95" t="str">
            <v>32140</v>
          </cell>
          <cell r="V95" t="str">
            <v>21</v>
          </cell>
          <cell r="W95" t="str">
            <v>2.1 ทุติยภูมิระดับต้น</v>
          </cell>
          <cell r="AH95" t="str">
            <v>22302</v>
          </cell>
        </row>
        <row r="96">
          <cell r="A96" t="str">
            <v>002312500</v>
          </cell>
          <cell r="B96" t="str">
            <v>โรงพยาบาลเบญจลักษ์เฉลิมพระเกียรติ 80 พรรษา</v>
          </cell>
          <cell r="C96" t="str">
            <v>21002</v>
          </cell>
          <cell r="D96" t="str">
            <v>กระทรวงสาธารณสุข สำนักงานปลัดกระทรวงสาธารณสุข</v>
          </cell>
          <cell r="E96" t="str">
            <v>07</v>
          </cell>
          <cell r="F96" t="str">
            <v>โรงพยาบาลชุมชน</v>
          </cell>
          <cell r="G96" t="str">
            <v>30</v>
          </cell>
          <cell r="H96" t="str">
            <v>33</v>
          </cell>
          <cell r="I96" t="str">
            <v>จ.ศรีสะเกษ</v>
          </cell>
          <cell r="J96" t="str">
            <v>19</v>
          </cell>
          <cell r="K96" t="str">
            <v xml:space="preserve"> อ.เบญจลักษ์</v>
          </cell>
          <cell r="L96" t="str">
            <v>01</v>
          </cell>
          <cell r="M96" t="str">
            <v xml:space="preserve"> 'ต.เสียว'</v>
          </cell>
          <cell r="N96" t="str">
            <v>07</v>
          </cell>
          <cell r="O96" t="str">
            <v xml:space="preserve"> หมู่ 7</v>
          </cell>
          <cell r="P96" t="str">
            <v>01</v>
          </cell>
          <cell r="Q96" t="str">
            <v>เปิดดำเนินการ</v>
          </cell>
          <cell r="S96" t="str">
            <v>33110</v>
          </cell>
          <cell r="T96" t="str">
            <v>045605390-2</v>
          </cell>
          <cell r="U96" t="str">
            <v>045605392</v>
          </cell>
          <cell r="V96" t="str">
            <v>21</v>
          </cell>
          <cell r="W96" t="str">
            <v>2.1 ทุติยภูมิระดับต้น</v>
          </cell>
          <cell r="AH96" t="str">
            <v>23125</v>
          </cell>
        </row>
        <row r="97">
          <cell r="A97" t="str">
            <v>001086500</v>
          </cell>
          <cell r="B97" t="str">
            <v>โรงพยาบาลองครักษ์</v>
          </cell>
          <cell r="C97" t="str">
            <v>21002</v>
          </cell>
          <cell r="D97" t="str">
            <v>กระทรวงสาธารณสุข สำนักงานปลัดกระทรวงสาธารณสุข</v>
          </cell>
          <cell r="E97" t="str">
            <v>07</v>
          </cell>
          <cell r="F97" t="str">
            <v>โรงพยาบาลชุมชน</v>
          </cell>
          <cell r="G97" t="str">
            <v>40</v>
          </cell>
          <cell r="H97" t="str">
            <v>26</v>
          </cell>
          <cell r="I97" t="str">
            <v>จ.นครนายก</v>
          </cell>
          <cell r="J97" t="str">
            <v>04</v>
          </cell>
          <cell r="K97" t="str">
            <v xml:space="preserve"> อ.องครักษ์</v>
          </cell>
          <cell r="L97" t="str">
            <v>09</v>
          </cell>
          <cell r="M97" t="str">
            <v xml:space="preserve"> 'ต.องครักษ์'</v>
          </cell>
          <cell r="N97" t="str">
            <v>04</v>
          </cell>
          <cell r="O97" t="str">
            <v xml:space="preserve"> หมู่ 4</v>
          </cell>
          <cell r="P97" t="str">
            <v>01</v>
          </cell>
          <cell r="Q97" t="str">
            <v>เปิดดำเนินการ</v>
          </cell>
          <cell r="V97" t="str">
            <v>22</v>
          </cell>
          <cell r="W97" t="str">
            <v>2.2 ทุติยภูมิระดับกลาง</v>
          </cell>
          <cell r="AH97" t="str">
            <v>10865</v>
          </cell>
        </row>
        <row r="98">
          <cell r="A98" t="str">
            <v>001068700</v>
          </cell>
          <cell r="B98" t="str">
            <v>โรงพยาบาลปทุมธานี</v>
          </cell>
          <cell r="C98" t="str">
            <v>21002</v>
          </cell>
          <cell r="D98" t="str">
            <v>กระทรวงสาธารณสุข สำนักงานปลัดกระทรวงสาธารณสุข</v>
          </cell>
          <cell r="E98" t="str">
            <v>06</v>
          </cell>
          <cell r="F98" t="str">
            <v>โรงพยาบาลทั่วไป</v>
          </cell>
          <cell r="G98" t="str">
            <v>312</v>
          </cell>
          <cell r="H98" t="str">
            <v>13</v>
          </cell>
          <cell r="I98" t="str">
            <v>จ.ปทุมธานี</v>
          </cell>
          <cell r="J98" t="str">
            <v>01</v>
          </cell>
          <cell r="K98" t="str">
            <v xml:space="preserve"> อ.เมืองปทุมธานี</v>
          </cell>
          <cell r="L98" t="str">
            <v>01</v>
          </cell>
          <cell r="M98" t="str">
            <v xml:space="preserve"> 'ต.บางปรอก'</v>
          </cell>
          <cell r="N98" t="str">
            <v>05</v>
          </cell>
          <cell r="O98" t="str">
            <v xml:space="preserve"> หมู่ 5</v>
          </cell>
          <cell r="P98" t="str">
            <v>01</v>
          </cell>
          <cell r="Q98" t="str">
            <v>เปิดดำเนินการ</v>
          </cell>
          <cell r="R98" t="str">
            <v xml:space="preserve">7 ถ.ปทุมธานี-ลาดหลุมแก้ว </v>
          </cell>
          <cell r="S98" t="str">
            <v>12000</v>
          </cell>
          <cell r="T98" t="str">
            <v>025816414</v>
          </cell>
          <cell r="U98" t="str">
            <v>025814136</v>
          </cell>
          <cell r="V98" t="str">
            <v>31</v>
          </cell>
          <cell r="W98" t="str">
            <v>3.1 ตติยภูมิ</v>
          </cell>
          <cell r="AH98" t="str">
            <v>10687</v>
          </cell>
        </row>
        <row r="99">
          <cell r="A99" t="str">
            <v>001127300</v>
          </cell>
          <cell r="B99" t="str">
            <v>โรงพยาบาลสวนผึ้ง</v>
          </cell>
          <cell r="C99" t="str">
            <v>21002</v>
          </cell>
          <cell r="D99" t="str">
            <v>กระทรวงสาธารณสุข สำนักงานปลัดกระทรวงสาธารณสุข</v>
          </cell>
          <cell r="E99" t="str">
            <v>07</v>
          </cell>
          <cell r="F99" t="str">
            <v>โรงพยาบาลชุมชน</v>
          </cell>
          <cell r="G99" t="str">
            <v>30</v>
          </cell>
          <cell r="H99" t="str">
            <v>70</v>
          </cell>
          <cell r="I99" t="str">
            <v>จ.ราชบุรี</v>
          </cell>
          <cell r="J99" t="str">
            <v>03</v>
          </cell>
          <cell r="K99" t="str">
            <v xml:space="preserve"> อ.สวนผึ้ง</v>
          </cell>
          <cell r="L99" t="str">
            <v>04</v>
          </cell>
          <cell r="M99" t="str">
            <v xml:space="preserve"> 'ต.ท่าเคย'</v>
          </cell>
          <cell r="N99" t="str">
            <v>05</v>
          </cell>
          <cell r="O99" t="str">
            <v xml:space="preserve"> หมู่ 5</v>
          </cell>
          <cell r="P99" t="str">
            <v>01</v>
          </cell>
          <cell r="Q99" t="str">
            <v>เปิดดำเนินการ</v>
          </cell>
          <cell r="R99" t="str">
            <v xml:space="preserve">152 </v>
          </cell>
          <cell r="V99" t="str">
            <v>21</v>
          </cell>
          <cell r="W99" t="str">
            <v>2.1 ทุติยภูมิระดับต้น</v>
          </cell>
          <cell r="AH99" t="str">
            <v>11273</v>
          </cell>
        </row>
        <row r="100">
          <cell r="A100" t="str">
            <v>001072300</v>
          </cell>
          <cell r="B100" t="str">
            <v>โรงพยาบาลแม่สอด</v>
          </cell>
          <cell r="C100" t="str">
            <v>21002</v>
          </cell>
          <cell r="D100" t="str">
            <v>กระทรวงสาธารณสุข สำนักงานปลัดกระทรวงสาธารณสุข</v>
          </cell>
          <cell r="E100" t="str">
            <v>06</v>
          </cell>
          <cell r="F100" t="str">
            <v>โรงพยาบาลทั่วไป</v>
          </cell>
          <cell r="G100" t="str">
            <v>420</v>
          </cell>
          <cell r="H100" t="str">
            <v>63</v>
          </cell>
          <cell r="I100" t="str">
            <v>จ.ตาก</v>
          </cell>
          <cell r="J100" t="str">
            <v>06</v>
          </cell>
          <cell r="K100" t="str">
            <v xml:space="preserve"> อ.แม่สอด</v>
          </cell>
          <cell r="L100" t="str">
            <v>01</v>
          </cell>
          <cell r="M100" t="str">
            <v xml:space="preserve"> 'ต.แม่สอด'</v>
          </cell>
          <cell r="N100" t="str">
            <v>00</v>
          </cell>
          <cell r="O100" t="str">
            <v xml:space="preserve"> หมู่ 0</v>
          </cell>
          <cell r="P100" t="str">
            <v>01</v>
          </cell>
          <cell r="Q100" t="str">
            <v>เปิดดำเนินการ</v>
          </cell>
          <cell r="R100" t="str">
            <v xml:space="preserve">ถนนศรีพานิช </v>
          </cell>
          <cell r="S100" t="str">
            <v>63000</v>
          </cell>
          <cell r="T100" t="str">
            <v>055531224</v>
          </cell>
          <cell r="V100" t="str">
            <v>23</v>
          </cell>
          <cell r="W100" t="str">
            <v>2.3 ทุติยภูมิระดับสูง</v>
          </cell>
          <cell r="Z100" t="str">
            <v>06</v>
          </cell>
          <cell r="AA100" t="str">
            <v>แก้ไข/เปลี่ยนแปลงจำนวนเตียง</v>
          </cell>
          <cell r="AB100" t="str">
            <v>ปรับจำนวนเตียง 310 เป็น 420</v>
          </cell>
          <cell r="AH100" t="str">
            <v>10723</v>
          </cell>
        </row>
        <row r="101">
          <cell r="A101" t="str">
            <v>001069100</v>
          </cell>
          <cell r="B101" t="str">
            <v>โรงพยาบาลบ้านหมี่</v>
          </cell>
          <cell r="C101" t="str">
            <v>21002</v>
          </cell>
          <cell r="D101" t="str">
            <v>กระทรวงสาธารณสุข สำนักงานปลัดกระทรวงสาธารณสุข</v>
          </cell>
          <cell r="E101" t="str">
            <v>06</v>
          </cell>
          <cell r="F101" t="str">
            <v>โรงพยาบาลทั่วไป</v>
          </cell>
          <cell r="G101" t="str">
            <v>258</v>
          </cell>
          <cell r="H101" t="str">
            <v>16</v>
          </cell>
          <cell r="I101" t="str">
            <v>จ.ลพบุรี</v>
          </cell>
          <cell r="J101" t="str">
            <v>06</v>
          </cell>
          <cell r="K101" t="str">
            <v xml:space="preserve"> อ.บ้านหมี่</v>
          </cell>
          <cell r="L101" t="str">
            <v>19</v>
          </cell>
          <cell r="M101" t="str">
            <v xml:space="preserve"> 'ต.บ้านหมี่'</v>
          </cell>
          <cell r="N101" t="str">
            <v>02</v>
          </cell>
          <cell r="O101" t="str">
            <v xml:space="preserve"> หมู่ 2</v>
          </cell>
          <cell r="P101" t="str">
            <v>01</v>
          </cell>
          <cell r="Q101" t="str">
            <v>เปิดดำเนินการ</v>
          </cell>
          <cell r="R101" t="str">
            <v xml:space="preserve">139  ชุมชนอนามัยพัฒนา เทศบาลเมืองบ้านหมี่ ถ.ประชาอุทิศ </v>
          </cell>
          <cell r="S101" t="str">
            <v>15110</v>
          </cell>
          <cell r="T101" t="str">
            <v>036-472051-6</v>
          </cell>
          <cell r="U101" t="str">
            <v>036-471580</v>
          </cell>
          <cell r="V101" t="str">
            <v>23</v>
          </cell>
          <cell r="W101" t="str">
            <v>2.3 ทุติยภูมิระดับสูง</v>
          </cell>
          <cell r="X101" t="str">
            <v>S</v>
          </cell>
          <cell r="Y101" t="str">
            <v xml:space="preserve">บริการ  </v>
          </cell>
          <cell r="Z101" t="str">
            <v>01</v>
          </cell>
          <cell r="AA101" t="str">
            <v>ตั้งใหม่</v>
          </cell>
          <cell r="AH101" t="str">
            <v>10691</v>
          </cell>
        </row>
        <row r="102">
          <cell r="A102" t="str">
            <v>002373600</v>
          </cell>
          <cell r="B102" t="str">
            <v>วัดจันทร์ เฉลิมพระเกียรติ 80 พรรษา</v>
          </cell>
          <cell r="C102" t="str">
            <v>21002</v>
          </cell>
          <cell r="D102" t="str">
            <v>กระทรวงสาธารณสุข สำนักงานปลัดกระทรวงสาธารณสุข</v>
          </cell>
          <cell r="E102" t="str">
            <v>07</v>
          </cell>
          <cell r="F102" t="str">
            <v>โรงพยาบาลชุมชน</v>
          </cell>
          <cell r="G102" t="str">
            <v>10</v>
          </cell>
          <cell r="H102" t="str">
            <v>50</v>
          </cell>
          <cell r="I102" t="str">
            <v>จ.เชียงใหม่</v>
          </cell>
          <cell r="J102" t="str">
            <v>25</v>
          </cell>
          <cell r="K102" t="str">
            <v xml:space="preserve"> อ.กัลยาณิวัฒนา</v>
          </cell>
          <cell r="L102" t="str">
            <v>01</v>
          </cell>
          <cell r="M102" t="str">
            <v xml:space="preserve"> 'ต.บ้านจันทร์'</v>
          </cell>
          <cell r="N102" t="str">
            <v>03</v>
          </cell>
          <cell r="O102" t="str">
            <v xml:space="preserve"> หมู่ 3</v>
          </cell>
          <cell r="P102" t="str">
            <v>01</v>
          </cell>
          <cell r="Q102" t="str">
            <v>เปิดดำเนินการ</v>
          </cell>
          <cell r="X102" t="str">
            <v>S</v>
          </cell>
          <cell r="Y102" t="str">
            <v xml:space="preserve">บริการ  </v>
          </cell>
          <cell r="Z102" t="str">
            <v>01</v>
          </cell>
          <cell r="AA102" t="str">
            <v>ตั้งใหม่</v>
          </cell>
          <cell r="AH102" t="str">
            <v>23736</v>
          </cell>
        </row>
        <row r="103">
          <cell r="A103" t="str">
            <v>001130600</v>
          </cell>
          <cell r="B103" t="str">
            <v>โรงพยาบาลนภาลัย</v>
          </cell>
          <cell r="C103" t="str">
            <v>21002</v>
          </cell>
          <cell r="D103" t="str">
            <v>กระทรวงสาธารณสุข สำนักงานปลัดกระทรวงสาธารณสุข</v>
          </cell>
          <cell r="E103" t="str">
            <v>07</v>
          </cell>
          <cell r="F103" t="str">
            <v>โรงพยาบาลชุมชน</v>
          </cell>
          <cell r="G103" t="str">
            <v>90</v>
          </cell>
          <cell r="H103" t="str">
            <v>75</v>
          </cell>
          <cell r="I103" t="str">
            <v>จ.สมุทรสงคราม</v>
          </cell>
          <cell r="J103" t="str">
            <v>02</v>
          </cell>
          <cell r="K103" t="str">
            <v xml:space="preserve"> อ.บางคนที</v>
          </cell>
          <cell r="L103" t="str">
            <v>01</v>
          </cell>
          <cell r="M103" t="str">
            <v xml:space="preserve"> 'ต.กระดังงา'</v>
          </cell>
          <cell r="N103" t="str">
            <v>06</v>
          </cell>
          <cell r="O103" t="str">
            <v xml:space="preserve"> หมู่ 6</v>
          </cell>
          <cell r="P103" t="str">
            <v>01</v>
          </cell>
          <cell r="Q103" t="str">
            <v>เปิดดำเนินการ</v>
          </cell>
          <cell r="R103" t="str">
            <v xml:space="preserve">34 ม.6 ถ.อัมพวา-บางนกแขวก </v>
          </cell>
          <cell r="S103" t="str">
            <v>75120</v>
          </cell>
          <cell r="V103" t="str">
            <v>22</v>
          </cell>
          <cell r="W103" t="str">
            <v>2.2 ทุติยภูมิระดับกลาง</v>
          </cell>
          <cell r="AH103" t="str">
            <v>11306</v>
          </cell>
        </row>
        <row r="104">
          <cell r="A104" t="str">
            <v>001083900</v>
          </cell>
          <cell r="B104" t="str">
            <v>โรงพยาบาลมะขาม</v>
          </cell>
          <cell r="C104" t="str">
            <v>21002</v>
          </cell>
          <cell r="D104" t="str">
            <v>กระทรวงสาธารณสุข สำนักงานปลัดกระทรวงสาธารณสุข</v>
          </cell>
          <cell r="E104" t="str">
            <v>07</v>
          </cell>
          <cell r="F104" t="str">
            <v>โรงพยาบาลชุมชน</v>
          </cell>
          <cell r="G104" t="str">
            <v>10</v>
          </cell>
          <cell r="H104" t="str">
            <v>22</v>
          </cell>
          <cell r="I104" t="str">
            <v>จ.จันทบุรี</v>
          </cell>
          <cell r="J104" t="str">
            <v>05</v>
          </cell>
          <cell r="K104" t="str">
            <v xml:space="preserve"> อ.มะขาม</v>
          </cell>
          <cell r="L104" t="str">
            <v>01</v>
          </cell>
          <cell r="M104" t="str">
            <v xml:space="preserve"> 'ต.มะขาม'</v>
          </cell>
          <cell r="N104" t="str">
            <v>01</v>
          </cell>
          <cell r="O104" t="str">
            <v xml:space="preserve"> หมู่ 1</v>
          </cell>
          <cell r="P104" t="str">
            <v>01</v>
          </cell>
          <cell r="Q104" t="str">
            <v>เปิดดำเนินการ</v>
          </cell>
          <cell r="R104" t="str">
            <v xml:space="preserve">253 </v>
          </cell>
          <cell r="V104" t="str">
            <v>22</v>
          </cell>
          <cell r="W104" t="str">
            <v>2.2 ทุติยภูมิระดับกลาง</v>
          </cell>
          <cell r="AH104" t="str">
            <v>10839</v>
          </cell>
        </row>
        <row r="105">
          <cell r="A105" t="str">
            <v>001072100</v>
          </cell>
          <cell r="B105" t="str">
            <v>โรงพยาบาลกำแพงเพชร</v>
          </cell>
          <cell r="C105" t="str">
            <v>21002</v>
          </cell>
          <cell r="D105" t="str">
            <v>กระทรวงสาธารณสุข สำนักงานปลัดกระทรวงสาธารณสุข</v>
          </cell>
          <cell r="E105" t="str">
            <v>06</v>
          </cell>
          <cell r="F105" t="str">
            <v>โรงพยาบาลทั่วไป</v>
          </cell>
          <cell r="G105" t="str">
            <v>334</v>
          </cell>
          <cell r="H105" t="str">
            <v>62</v>
          </cell>
          <cell r="I105" t="str">
            <v>จ.กำแพงเพชร</v>
          </cell>
          <cell r="J105" t="str">
            <v>01</v>
          </cell>
          <cell r="K105" t="str">
            <v xml:space="preserve"> อ.เมืองกำแพงเพชร</v>
          </cell>
          <cell r="L105" t="str">
            <v>01</v>
          </cell>
          <cell r="M105" t="str">
            <v xml:space="preserve"> 'ต.ในเมือง'</v>
          </cell>
          <cell r="N105" t="str">
            <v>00</v>
          </cell>
          <cell r="O105" t="str">
            <v xml:space="preserve"> หมู่ 0</v>
          </cell>
          <cell r="P105" t="str">
            <v>01</v>
          </cell>
          <cell r="Q105" t="str">
            <v>เปิดดำเนินการ</v>
          </cell>
          <cell r="R105" t="str">
            <v xml:space="preserve">382 ถ.ราชดำเนิน </v>
          </cell>
          <cell r="S105" t="str">
            <v>62000</v>
          </cell>
          <cell r="T105" t="str">
            <v>055-714223-5</v>
          </cell>
          <cell r="V105" t="str">
            <v>23</v>
          </cell>
          <cell r="W105" t="str">
            <v>2.3 ทุติยภูมิระดับสูง</v>
          </cell>
          <cell r="AH105" t="str">
            <v>10721</v>
          </cell>
        </row>
        <row r="106">
          <cell r="A106" t="str">
            <v>001075100</v>
          </cell>
          <cell r="B106" t="str">
            <v>โรงพยาบาลสุไหงโก-ลก</v>
          </cell>
          <cell r="C106" t="str">
            <v>21002</v>
          </cell>
          <cell r="D106" t="str">
            <v>กระทรวงสาธารณสุข สำนักงานปลัดกระทรวงสาธารณสุข</v>
          </cell>
          <cell r="E106" t="str">
            <v>06</v>
          </cell>
          <cell r="F106" t="str">
            <v>โรงพยาบาลทั่วไป</v>
          </cell>
          <cell r="G106" t="str">
            <v>160</v>
          </cell>
          <cell r="H106" t="str">
            <v>96</v>
          </cell>
          <cell r="I106" t="str">
            <v>จ.นราธิวาส</v>
          </cell>
          <cell r="J106" t="str">
            <v>10</v>
          </cell>
          <cell r="K106" t="str">
            <v xml:space="preserve"> อ.สุไหงโก-ลก</v>
          </cell>
          <cell r="L106" t="str">
            <v>01</v>
          </cell>
          <cell r="M106" t="str">
            <v xml:space="preserve"> 'ต.สุไหงโก-ลก'</v>
          </cell>
          <cell r="N106" t="str">
            <v>00</v>
          </cell>
          <cell r="O106" t="str">
            <v xml:space="preserve"> หมู่ 0</v>
          </cell>
          <cell r="P106" t="str">
            <v>01</v>
          </cell>
          <cell r="Q106" t="str">
            <v>เปิดดำเนินการ</v>
          </cell>
          <cell r="R106" t="str">
            <v>1 ถ.ทรายทอง 5</v>
          </cell>
          <cell r="V106" t="str">
            <v>23</v>
          </cell>
          <cell r="W106" t="str">
            <v>2.3 ทุติยภูมิระดับสูง</v>
          </cell>
          <cell r="AH106" t="str">
            <v>10751</v>
          </cell>
        </row>
        <row r="107">
          <cell r="A107" t="str">
            <v>001066000</v>
          </cell>
          <cell r="B107" t="str">
            <v>โรงพยาบาลพระนครศรีอยุธยา</v>
          </cell>
          <cell r="C107" t="str">
            <v>21002</v>
          </cell>
          <cell r="D107" t="str">
            <v>กระทรวงสาธารณสุข สำนักงานปลัดกระทรวงสาธารณสุข</v>
          </cell>
          <cell r="E107" t="str">
            <v>05</v>
          </cell>
          <cell r="F107" t="str">
            <v>โรงพยาบาลศูนย์</v>
          </cell>
          <cell r="G107" t="str">
            <v>522</v>
          </cell>
          <cell r="H107" t="str">
            <v>14</v>
          </cell>
          <cell r="I107" t="str">
            <v>จ.พระนครศรีอยุธยา</v>
          </cell>
          <cell r="J107" t="str">
            <v>01</v>
          </cell>
          <cell r="K107" t="str">
            <v xml:space="preserve"> อ.พระนครศรีอยุธยา</v>
          </cell>
          <cell r="L107" t="str">
            <v>01</v>
          </cell>
          <cell r="M107" t="str">
            <v xml:space="preserve"> 'ต.ประตูชัย'</v>
          </cell>
          <cell r="N107" t="str">
            <v>04</v>
          </cell>
          <cell r="O107" t="str">
            <v xml:space="preserve"> หมู่ 4</v>
          </cell>
          <cell r="P107" t="str">
            <v>01</v>
          </cell>
          <cell r="Q107" t="str">
            <v>เปิดดำเนินการ</v>
          </cell>
          <cell r="R107" t="str">
            <v xml:space="preserve">46/1 </v>
          </cell>
          <cell r="S107" t="str">
            <v>13000</v>
          </cell>
          <cell r="T107" t="str">
            <v>035322555</v>
          </cell>
          <cell r="U107" t="str">
            <v>241027</v>
          </cell>
          <cell r="V107" t="str">
            <v xml:space="preserve"> 241728'</v>
          </cell>
          <cell r="X107" t="str">
            <v>31</v>
          </cell>
          <cell r="Y107" t="str">
            <v>3.1 ตติยภูมิ</v>
          </cell>
          <cell r="Z107" t="str">
            <v>S</v>
          </cell>
          <cell r="AA107" t="str">
            <v xml:space="preserve">บริการ  </v>
          </cell>
          <cell r="AH107" t="str">
            <v>10660</v>
          </cell>
        </row>
        <row r="108">
          <cell r="A108" t="str">
            <v>001090400</v>
          </cell>
          <cell r="B108" t="str">
            <v>โรงพยาบาลลำปลายมาศ</v>
          </cell>
          <cell r="C108" t="str">
            <v>21002</v>
          </cell>
          <cell r="D108" t="str">
            <v>กระทรวงสาธารณสุข สำนักงานปลัดกระทรวงสาธารณสุข</v>
          </cell>
          <cell r="E108" t="str">
            <v>07</v>
          </cell>
          <cell r="F108" t="str">
            <v>โรงพยาบาลชุมชน</v>
          </cell>
          <cell r="G108" t="str">
            <v>90</v>
          </cell>
          <cell r="H108" t="str">
            <v>31</v>
          </cell>
          <cell r="I108" t="str">
            <v>จ.บุรีรัมย์</v>
          </cell>
          <cell r="J108" t="str">
            <v>10</v>
          </cell>
          <cell r="K108" t="str">
            <v xml:space="preserve"> อ.ลำปลายมาศ</v>
          </cell>
          <cell r="L108" t="str">
            <v>01</v>
          </cell>
          <cell r="M108" t="str">
            <v xml:space="preserve"> 'ต..ลำปลายมาศ'</v>
          </cell>
          <cell r="N108" t="str">
            <v>07</v>
          </cell>
          <cell r="O108" t="str">
            <v xml:space="preserve"> หมู่ 7</v>
          </cell>
          <cell r="P108" t="str">
            <v>01</v>
          </cell>
          <cell r="Q108" t="str">
            <v>เปิดดำเนินการ</v>
          </cell>
          <cell r="R108" t="str">
            <v xml:space="preserve">41  ถ.ลำปลายมาศ-นางรอง </v>
          </cell>
          <cell r="V108" t="str">
            <v>22</v>
          </cell>
          <cell r="W108" t="str">
            <v>2.2 ทุติยภูมิระดับกลาง</v>
          </cell>
          <cell r="AH108" t="str">
            <v>10904</v>
          </cell>
        </row>
        <row r="109">
          <cell r="A109" t="str">
            <v>001087100</v>
          </cell>
          <cell r="B109" t="str">
            <v>โรงพยาบาลครบุรี</v>
          </cell>
          <cell r="C109" t="str">
            <v>21002</v>
          </cell>
          <cell r="D109" t="str">
            <v>กระทรวงสาธารณสุข สำนักงานปลัดกระทรวงสาธารณสุข</v>
          </cell>
          <cell r="E109" t="str">
            <v>07</v>
          </cell>
          <cell r="F109" t="str">
            <v>โรงพยาบาลชุมชน</v>
          </cell>
          <cell r="G109" t="str">
            <v>60</v>
          </cell>
          <cell r="H109" t="str">
            <v>30</v>
          </cell>
          <cell r="I109" t="str">
            <v>จ.นครราชสีมา</v>
          </cell>
          <cell r="J109" t="str">
            <v>02</v>
          </cell>
          <cell r="K109" t="str">
            <v xml:space="preserve"> อ.ครบุรี</v>
          </cell>
          <cell r="L109" t="str">
            <v>01</v>
          </cell>
          <cell r="M109" t="str">
            <v xml:space="preserve"> 'ต.แชะ'</v>
          </cell>
          <cell r="N109" t="str">
            <v>04</v>
          </cell>
          <cell r="O109" t="str">
            <v xml:space="preserve"> หมู่ 4</v>
          </cell>
          <cell r="P109" t="str">
            <v>01</v>
          </cell>
          <cell r="Q109" t="str">
            <v>เปิดดำเนินการ</v>
          </cell>
          <cell r="R109" t="str">
            <v xml:space="preserve">628 </v>
          </cell>
          <cell r="V109" t="str">
            <v>22</v>
          </cell>
          <cell r="W109" t="str">
            <v>2.2 ทุติยภูมิระดับกลาง</v>
          </cell>
          <cell r="AH109" t="str">
            <v>10871</v>
          </cell>
        </row>
        <row r="110">
          <cell r="A110" t="str">
            <v>001075200</v>
          </cell>
          <cell r="B110" t="str">
            <v>โรงพยาบาลบางบ่อ</v>
          </cell>
          <cell r="C110" t="str">
            <v>21002</v>
          </cell>
          <cell r="D110" t="str">
            <v>กระทรวงสาธารณสุข สำนักงานปลัดกระทรวงสาธารณสุข</v>
          </cell>
          <cell r="E110" t="str">
            <v>07</v>
          </cell>
          <cell r="F110" t="str">
            <v>โรงพยาบาลชุมชน</v>
          </cell>
          <cell r="G110" t="str">
            <v>90</v>
          </cell>
          <cell r="H110" t="str">
            <v>11</v>
          </cell>
          <cell r="I110" t="str">
            <v>จ.สมุทรปราการ</v>
          </cell>
          <cell r="J110" t="str">
            <v>02</v>
          </cell>
          <cell r="K110" t="str">
            <v xml:space="preserve"> อ.บางบ่อ</v>
          </cell>
          <cell r="L110" t="str">
            <v>01</v>
          </cell>
          <cell r="M110" t="str">
            <v xml:space="preserve"> 'ต.บางบ่อ'</v>
          </cell>
          <cell r="N110" t="str">
            <v>01</v>
          </cell>
          <cell r="O110" t="str">
            <v xml:space="preserve"> หมู่ 1</v>
          </cell>
          <cell r="P110" t="str">
            <v>01</v>
          </cell>
          <cell r="Q110" t="str">
            <v>เปิดดำเนินการ</v>
          </cell>
          <cell r="R110" t="str">
            <v xml:space="preserve">89ม.1ถ.เทพารักษ์ </v>
          </cell>
          <cell r="S110" t="str">
            <v>10560</v>
          </cell>
          <cell r="T110" t="str">
            <v>023381019</v>
          </cell>
          <cell r="V110" t="str">
            <v>22</v>
          </cell>
          <cell r="W110" t="str">
            <v>2.2 ทุติยภูมิระดับกลาง</v>
          </cell>
          <cell r="AH110" t="str">
            <v>10752</v>
          </cell>
        </row>
        <row r="111">
          <cell r="A111" t="str">
            <v>001099700</v>
          </cell>
          <cell r="B111" t="str">
            <v>โรงพยาบาลหนองเรือ</v>
          </cell>
          <cell r="C111" t="str">
            <v>21002</v>
          </cell>
          <cell r="D111" t="str">
            <v>กระทรวงสาธารณสุข สำนักงานปลัดกระทรวงสาธารณสุข</v>
          </cell>
          <cell r="E111" t="str">
            <v>07</v>
          </cell>
          <cell r="F111" t="str">
            <v>โรงพยาบาลชุมชน</v>
          </cell>
          <cell r="G111" t="str">
            <v>60</v>
          </cell>
          <cell r="H111" t="str">
            <v>40</v>
          </cell>
          <cell r="I111" t="str">
            <v>จ.ขอนแก่น</v>
          </cell>
          <cell r="J111" t="str">
            <v>04</v>
          </cell>
          <cell r="K111" t="str">
            <v xml:space="preserve"> อ.หนองเรือ</v>
          </cell>
          <cell r="L111" t="str">
            <v>01</v>
          </cell>
          <cell r="M111" t="str">
            <v xml:space="preserve"> 'ต.หนองเรือ'</v>
          </cell>
          <cell r="N111" t="str">
            <v>01</v>
          </cell>
          <cell r="O111" t="str">
            <v xml:space="preserve"> หมู่ 1</v>
          </cell>
          <cell r="P111" t="str">
            <v>01</v>
          </cell>
          <cell r="Q111" t="str">
            <v>เปิดดำเนินการ</v>
          </cell>
          <cell r="R111" t="str">
            <v xml:space="preserve">243  </v>
          </cell>
          <cell r="S111" t="str">
            <v>40120</v>
          </cell>
          <cell r="T111" t="str">
            <v>043294057</v>
          </cell>
          <cell r="V111" t="str">
            <v>21</v>
          </cell>
          <cell r="W111" t="str">
            <v>2.1 ทุติยภูมิระดับต้น</v>
          </cell>
          <cell r="X111" t="str">
            <v>S</v>
          </cell>
          <cell r="Y111" t="str">
            <v xml:space="preserve">บริการ  </v>
          </cell>
          <cell r="AH111" t="str">
            <v>10997</v>
          </cell>
        </row>
        <row r="112">
          <cell r="A112" t="str">
            <v>001096700</v>
          </cell>
          <cell r="B112" t="str">
            <v>โรงพยาบาลมหาชนะชัย</v>
          </cell>
          <cell r="C112" t="str">
            <v>21002</v>
          </cell>
          <cell r="D112" t="str">
            <v>กระทรวงสาธารณสุข สำนักงานปลัดกระทรวงสาธารณสุข</v>
          </cell>
          <cell r="E112" t="str">
            <v>07</v>
          </cell>
          <cell r="F112" t="str">
            <v>โรงพยาบาลชุมชน</v>
          </cell>
          <cell r="G112" t="str">
            <v>30</v>
          </cell>
          <cell r="H112" t="str">
            <v>35</v>
          </cell>
          <cell r="I112" t="str">
            <v>จ.ยโสธร</v>
          </cell>
          <cell r="J112" t="str">
            <v>06</v>
          </cell>
          <cell r="K112" t="str">
            <v xml:space="preserve"> อ.มหาชนะชัย</v>
          </cell>
          <cell r="L112" t="str">
            <v>01</v>
          </cell>
          <cell r="M112" t="str">
            <v xml:space="preserve"> 'ต.ฟ้าหยาด'</v>
          </cell>
          <cell r="N112" t="str">
            <v>04</v>
          </cell>
          <cell r="O112" t="str">
            <v xml:space="preserve"> หมู่ 4</v>
          </cell>
          <cell r="P112" t="str">
            <v>01</v>
          </cell>
          <cell r="Q112" t="str">
            <v>เปิดดำเนินการ</v>
          </cell>
          <cell r="R112" t="str">
            <v xml:space="preserve">100 </v>
          </cell>
          <cell r="S112" t="str">
            <v>35170</v>
          </cell>
          <cell r="V112" t="str">
            <v>21</v>
          </cell>
          <cell r="W112" t="str">
            <v>2.1 ทุติยภูมิระดับต้น</v>
          </cell>
          <cell r="AH112" t="str">
            <v>10967</v>
          </cell>
        </row>
        <row r="113">
          <cell r="A113" t="str">
            <v>001099800</v>
          </cell>
          <cell r="B113" t="str">
            <v>โรงพยาบาลชุมแพ</v>
          </cell>
          <cell r="C113" t="str">
            <v>21002</v>
          </cell>
          <cell r="D113" t="str">
            <v>กระทรวงสาธารณสุข สำนักงานปลัดกระทรวงสาธารณสุข</v>
          </cell>
          <cell r="E113" t="str">
            <v>07</v>
          </cell>
          <cell r="F113" t="str">
            <v>โรงพยาบาลชุมชน</v>
          </cell>
          <cell r="G113" t="str">
            <v>120</v>
          </cell>
          <cell r="H113" t="str">
            <v>40</v>
          </cell>
          <cell r="I113" t="str">
            <v>จ.ขอนแก่น</v>
          </cell>
          <cell r="J113" t="str">
            <v>05</v>
          </cell>
          <cell r="K113" t="str">
            <v xml:space="preserve"> อ.ชุมแพ</v>
          </cell>
          <cell r="L113" t="str">
            <v>01</v>
          </cell>
          <cell r="M113" t="str">
            <v xml:space="preserve"> 'ต.ชุมแพ'</v>
          </cell>
          <cell r="N113" t="str">
            <v>08</v>
          </cell>
          <cell r="O113" t="str">
            <v xml:space="preserve"> หมู่ 8</v>
          </cell>
          <cell r="P113" t="str">
            <v>01</v>
          </cell>
          <cell r="Q113" t="str">
            <v>เปิดดำเนินการ</v>
          </cell>
          <cell r="R113" t="str">
            <v xml:space="preserve">82  ถ.มะลิวรรณ </v>
          </cell>
          <cell r="S113" t="str">
            <v>40130</v>
          </cell>
          <cell r="T113" t="str">
            <v>043311044</v>
          </cell>
          <cell r="V113" t="str">
            <v>23</v>
          </cell>
          <cell r="W113" t="str">
            <v>2.3 ทุติยภูมิระดับสูง</v>
          </cell>
          <cell r="X113" t="str">
            <v>S</v>
          </cell>
          <cell r="Y113" t="str">
            <v xml:space="preserve">บริการ  </v>
          </cell>
          <cell r="AH113" t="str">
            <v>10998</v>
          </cell>
        </row>
        <row r="114">
          <cell r="A114" t="str">
            <v>001118300</v>
          </cell>
          <cell r="B114" t="str">
            <v>โรงพยาบาลสองแคว</v>
          </cell>
          <cell r="C114" t="str">
            <v>21002</v>
          </cell>
          <cell r="D114" t="str">
            <v>กระทรวงสาธารณสุข สำนักงานปลัดกระทรวงสาธารณสุข</v>
          </cell>
          <cell r="E114" t="str">
            <v>07</v>
          </cell>
          <cell r="F114" t="str">
            <v>โรงพยาบาลชุมชน</v>
          </cell>
          <cell r="G114" t="str">
            <v>10</v>
          </cell>
          <cell r="H114" t="str">
            <v>55</v>
          </cell>
          <cell r="I114" t="str">
            <v>จ.น่าน</v>
          </cell>
          <cell r="J114" t="str">
            <v>13</v>
          </cell>
          <cell r="K114" t="str">
            <v xml:space="preserve"> อ.สองแคว</v>
          </cell>
          <cell r="L114" t="str">
            <v>01</v>
          </cell>
          <cell r="M114" t="str">
            <v xml:space="preserve"> 'ต.นาไร่หลวง'</v>
          </cell>
          <cell r="N114" t="str">
            <v>02</v>
          </cell>
          <cell r="O114" t="str">
            <v xml:space="preserve"> หมู่ 2</v>
          </cell>
          <cell r="P114" t="str">
            <v>01</v>
          </cell>
          <cell r="Q114" t="str">
            <v>เปิดดำเนินการ</v>
          </cell>
          <cell r="R114" t="str">
            <v xml:space="preserve"> เลขที่ 99 </v>
          </cell>
          <cell r="V114" t="str">
            <v>22</v>
          </cell>
          <cell r="W114" t="str">
            <v>2.2 ทุติยภูมิระดับกลาง</v>
          </cell>
          <cell r="AH114" t="str">
            <v>11183</v>
          </cell>
        </row>
        <row r="115">
          <cell r="A115" t="str">
            <v>001143200</v>
          </cell>
          <cell r="B115" t="str">
            <v>โรงพยาบาลบันนังสตา</v>
          </cell>
          <cell r="C115" t="str">
            <v>21002</v>
          </cell>
          <cell r="D115" t="str">
            <v>กระทรวงสาธารณสุข สำนักงานปลัดกระทรวงสาธารณสุข</v>
          </cell>
          <cell r="E115" t="str">
            <v>07</v>
          </cell>
          <cell r="F115" t="str">
            <v>โรงพยาบาลชุมชน</v>
          </cell>
          <cell r="G115" t="str">
            <v>34</v>
          </cell>
          <cell r="H115" t="str">
            <v>95</v>
          </cell>
          <cell r="I115" t="str">
            <v>จ.ยะลา</v>
          </cell>
          <cell r="J115" t="str">
            <v>03</v>
          </cell>
          <cell r="K115" t="str">
            <v xml:space="preserve"> อ.บันนังสตา</v>
          </cell>
          <cell r="L115" t="str">
            <v>01</v>
          </cell>
          <cell r="M115" t="str">
            <v xml:space="preserve"> 'ต.บันนังสตา'</v>
          </cell>
          <cell r="N115" t="str">
            <v>07</v>
          </cell>
          <cell r="O115" t="str">
            <v xml:space="preserve"> หมู่ 7</v>
          </cell>
          <cell r="P115" t="str">
            <v>01</v>
          </cell>
          <cell r="Q115" t="str">
            <v>เปิดดำเนินการ</v>
          </cell>
          <cell r="R115" t="str">
            <v xml:space="preserve">302  ถ.สุขยางค์ </v>
          </cell>
          <cell r="S115" t="str">
            <v>95130</v>
          </cell>
          <cell r="T115" t="str">
            <v>073289142</v>
          </cell>
          <cell r="U115" t="str">
            <v>073249142</v>
          </cell>
          <cell r="V115" t="str">
            <v>22</v>
          </cell>
          <cell r="W115" t="str">
            <v>2.2 ทุติยภูมิระดับกลาง</v>
          </cell>
          <cell r="X115" t="str">
            <v>S</v>
          </cell>
          <cell r="Y115" t="str">
            <v xml:space="preserve">บริการ  </v>
          </cell>
          <cell r="AH115" t="str">
            <v>11432</v>
          </cell>
        </row>
        <row r="116">
          <cell r="A116" t="str">
            <v>001094700</v>
          </cell>
          <cell r="B116" t="str">
            <v>โรงพยาบาลเขมราฐ</v>
          </cell>
          <cell r="C116" t="str">
            <v>21002</v>
          </cell>
          <cell r="D116" t="str">
            <v>กระทรวงสาธารณสุข สำนักงานปลัดกระทรวงสาธารณสุข</v>
          </cell>
          <cell r="E116" t="str">
            <v>07</v>
          </cell>
          <cell r="F116" t="str">
            <v>โรงพยาบาลชุมชน</v>
          </cell>
          <cell r="G116" t="str">
            <v>60</v>
          </cell>
          <cell r="H116" t="str">
            <v>34</v>
          </cell>
          <cell r="I116" t="str">
            <v>จ.อุบลราชธานี</v>
          </cell>
          <cell r="J116" t="str">
            <v>05</v>
          </cell>
          <cell r="K116" t="str">
            <v xml:space="preserve"> อ.เขมราฐ</v>
          </cell>
          <cell r="L116" t="str">
            <v>01</v>
          </cell>
          <cell r="M116" t="str">
            <v xml:space="preserve"> 'ต.เขมราฐ'</v>
          </cell>
          <cell r="N116" t="str">
            <v>07</v>
          </cell>
          <cell r="O116" t="str">
            <v xml:space="preserve"> หมู่ 7</v>
          </cell>
          <cell r="P116" t="str">
            <v>01</v>
          </cell>
          <cell r="Q116" t="str">
            <v>เปิดดำเนินการ</v>
          </cell>
          <cell r="V116" t="str">
            <v>21</v>
          </cell>
          <cell r="W116" t="str">
            <v>2.1 ทุติยภูมิระดับต้น</v>
          </cell>
          <cell r="AH116" t="str">
            <v>10947</v>
          </cell>
        </row>
        <row r="117">
          <cell r="A117" t="str">
            <v>001160800</v>
          </cell>
          <cell r="B117" t="str">
            <v>โรงพยาบาลลำทะเมนชัย</v>
          </cell>
          <cell r="C117" t="str">
            <v>21002</v>
          </cell>
          <cell r="D117" t="str">
            <v>กระทรวงสาธารณสุข สำนักงานปลัดกระทรวงสาธารณสุข</v>
          </cell>
          <cell r="E117" t="str">
            <v>07</v>
          </cell>
          <cell r="F117" t="str">
            <v>โรงพยาบาลชุมชน</v>
          </cell>
          <cell r="G117" t="str">
            <v>30</v>
          </cell>
          <cell r="H117" t="str">
            <v>30</v>
          </cell>
          <cell r="I117" t="str">
            <v>จ.นครราชสีมา</v>
          </cell>
          <cell r="J117" t="str">
            <v>29</v>
          </cell>
          <cell r="K117" t="str">
            <v xml:space="preserve"> อ.ลำทะเมนชัย</v>
          </cell>
          <cell r="L117" t="str">
            <v>01</v>
          </cell>
          <cell r="M117" t="str">
            <v xml:space="preserve"> 'ต.ขุย'</v>
          </cell>
          <cell r="N117" t="str">
            <v>01</v>
          </cell>
          <cell r="O117" t="str">
            <v xml:space="preserve"> หมู่ 1</v>
          </cell>
          <cell r="P117" t="str">
            <v>01</v>
          </cell>
          <cell r="Q117" t="str">
            <v>เปิดดำเนินการ</v>
          </cell>
          <cell r="V117" t="str">
            <v>21</v>
          </cell>
          <cell r="W117" t="str">
            <v>2.1 ทุติยภูมิระดับต้น</v>
          </cell>
          <cell r="AH117" t="str">
            <v>11608</v>
          </cell>
        </row>
        <row r="118">
          <cell r="A118" t="str">
            <v>001087200</v>
          </cell>
          <cell r="B118" t="str">
            <v>โรงพยาบาลเสิงสาง</v>
          </cell>
          <cell r="C118" t="str">
            <v>21002</v>
          </cell>
          <cell r="D118" t="str">
            <v>กระทรวงสาธารณสุข สำนักงานปลัดกระทรวงสาธารณสุข</v>
          </cell>
          <cell r="E118" t="str">
            <v>07</v>
          </cell>
          <cell r="F118" t="str">
            <v>โรงพยาบาลชุมชน</v>
          </cell>
          <cell r="G118" t="str">
            <v>30</v>
          </cell>
          <cell r="H118" t="str">
            <v>30</v>
          </cell>
          <cell r="I118" t="str">
            <v>จ.นครราชสีมา</v>
          </cell>
          <cell r="J118" t="str">
            <v>03</v>
          </cell>
          <cell r="K118" t="str">
            <v xml:space="preserve"> อ.เสิงสาง</v>
          </cell>
          <cell r="L118" t="str">
            <v>01</v>
          </cell>
          <cell r="M118" t="str">
            <v xml:space="preserve"> 'ต.เสิงสาง'</v>
          </cell>
          <cell r="N118" t="str">
            <v>08</v>
          </cell>
          <cell r="O118" t="str">
            <v xml:space="preserve"> หมู่ 8</v>
          </cell>
          <cell r="P118" t="str">
            <v>01</v>
          </cell>
          <cell r="Q118" t="str">
            <v>เปิดดำเนินการ</v>
          </cell>
          <cell r="R118" t="str">
            <v xml:space="preserve">66 </v>
          </cell>
          <cell r="V118" t="str">
            <v>21</v>
          </cell>
          <cell r="W118" t="str">
            <v>2.1 ทุติยภูมิระดับต้น</v>
          </cell>
          <cell r="AH118" t="str">
            <v>10872</v>
          </cell>
        </row>
        <row r="119">
          <cell r="A119" t="str">
            <v>001118400</v>
          </cell>
          <cell r="B119" t="str">
            <v>โรงพยาบาลจุน</v>
          </cell>
          <cell r="C119" t="str">
            <v>21002</v>
          </cell>
          <cell r="D119" t="str">
            <v>กระทรวงสาธารณสุข สำนักงานปลัดกระทรวงสาธารณสุข</v>
          </cell>
          <cell r="E119" t="str">
            <v>07</v>
          </cell>
          <cell r="F119" t="str">
            <v>โรงพยาบาลชุมชน</v>
          </cell>
          <cell r="G119" t="str">
            <v>30</v>
          </cell>
          <cell r="H119" t="str">
            <v>56</v>
          </cell>
          <cell r="I119" t="str">
            <v>จ.พะเยา</v>
          </cell>
          <cell r="J119" t="str">
            <v>02</v>
          </cell>
          <cell r="K119" t="str">
            <v xml:space="preserve"> อ.จุน</v>
          </cell>
          <cell r="L119" t="str">
            <v>01</v>
          </cell>
          <cell r="M119" t="str">
            <v xml:space="preserve"> 'ต.ห้วยข้าวก่ำ'</v>
          </cell>
          <cell r="N119" t="str">
            <v>07</v>
          </cell>
          <cell r="O119" t="str">
            <v xml:space="preserve"> หมู่ 7</v>
          </cell>
          <cell r="P119" t="str">
            <v>01</v>
          </cell>
          <cell r="Q119" t="str">
            <v>เปิดดำเนินการ</v>
          </cell>
          <cell r="R119" t="str">
            <v xml:space="preserve">ม.7 </v>
          </cell>
          <cell r="S119" t="str">
            <v>56150</v>
          </cell>
          <cell r="T119" t="str">
            <v>054-409-200</v>
          </cell>
          <cell r="U119" t="str">
            <v>054-409-200</v>
          </cell>
          <cell r="V119" t="str">
            <v>21</v>
          </cell>
          <cell r="W119" t="str">
            <v>2.1 ทุติยภูมิระดับต้น</v>
          </cell>
          <cell r="X119" t="str">
            <v>S</v>
          </cell>
          <cell r="Y119" t="str">
            <v xml:space="preserve">บริการ  </v>
          </cell>
          <cell r="AH119" t="str">
            <v>11184</v>
          </cell>
        </row>
        <row r="120">
          <cell r="A120" t="str">
            <v>001163100</v>
          </cell>
          <cell r="B120" t="str">
            <v>โรงพยาบาลวชิรบารมี</v>
          </cell>
          <cell r="C120" t="str">
            <v>21002</v>
          </cell>
          <cell r="D120" t="str">
            <v>กระทรวงสาธารณสุข สำนักงานปลัดกระทรวงสาธารณสุข</v>
          </cell>
          <cell r="E120" t="str">
            <v>07</v>
          </cell>
          <cell r="F120" t="str">
            <v>โรงพยาบาลชุมชน</v>
          </cell>
          <cell r="G120" t="str">
            <v>30</v>
          </cell>
          <cell r="H120" t="str">
            <v>66</v>
          </cell>
          <cell r="I120" t="str">
            <v>จ.พิจิตร</v>
          </cell>
          <cell r="J120" t="str">
            <v>12</v>
          </cell>
          <cell r="K120" t="str">
            <v xml:space="preserve"> อ.วชิรบารมี</v>
          </cell>
          <cell r="L120" t="str">
            <v>01</v>
          </cell>
          <cell r="M120" t="str">
            <v xml:space="preserve"> 'ต.บ้านนา'</v>
          </cell>
          <cell r="N120" t="str">
            <v>13</v>
          </cell>
          <cell r="O120" t="str">
            <v xml:space="preserve"> หมู่ 13</v>
          </cell>
          <cell r="P120" t="str">
            <v>01</v>
          </cell>
          <cell r="Q120" t="str">
            <v>เปิดดำเนินการ</v>
          </cell>
          <cell r="S120" t="str">
            <v>66140</v>
          </cell>
          <cell r="V120" t="str">
            <v>21</v>
          </cell>
          <cell r="W120" t="str">
            <v>2.1 ทุติยภูมิระดับต้น</v>
          </cell>
          <cell r="AH120" t="str">
            <v>11631</v>
          </cell>
        </row>
        <row r="121">
          <cell r="A121" t="str">
            <v>001227500</v>
          </cell>
          <cell r="B121" t="str">
            <v>โรงพยาบาลสิรินธร(ภาคตะวันออกเฉียงเหนือ)</v>
          </cell>
          <cell r="C121" t="str">
            <v>21002</v>
          </cell>
          <cell r="D121" t="str">
            <v>กระทรวงสาธารณสุข สำนักงานปลัดกระทรวงสาธารณสุข</v>
          </cell>
          <cell r="E121" t="str">
            <v>06</v>
          </cell>
          <cell r="F121" t="str">
            <v>โรงพยาบาลทั่วไป</v>
          </cell>
          <cell r="G121" t="str">
            <v>250</v>
          </cell>
          <cell r="H121" t="str">
            <v>40</v>
          </cell>
          <cell r="I121" t="str">
            <v>จ.ขอนแก่น</v>
          </cell>
          <cell r="J121" t="str">
            <v>24</v>
          </cell>
          <cell r="K121" t="str">
            <v xml:space="preserve"> อ.บ้านแฮด</v>
          </cell>
          <cell r="L121" t="str">
            <v>03</v>
          </cell>
          <cell r="M121" t="str">
            <v xml:space="preserve"> 'ต.โนนสมบูรณ์'</v>
          </cell>
          <cell r="N121" t="str">
            <v>10</v>
          </cell>
          <cell r="O121" t="str">
            <v xml:space="preserve"> หมู่ 10</v>
          </cell>
          <cell r="P121" t="str">
            <v>01</v>
          </cell>
          <cell r="Q121" t="str">
            <v>เปิดดำเนินการ</v>
          </cell>
          <cell r="R121" t="str">
            <v>81</v>
          </cell>
          <cell r="S121" t="str">
            <v>40110</v>
          </cell>
          <cell r="T121" t="str">
            <v>043267041</v>
          </cell>
          <cell r="V121" t="str">
            <v>23</v>
          </cell>
          <cell r="W121" t="str">
            <v>2.3 ทุติยภูมิระดับสูง</v>
          </cell>
          <cell r="X121" t="str">
            <v>S</v>
          </cell>
          <cell r="Y121" t="str">
            <v xml:space="preserve">บริการ  </v>
          </cell>
          <cell r="Z121" t="str">
            <v>01</v>
          </cell>
          <cell r="AA121" t="str">
            <v>ตั้งใหม่</v>
          </cell>
          <cell r="AH121" t="str">
            <v>12275</v>
          </cell>
        </row>
        <row r="122">
          <cell r="A122" t="str">
            <v>001501200</v>
          </cell>
          <cell r="B122" t="str">
            <v>โรงพยาบาลสมเด็จพระญาณสังวร</v>
          </cell>
          <cell r="C122" t="str">
            <v>21002</v>
          </cell>
          <cell r="D122" t="str">
            <v>กระทรวงสาธารณสุข สำนักงานปลัดกระทรวงสาธารณสุข</v>
          </cell>
          <cell r="E122" t="str">
            <v>07</v>
          </cell>
          <cell r="F122" t="str">
            <v>โรงพยาบาลชุมชน</v>
          </cell>
          <cell r="G122" t="str">
            <v>30</v>
          </cell>
          <cell r="H122" t="str">
            <v>57</v>
          </cell>
          <cell r="I122" t="str">
            <v>จ.เชียงราย</v>
          </cell>
          <cell r="J122" t="str">
            <v>02</v>
          </cell>
          <cell r="K122" t="str">
            <v xml:space="preserve"> อ.เวียงชัย</v>
          </cell>
          <cell r="L122" t="str">
            <v>02</v>
          </cell>
          <cell r="M122" t="str">
            <v xml:space="preserve"> 'ต.เวียงชัย'</v>
          </cell>
          <cell r="N122" t="str">
            <v>03</v>
          </cell>
          <cell r="O122" t="str">
            <v xml:space="preserve"> หมู่ 3</v>
          </cell>
          <cell r="P122" t="str">
            <v>01</v>
          </cell>
          <cell r="Q122" t="str">
            <v>เปิดดำเนินการ</v>
          </cell>
          <cell r="R122" t="str">
            <v>บ้านศรีเวียง</v>
          </cell>
          <cell r="S122" t="str">
            <v>57210</v>
          </cell>
          <cell r="T122" t="str">
            <v>053-603123</v>
          </cell>
          <cell r="U122" t="str">
            <v>053-603123</v>
          </cell>
          <cell r="V122" t="str">
            <v>21</v>
          </cell>
          <cell r="W122" t="str">
            <v>2.1 ทุติยภูมิระดับต้น</v>
          </cell>
          <cell r="X122" t="str">
            <v>S</v>
          </cell>
          <cell r="Y122" t="str">
            <v xml:space="preserve">บริการ  </v>
          </cell>
          <cell r="Z122" t="str">
            <v>01</v>
          </cell>
          <cell r="AA122" t="str">
            <v>ตั้งใหม่</v>
          </cell>
          <cell r="AB122" t="str">
            <v>แก้ไขพื้นที่ตั้ง</v>
          </cell>
          <cell r="AH122" t="str">
            <v>15012</v>
          </cell>
        </row>
        <row r="123">
          <cell r="A123" t="str">
            <v>001077600</v>
          </cell>
          <cell r="B123" t="str">
            <v>โรงพยาบาลลาดบัวหลวง</v>
          </cell>
          <cell r="C123" t="str">
            <v>21002</v>
          </cell>
          <cell r="D123" t="str">
            <v>กระทรวงสาธารณสุข สำนักงานปลัดกระทรวงสาธารณสุข</v>
          </cell>
          <cell r="E123" t="str">
            <v>07</v>
          </cell>
          <cell r="F123" t="str">
            <v>โรงพยาบาลชุมชน</v>
          </cell>
          <cell r="G123" t="str">
            <v>60</v>
          </cell>
          <cell r="H123" t="str">
            <v>14</v>
          </cell>
          <cell r="I123" t="str">
            <v>จ.พระนครศรีอยุธยา</v>
          </cell>
          <cell r="J123" t="str">
            <v>10</v>
          </cell>
          <cell r="K123" t="str">
            <v xml:space="preserve"> อ.ลาดบัวหลวง</v>
          </cell>
          <cell r="L123" t="str">
            <v>01</v>
          </cell>
          <cell r="M123" t="str">
            <v xml:space="preserve"> 'ต.ลาดบัวหลวง'</v>
          </cell>
          <cell r="N123" t="str">
            <v>03</v>
          </cell>
          <cell r="O123" t="str">
            <v xml:space="preserve"> หมู่ 3</v>
          </cell>
          <cell r="P123" t="str">
            <v>01</v>
          </cell>
          <cell r="Q123" t="str">
            <v>เปิดดำเนินการ</v>
          </cell>
          <cell r="R123" t="str">
            <v xml:space="preserve">88/1 ม.3 </v>
          </cell>
          <cell r="S123" t="str">
            <v>13230</v>
          </cell>
          <cell r="T123" t="str">
            <v>035379094</v>
          </cell>
          <cell r="V123" t="str">
            <v>21</v>
          </cell>
          <cell r="W123" t="str">
            <v>2.1 ทุติยภูมิระดับต้น</v>
          </cell>
          <cell r="X123" t="str">
            <v>S</v>
          </cell>
          <cell r="Y123" t="str">
            <v xml:space="preserve">บริการ  </v>
          </cell>
          <cell r="AB123" t="str">
            <v>แก้ไขค่าพิกัด</v>
          </cell>
          <cell r="AH123" t="str">
            <v>10776</v>
          </cell>
        </row>
        <row r="124">
          <cell r="A124" t="str">
            <v>001119800</v>
          </cell>
          <cell r="B124" t="str">
            <v>โรงพยาบาลเวียงแก่น</v>
          </cell>
          <cell r="C124" t="str">
            <v>21002</v>
          </cell>
          <cell r="D124" t="str">
            <v>กระทรวงสาธารณสุข สำนักงานปลัดกระทรวงสาธารณสุข</v>
          </cell>
          <cell r="E124" t="str">
            <v>07</v>
          </cell>
          <cell r="F124" t="str">
            <v>โรงพยาบาลชุมชน</v>
          </cell>
          <cell r="G124" t="str">
            <v>30</v>
          </cell>
          <cell r="H124" t="str">
            <v>57</v>
          </cell>
          <cell r="I124" t="str">
            <v>จ.เชียงราย</v>
          </cell>
          <cell r="J124" t="str">
            <v>13</v>
          </cell>
          <cell r="K124" t="str">
            <v xml:space="preserve"> อ.เวียงแก่น</v>
          </cell>
          <cell r="L124" t="str">
            <v>01</v>
          </cell>
          <cell r="M124" t="str">
            <v xml:space="preserve"> 'ต.ม่วงยาย'</v>
          </cell>
          <cell r="N124" t="str">
            <v>06</v>
          </cell>
          <cell r="O124" t="str">
            <v xml:space="preserve"> หมู่ 6</v>
          </cell>
          <cell r="P124" t="str">
            <v>01</v>
          </cell>
          <cell r="Q124" t="str">
            <v>เปิดดำเนินการ</v>
          </cell>
          <cell r="R124" t="str">
            <v>115 บ้านไทยสามัคคี</v>
          </cell>
          <cell r="S124" t="str">
            <v>57310</v>
          </cell>
          <cell r="T124" t="str">
            <v>053-608146</v>
          </cell>
          <cell r="U124" t="str">
            <v>053-608154</v>
          </cell>
          <cell r="V124" t="str">
            <v>21</v>
          </cell>
          <cell r="W124" t="str">
            <v>2.1 ทุติยภูมิระดับต้น</v>
          </cell>
          <cell r="X124" t="str">
            <v>S</v>
          </cell>
          <cell r="Y124" t="str">
            <v xml:space="preserve">บริการ  </v>
          </cell>
          <cell r="AB124" t="str">
            <v>แก้ไขที่ตั้ง</v>
          </cell>
          <cell r="AH124" t="str">
            <v>11198</v>
          </cell>
        </row>
        <row r="125">
          <cell r="A125" t="str">
            <v>001090200</v>
          </cell>
          <cell r="B125" t="str">
            <v>โรงพยาบาลพุทไธสง</v>
          </cell>
          <cell r="C125" t="str">
            <v>21002</v>
          </cell>
          <cell r="D125" t="str">
            <v>กระทรวงสาธารณสุข สำนักงานปลัดกระทรวงสาธารณสุข</v>
          </cell>
          <cell r="E125" t="str">
            <v>07</v>
          </cell>
          <cell r="F125" t="str">
            <v>โรงพยาบาลชุมชน</v>
          </cell>
          <cell r="G125" t="str">
            <v>60</v>
          </cell>
          <cell r="H125" t="str">
            <v>31</v>
          </cell>
          <cell r="I125" t="str">
            <v>จ.บุรีรัมย์</v>
          </cell>
          <cell r="J125" t="str">
            <v>09</v>
          </cell>
          <cell r="K125" t="str">
            <v xml:space="preserve"> อ.พุทไธสง</v>
          </cell>
          <cell r="L125" t="str">
            <v>02</v>
          </cell>
          <cell r="M125" t="str">
            <v xml:space="preserve"> 'ต.มะเฟือง'</v>
          </cell>
          <cell r="N125" t="str">
            <v>03</v>
          </cell>
          <cell r="O125" t="str">
            <v xml:space="preserve"> หมู่ 3</v>
          </cell>
          <cell r="P125" t="str">
            <v>01</v>
          </cell>
          <cell r="Q125" t="str">
            <v>เปิดดำเนินการ</v>
          </cell>
          <cell r="R125" t="str">
            <v xml:space="preserve">240 </v>
          </cell>
          <cell r="V125" t="str">
            <v>22</v>
          </cell>
          <cell r="W125" t="str">
            <v>2.2 ทุติยภูมิระดับกลาง</v>
          </cell>
          <cell r="AB125" t="str">
            <v>แก้ไขหมู่</v>
          </cell>
          <cell r="AH125" t="str">
            <v>10902</v>
          </cell>
        </row>
        <row r="126">
          <cell r="A126" t="str">
            <v>001071400</v>
          </cell>
          <cell r="B126" t="str">
            <v>โรงพยาบาลลำพูน</v>
          </cell>
          <cell r="C126" t="str">
            <v>21002</v>
          </cell>
          <cell r="D126" t="str">
            <v>กระทรวงสาธารณสุข สำนักงานปลัดกระทรวงสาธารณสุข</v>
          </cell>
          <cell r="E126" t="str">
            <v>06</v>
          </cell>
          <cell r="F126" t="str">
            <v>โรงพยาบาลทั่วไป</v>
          </cell>
          <cell r="G126" t="str">
            <v>411</v>
          </cell>
          <cell r="H126" t="str">
            <v>51</v>
          </cell>
          <cell r="I126" t="str">
            <v>จ.ลำพูน</v>
          </cell>
          <cell r="J126" t="str">
            <v>01</v>
          </cell>
          <cell r="K126" t="str">
            <v xml:space="preserve"> อ.เมืองลำพูน</v>
          </cell>
          <cell r="L126" t="str">
            <v>07</v>
          </cell>
          <cell r="M126" t="str">
            <v xml:space="preserve"> 'ต.ต้นธง'</v>
          </cell>
          <cell r="N126" t="str">
            <v>11</v>
          </cell>
          <cell r="O126" t="str">
            <v xml:space="preserve"> หมู่ 11</v>
          </cell>
          <cell r="P126" t="str">
            <v>01</v>
          </cell>
          <cell r="Q126" t="str">
            <v>เปิดดำเนินการ</v>
          </cell>
          <cell r="R126" t="str">
            <v xml:space="preserve">177 </v>
          </cell>
          <cell r="S126" t="str">
            <v>51000</v>
          </cell>
          <cell r="T126" t="str">
            <v>053563635-9</v>
          </cell>
          <cell r="V126" t="str">
            <v>31</v>
          </cell>
          <cell r="W126" t="str">
            <v>3.1 ตติยภูมิ</v>
          </cell>
          <cell r="X126" t="str">
            <v>S</v>
          </cell>
          <cell r="Y126" t="str">
            <v xml:space="preserve">บริการ  </v>
          </cell>
          <cell r="Z126" t="str">
            <v>04</v>
          </cell>
          <cell r="AA126" t="str">
            <v>แก้ไข/เปลี่ยนแปลงที่ตั้ง</v>
          </cell>
          <cell r="AB126" t="str">
            <v>แก้ไขจำนวนเตียงจาก  433  เป็น411เตียง</v>
          </cell>
          <cell r="AC126" t="str">
            <v>แจ้งแก้ไขที่อยู่ ม.01 เป็น ม.11 ต.เวียงยอง เป็น ต.ต้นธง แจ้งทางโทรศัพท์ จากสสจ. วันที่ 24 ตค.56'</v>
          </cell>
          <cell r="AH126" t="str">
            <v>10714</v>
          </cell>
        </row>
        <row r="127">
          <cell r="A127" t="str">
            <v>001096800</v>
          </cell>
          <cell r="B127" t="str">
            <v>โรงพยาบาลค้อวัง</v>
          </cell>
          <cell r="C127" t="str">
            <v>21002</v>
          </cell>
          <cell r="D127" t="str">
            <v>กระทรวงสาธารณสุข สำนักงานปลัดกระทรวงสาธารณสุข</v>
          </cell>
          <cell r="E127" t="str">
            <v>07</v>
          </cell>
          <cell r="F127" t="str">
            <v>โรงพยาบาลชุมชน</v>
          </cell>
          <cell r="G127" t="str">
            <v>30</v>
          </cell>
          <cell r="H127" t="str">
            <v>35</v>
          </cell>
          <cell r="I127" t="str">
            <v>จ.ยโสธร</v>
          </cell>
          <cell r="J127" t="str">
            <v>07</v>
          </cell>
          <cell r="K127" t="str">
            <v xml:space="preserve"> อ.ค้อวัง</v>
          </cell>
          <cell r="L127" t="str">
            <v>04</v>
          </cell>
          <cell r="M127" t="str">
            <v xml:space="preserve"> 'ต.ค้อวัง'</v>
          </cell>
          <cell r="N127" t="str">
            <v>01</v>
          </cell>
          <cell r="O127" t="str">
            <v xml:space="preserve"> หมู่ 1</v>
          </cell>
          <cell r="P127" t="str">
            <v>01</v>
          </cell>
          <cell r="Q127" t="str">
            <v>เปิดดำเนินการ</v>
          </cell>
          <cell r="R127" t="str">
            <v xml:space="preserve">ม.1  ถ.พลไว- ยางชุมน้อย  </v>
          </cell>
          <cell r="S127" t="str">
            <v>35140</v>
          </cell>
          <cell r="V127" t="str">
            <v>21</v>
          </cell>
          <cell r="W127" t="str">
            <v>2.1 ทุติยภูมิระดับต้น</v>
          </cell>
          <cell r="AB127" t="str">
            <v>แก้ไขที่ตั้ง  อ.กุดชุม เป็น  อ.ค้อวัง และ ต.ค้อวัง</v>
          </cell>
          <cell r="AH127" t="str">
            <v>10968</v>
          </cell>
        </row>
        <row r="128">
          <cell r="A128" t="str">
            <v>001089700</v>
          </cell>
          <cell r="B128" t="str">
            <v>โรงพยาบาลนางรอง</v>
          </cell>
          <cell r="C128" t="str">
            <v>21002</v>
          </cell>
          <cell r="D128" t="str">
            <v>กระทรวงสาธารณสุข สำนักงานปลัดกระทรวงสาธารณสุข</v>
          </cell>
          <cell r="E128" t="str">
            <v>07</v>
          </cell>
          <cell r="F128" t="str">
            <v>โรงพยาบาลชุมชน</v>
          </cell>
          <cell r="G128" t="str">
            <v>371</v>
          </cell>
          <cell r="H128" t="str">
            <v>31</v>
          </cell>
          <cell r="I128" t="str">
            <v>จ.บุรีรัมย์</v>
          </cell>
          <cell r="J128" t="str">
            <v>04</v>
          </cell>
          <cell r="K128" t="str">
            <v xml:space="preserve"> อ.นางรอง</v>
          </cell>
          <cell r="L128" t="str">
            <v>01</v>
          </cell>
          <cell r="M128" t="str">
            <v xml:space="preserve"> 'ต.นางรอง'</v>
          </cell>
          <cell r="N128" t="str">
            <v>25</v>
          </cell>
          <cell r="O128" t="str">
            <v xml:space="preserve"> หมู่ 25</v>
          </cell>
          <cell r="P128" t="str">
            <v>01</v>
          </cell>
          <cell r="Q128" t="str">
            <v>เปิดดำเนินการ</v>
          </cell>
          <cell r="R128" t="str">
            <v xml:space="preserve">692 ถ.โชคชัย-เดชอุดม </v>
          </cell>
          <cell r="V128" t="str">
            <v>23</v>
          </cell>
          <cell r="W128" t="str">
            <v>2.3 ทุติยภูมิระดับสูง</v>
          </cell>
          <cell r="X128" t="str">
            <v>S</v>
          </cell>
          <cell r="Y128" t="str">
            <v xml:space="preserve">บริการ  </v>
          </cell>
          <cell r="Z128" t="str">
            <v>06</v>
          </cell>
          <cell r="AA128" t="str">
            <v>แก้ไข/เปลี่ยนแปลงจำนวนเตียง</v>
          </cell>
          <cell r="AB128" t="str">
            <v>แก้ไขจำนวนเตียงจาก  269 เตียง เป็น 371</v>
          </cell>
          <cell r="AH128" t="str">
            <v>10897</v>
          </cell>
        </row>
        <row r="129">
          <cell r="A129" t="str">
            <v>001075000</v>
          </cell>
          <cell r="B129" t="str">
            <v>โรงพยาบาลนราธิวาสราชนครินทร์</v>
          </cell>
          <cell r="C129" t="str">
            <v>21002</v>
          </cell>
          <cell r="D129" t="str">
            <v>กระทรวงสาธารณสุข สำนักงานปลัดกระทรวงสาธารณสุข</v>
          </cell>
          <cell r="E129" t="str">
            <v>06</v>
          </cell>
          <cell r="F129" t="str">
            <v>โรงพยาบาลทั่วไป</v>
          </cell>
          <cell r="G129" t="str">
            <v>360</v>
          </cell>
          <cell r="H129" t="str">
            <v>96</v>
          </cell>
          <cell r="I129" t="str">
            <v>จ.นราธิวาส</v>
          </cell>
          <cell r="J129" t="str">
            <v>01</v>
          </cell>
          <cell r="K129" t="str">
            <v xml:space="preserve"> อ.เมืองนราธิวาส</v>
          </cell>
          <cell r="L129" t="str">
            <v>01</v>
          </cell>
          <cell r="M129" t="str">
            <v xml:space="preserve"> 'ต.บางนาค'</v>
          </cell>
          <cell r="N129" t="str">
            <v>00</v>
          </cell>
          <cell r="O129" t="str">
            <v xml:space="preserve"> หมู่ 0</v>
          </cell>
          <cell r="P129" t="str">
            <v>01</v>
          </cell>
          <cell r="Q129" t="str">
            <v>เปิดดำเนินการ</v>
          </cell>
          <cell r="R129" t="str">
            <v xml:space="preserve">80 ถ.ระแงะมรรคา </v>
          </cell>
          <cell r="V129" t="str">
            <v>31</v>
          </cell>
          <cell r="W129" t="str">
            <v>3.1 ตติยภูมิ</v>
          </cell>
          <cell r="Z129" t="str">
            <v>04</v>
          </cell>
          <cell r="AA129" t="str">
            <v>แก้ไข/เปลี่ยนแปลงที่ตั้ง</v>
          </cell>
          <cell r="AB129" t="str">
            <v>เพิ่มเตียงจาก 262 เป็น 360</v>
          </cell>
          <cell r="AH129" t="str">
            <v>10750</v>
          </cell>
        </row>
        <row r="130">
          <cell r="A130" t="str">
            <v>001102100</v>
          </cell>
          <cell r="B130" t="str">
            <v>โรงพยาบาลศรีธาตุ</v>
          </cell>
          <cell r="C130" t="str">
            <v>21002</v>
          </cell>
          <cell r="D130" t="str">
            <v>กระทรวงสาธารณสุข สำนักงานปลัดกระทรวงสาธารณสุข</v>
          </cell>
          <cell r="E130" t="str">
            <v>07</v>
          </cell>
          <cell r="F130" t="str">
            <v>โรงพยาบาลชุมชน</v>
          </cell>
          <cell r="G130" t="str">
            <v>30</v>
          </cell>
          <cell r="H130" t="str">
            <v>41</v>
          </cell>
          <cell r="I130" t="str">
            <v>จ.อุดรธานี</v>
          </cell>
          <cell r="J130" t="str">
            <v>09</v>
          </cell>
          <cell r="K130" t="str">
            <v xml:space="preserve"> อ.ศรีธาตุ</v>
          </cell>
          <cell r="L130" t="str">
            <v>02</v>
          </cell>
          <cell r="M130" t="str">
            <v xml:space="preserve"> 'ต.จำปี'</v>
          </cell>
          <cell r="N130" t="str">
            <v>08</v>
          </cell>
          <cell r="O130" t="str">
            <v xml:space="preserve"> หมู่ 8</v>
          </cell>
          <cell r="P130" t="str">
            <v>01</v>
          </cell>
          <cell r="Q130" t="str">
            <v>เปิดดำเนินการ</v>
          </cell>
          <cell r="R130" t="str">
            <v xml:space="preserve">252  ถ.สมศิริ </v>
          </cell>
          <cell r="S130" t="str">
            <v>41230</v>
          </cell>
          <cell r="V130" t="str">
            <v>22</v>
          </cell>
          <cell r="W130" t="str">
            <v>2.2 ทุติยภูมิระดับกลาง</v>
          </cell>
          <cell r="Z130" t="str">
            <v>09</v>
          </cell>
          <cell r="AA130" t="str">
            <v>อื่นๆ</v>
          </cell>
          <cell r="AB130" t="str">
            <v>แก้ไขที่ตั้งตำบลจาก ต.ศรีธาตุ เป็น ต.จำปี</v>
          </cell>
          <cell r="AH130" t="str">
            <v>11021</v>
          </cell>
        </row>
        <row r="131">
          <cell r="A131" t="str">
            <v>001076900</v>
          </cell>
          <cell r="B131" t="str">
            <v>โรงพยาบาลสมเด็จพระสังฆราช(นครหลวง)</v>
          </cell>
          <cell r="C131" t="str">
            <v>21002</v>
          </cell>
          <cell r="D131" t="str">
            <v>กระทรวงสาธารณสุข สำนักงานปลัดกระทรวงสาธารณสุข</v>
          </cell>
          <cell r="E131" t="str">
            <v>07</v>
          </cell>
          <cell r="F131" t="str">
            <v>โรงพยาบาลชุมชน</v>
          </cell>
          <cell r="G131" t="str">
            <v>60</v>
          </cell>
          <cell r="H131" t="str">
            <v>14</v>
          </cell>
          <cell r="I131" t="str">
            <v>จ.พระนครศรีอยุธยา</v>
          </cell>
          <cell r="J131" t="str">
            <v>03</v>
          </cell>
          <cell r="K131" t="str">
            <v xml:space="preserve"> อ.นครหลวง</v>
          </cell>
          <cell r="L131" t="str">
            <v>01</v>
          </cell>
          <cell r="M131" t="str">
            <v xml:space="preserve"> 'ต.นครหลวง'</v>
          </cell>
          <cell r="N131" t="str">
            <v>02</v>
          </cell>
          <cell r="O131" t="str">
            <v xml:space="preserve"> หมู่ 2</v>
          </cell>
          <cell r="P131" t="str">
            <v>01</v>
          </cell>
          <cell r="Q131" t="str">
            <v>เปิดดำเนินการ</v>
          </cell>
          <cell r="R131" t="str">
            <v xml:space="preserve">200 ม.2 ถ.สายเอเซีย </v>
          </cell>
          <cell r="V131" t="str">
            <v>21</v>
          </cell>
          <cell r="W131" t="str">
            <v>2.1 ทุติยภูมิระดับต้น</v>
          </cell>
          <cell r="AH131" t="str">
            <v>10769</v>
          </cell>
        </row>
        <row r="132">
          <cell r="A132" t="str">
            <v>001069400</v>
          </cell>
          <cell r="B132" t="str">
            <v>โรงพยาบาลชัยนาทนเรนทร</v>
          </cell>
          <cell r="C132" t="str">
            <v>21002</v>
          </cell>
          <cell r="D132" t="str">
            <v>กระทรวงสาธารณสุข สำนักงานปลัดกระทรวงสาธารณสุข</v>
          </cell>
          <cell r="E132" t="str">
            <v>06</v>
          </cell>
          <cell r="F132" t="str">
            <v>โรงพยาบาลทั่วไป</v>
          </cell>
          <cell r="G132" t="str">
            <v>367</v>
          </cell>
          <cell r="H132" t="str">
            <v>18</v>
          </cell>
          <cell r="I132" t="str">
            <v>จ.ชัยนาท</v>
          </cell>
          <cell r="J132" t="str">
            <v>01</v>
          </cell>
          <cell r="K132" t="str">
            <v xml:space="preserve"> อ.เมืองชัยนาท</v>
          </cell>
          <cell r="L132" t="str">
            <v>01</v>
          </cell>
          <cell r="M132" t="str">
            <v xml:space="preserve"> 'ต.ในเมือง'</v>
          </cell>
          <cell r="N132" t="str">
            <v>05</v>
          </cell>
          <cell r="O132" t="str">
            <v xml:space="preserve"> หมู่ 5</v>
          </cell>
          <cell r="P132" t="str">
            <v>01</v>
          </cell>
          <cell r="Q132" t="str">
            <v>เปิดดำเนินการ</v>
          </cell>
          <cell r="R132" t="str">
            <v xml:space="preserve">199 </v>
          </cell>
          <cell r="S132" t="str">
            <v>17000</v>
          </cell>
          <cell r="T132" t="str">
            <v>05641 2032</v>
          </cell>
          <cell r="U132" t="str">
            <v>056411071</v>
          </cell>
          <cell r="V132" t="str">
            <v>23</v>
          </cell>
          <cell r="W132" t="str">
            <v>2.3 ทุติยภูมิระดับสูง</v>
          </cell>
          <cell r="X132" t="str">
            <v>S</v>
          </cell>
          <cell r="Y132" t="str">
            <v xml:space="preserve">บริการ  </v>
          </cell>
          <cell r="Z132" t="str">
            <v>02</v>
          </cell>
          <cell r="AA132" t="str">
            <v>แก้ไขชื่อ</v>
          </cell>
          <cell r="AB132" t="str">
            <v>แก้ไขชื่อจากรพ.ชัยนาท เป็นรพ.ชัยนาทนเรนทร ตามหนังสือที่ชน.0027/6825 ถึงปลัดกระทรวงสาธารณสุข</v>
          </cell>
          <cell r="AH132" t="str">
            <v>10694</v>
          </cell>
        </row>
        <row r="133">
          <cell r="A133" t="str">
            <v>001381600</v>
          </cell>
          <cell r="B133" t="str">
            <v>โรงพยาบาลเกาะช้าง</v>
          </cell>
          <cell r="C133" t="str">
            <v>21002</v>
          </cell>
          <cell r="D133" t="str">
            <v>กระทรวงสาธารณสุข สำนักงานปลัดกระทรวงสาธารณสุข</v>
          </cell>
          <cell r="E133" t="str">
            <v>07</v>
          </cell>
          <cell r="F133" t="str">
            <v>โรงพยาบาลชุมชน</v>
          </cell>
          <cell r="G133" t="str">
            <v>24</v>
          </cell>
          <cell r="H133" t="str">
            <v>23</v>
          </cell>
          <cell r="I133" t="str">
            <v>จ.ตราด</v>
          </cell>
          <cell r="J133" t="str">
            <v>07</v>
          </cell>
          <cell r="K133" t="str">
            <v xml:space="preserve"> อ.เกาะช้าง</v>
          </cell>
          <cell r="L133" t="str">
            <v>01</v>
          </cell>
          <cell r="M133" t="str">
            <v xml:space="preserve"> 'ต.เกาะช้าง'</v>
          </cell>
          <cell r="N133" t="str">
            <v>02</v>
          </cell>
          <cell r="O133" t="str">
            <v xml:space="preserve"> หมู่ 2</v>
          </cell>
          <cell r="P133" t="str">
            <v>01</v>
          </cell>
          <cell r="Q133" t="str">
            <v>เปิดดำเนินการ</v>
          </cell>
          <cell r="R133" t="str">
            <v xml:space="preserve">21/1 </v>
          </cell>
          <cell r="S133" t="str">
            <v>23170</v>
          </cell>
          <cell r="T133" t="str">
            <v>039-586160</v>
          </cell>
          <cell r="U133" t="str">
            <v>039-586160</v>
          </cell>
          <cell r="V133" t="str">
            <v>21</v>
          </cell>
          <cell r="W133" t="str">
            <v>2.1 ทุติยภูมิระดับต้น</v>
          </cell>
          <cell r="X133" t="str">
            <v>S</v>
          </cell>
          <cell r="Y133" t="str">
            <v xml:space="preserve">บริการ  </v>
          </cell>
          <cell r="AH133" t="str">
            <v>13816</v>
          </cell>
        </row>
        <row r="134">
          <cell r="A134" t="str">
            <v>001125900</v>
          </cell>
          <cell r="B134" t="str">
            <v>โรงพยาบาลโพธิ์ประทับช้าง</v>
          </cell>
          <cell r="C134" t="str">
            <v>21002</v>
          </cell>
          <cell r="D134" t="str">
            <v>กระทรวงสาธารณสุข สำนักงานปลัดกระทรวงสาธารณสุข</v>
          </cell>
          <cell r="E134" t="str">
            <v>07</v>
          </cell>
          <cell r="F134" t="str">
            <v>โรงพยาบาลชุมชน</v>
          </cell>
          <cell r="G134" t="str">
            <v>30</v>
          </cell>
          <cell r="H134" t="str">
            <v>66</v>
          </cell>
          <cell r="I134" t="str">
            <v>จ.พิจิตร</v>
          </cell>
          <cell r="J134" t="str">
            <v>03</v>
          </cell>
          <cell r="K134" t="str">
            <v xml:space="preserve"> อ.โพธิ์ประทับช้าง</v>
          </cell>
          <cell r="L134" t="str">
            <v>01</v>
          </cell>
          <cell r="M134" t="str">
            <v xml:space="preserve"> 'ต.โพธิ์ประทับช้าง'</v>
          </cell>
          <cell r="N134" t="str">
            <v>02</v>
          </cell>
          <cell r="O134" t="str">
            <v xml:space="preserve"> หมู่ 2</v>
          </cell>
          <cell r="P134" t="str">
            <v>01</v>
          </cell>
          <cell r="Q134" t="str">
            <v>เปิดดำเนินการ</v>
          </cell>
          <cell r="R134" t="str">
            <v xml:space="preserve">128 ม.2 ถ.โพธิ์ประทับช้าง-ไผ่ท่าโพ </v>
          </cell>
          <cell r="S134" t="str">
            <v>66190</v>
          </cell>
          <cell r="V134" t="str">
            <v>21</v>
          </cell>
          <cell r="W134" t="str">
            <v>2.1 ทุติยภูมิระดับต้น</v>
          </cell>
          <cell r="AH134" t="str">
            <v>11259</v>
          </cell>
        </row>
        <row r="135">
          <cell r="A135" t="str">
            <v>001073400</v>
          </cell>
          <cell r="B135" t="str">
            <v>โรงพยาบาลสมุทรสาคร</v>
          </cell>
          <cell r="C135" t="str">
            <v>21002</v>
          </cell>
          <cell r="D135" t="str">
            <v>กระทรวงสาธารณสุข สำนักงานปลัดกระทรวงสาธารณสุข</v>
          </cell>
          <cell r="E135" t="str">
            <v>06</v>
          </cell>
          <cell r="F135" t="str">
            <v>โรงพยาบาลทั่วไป</v>
          </cell>
          <cell r="G135" t="str">
            <v>500</v>
          </cell>
          <cell r="H135" t="str">
            <v>74</v>
          </cell>
          <cell r="I135" t="str">
            <v>จ.สมุทรสาคร</v>
          </cell>
          <cell r="J135" t="str">
            <v>01</v>
          </cell>
          <cell r="K135" t="str">
            <v xml:space="preserve"> อ.เมืองสมุทรสาคร</v>
          </cell>
          <cell r="L135" t="str">
            <v>01</v>
          </cell>
          <cell r="M135" t="str">
            <v xml:space="preserve"> 'ต.มหาชัย'</v>
          </cell>
          <cell r="N135" t="str">
            <v>00</v>
          </cell>
          <cell r="O135" t="str">
            <v xml:space="preserve"> หมู่ 0</v>
          </cell>
          <cell r="P135" t="str">
            <v>01</v>
          </cell>
          <cell r="Q135" t="str">
            <v>เปิดดำเนินการ</v>
          </cell>
          <cell r="R135" t="str">
            <v xml:space="preserve">1500  ถ.เอกชัย </v>
          </cell>
          <cell r="S135" t="str">
            <v>74000</v>
          </cell>
          <cell r="T135" t="str">
            <v>034427099*2202</v>
          </cell>
          <cell r="V135" t="str">
            <v>31</v>
          </cell>
          <cell r="W135" t="str">
            <v>3.1 ตติยภูมิ</v>
          </cell>
          <cell r="X135" t="str">
            <v>S</v>
          </cell>
          <cell r="Y135" t="str">
            <v xml:space="preserve">บริการ  </v>
          </cell>
          <cell r="AH135" t="str">
            <v>10734</v>
          </cell>
        </row>
        <row r="136">
          <cell r="A136" t="str">
            <v>001129800</v>
          </cell>
          <cell r="B136" t="str">
            <v>โรงพยาบาลนครชัยศรี</v>
          </cell>
          <cell r="C136" t="str">
            <v>21002</v>
          </cell>
          <cell r="D136" t="str">
            <v>กระทรวงสาธารณสุข สำนักงานปลัดกระทรวงสาธารณสุข</v>
          </cell>
          <cell r="E136" t="str">
            <v>07</v>
          </cell>
          <cell r="F136" t="str">
            <v>โรงพยาบาลชุมชน</v>
          </cell>
          <cell r="G136" t="str">
            <v>30</v>
          </cell>
          <cell r="H136" t="str">
            <v>73</v>
          </cell>
          <cell r="I136" t="str">
            <v>จ.นครปฐม</v>
          </cell>
          <cell r="J136" t="str">
            <v>03</v>
          </cell>
          <cell r="K136" t="str">
            <v xml:space="preserve"> อ.นครชัยศรี</v>
          </cell>
          <cell r="L136" t="str">
            <v>01</v>
          </cell>
          <cell r="M136" t="str">
            <v xml:space="preserve"> 'ต.นครชัยศรี'</v>
          </cell>
          <cell r="N136" t="str">
            <v>03</v>
          </cell>
          <cell r="O136" t="str">
            <v xml:space="preserve"> หมู่ 3</v>
          </cell>
          <cell r="P136" t="str">
            <v>01</v>
          </cell>
          <cell r="Q136" t="str">
            <v>เปิดดำเนินการ</v>
          </cell>
          <cell r="R136" t="str">
            <v xml:space="preserve">5 ม.3 </v>
          </cell>
          <cell r="V136" t="str">
            <v>21</v>
          </cell>
          <cell r="W136" t="str">
            <v>2.1 ทุติยภูมิระดับต้น</v>
          </cell>
          <cell r="AH136" t="str">
            <v>11298</v>
          </cell>
        </row>
        <row r="137">
          <cell r="A137" t="str">
            <v>001132100</v>
          </cell>
          <cell r="B137" t="str">
            <v>โรงพยาบาลสามร้อยยอด</v>
          </cell>
          <cell r="C137" t="str">
            <v>21002</v>
          </cell>
          <cell r="D137" t="str">
            <v>กระทรวงสาธารณสุข สำนักงานปลัดกระทรวงสาธารณสุข</v>
          </cell>
          <cell r="E137" t="str">
            <v>07</v>
          </cell>
          <cell r="F137" t="str">
            <v>โรงพยาบาลชุมชน</v>
          </cell>
          <cell r="G137" t="str">
            <v>60</v>
          </cell>
          <cell r="H137" t="str">
            <v>77</v>
          </cell>
          <cell r="I137" t="str">
            <v>จ.ประจวบคีรีขันธ์</v>
          </cell>
          <cell r="J137" t="str">
            <v>08</v>
          </cell>
          <cell r="K137" t="str">
            <v xml:space="preserve"> อ.สามร้อยยอด</v>
          </cell>
          <cell r="L137" t="str">
            <v>05</v>
          </cell>
          <cell r="M137" t="str">
            <v xml:space="preserve"> 'ต.ไร่ใหม่'</v>
          </cell>
          <cell r="N137" t="str">
            <v>06</v>
          </cell>
          <cell r="O137" t="str">
            <v xml:space="preserve"> หมู่ 6</v>
          </cell>
          <cell r="P137" t="str">
            <v>01</v>
          </cell>
          <cell r="Q137" t="str">
            <v>เปิดดำเนินการ</v>
          </cell>
          <cell r="R137" t="str">
            <v xml:space="preserve">51 ม.6 ถ.เพชรเกษม </v>
          </cell>
          <cell r="V137" t="str">
            <v>21</v>
          </cell>
          <cell r="W137" t="str">
            <v>2.1 ทุติยภูมิระดับต้น</v>
          </cell>
          <cell r="AH137" t="str">
            <v>11321</v>
          </cell>
        </row>
        <row r="138">
          <cell r="A138" t="str">
            <v>001070800</v>
          </cell>
          <cell r="B138" t="str">
            <v>โรงพยาบาลร้อยเอ็ด</v>
          </cell>
          <cell r="C138" t="str">
            <v>21002</v>
          </cell>
          <cell r="D138" t="str">
            <v>กระทรวงสาธารณสุข สำนักงานปลัดกระทรวงสาธารณสุข</v>
          </cell>
          <cell r="E138" t="str">
            <v>06</v>
          </cell>
          <cell r="F138" t="str">
            <v>โรงพยาบาลทั่วไป</v>
          </cell>
          <cell r="G138" t="str">
            <v>549</v>
          </cell>
          <cell r="H138" t="str">
            <v>45</v>
          </cell>
          <cell r="I138" t="str">
            <v>จ.ร้อยเอ็ด</v>
          </cell>
          <cell r="J138" t="str">
            <v>01</v>
          </cell>
          <cell r="K138" t="str">
            <v xml:space="preserve"> อ.เมืองร้อยเอ็ด</v>
          </cell>
          <cell r="L138" t="str">
            <v>01</v>
          </cell>
          <cell r="M138" t="str">
            <v xml:space="preserve"> 'ต.ในเมือง'</v>
          </cell>
          <cell r="N138" t="str">
            <v>00</v>
          </cell>
          <cell r="O138" t="str">
            <v xml:space="preserve"> หมู่ 0</v>
          </cell>
          <cell r="P138" t="str">
            <v>01</v>
          </cell>
          <cell r="Q138" t="str">
            <v>เปิดดำเนินการ</v>
          </cell>
          <cell r="R138" t="str">
            <v xml:space="preserve">286 ถ.สุริยเดชบำรุง </v>
          </cell>
          <cell r="S138" t="str">
            <v>45000</v>
          </cell>
          <cell r="T138" t="str">
            <v>043518200</v>
          </cell>
          <cell r="V138" t="str">
            <v>31</v>
          </cell>
          <cell r="W138" t="str">
            <v>3.1 ตติยภูมิ</v>
          </cell>
          <cell r="AH138" t="str">
            <v>10708</v>
          </cell>
        </row>
        <row r="139">
          <cell r="A139" t="str">
            <v>001068500</v>
          </cell>
          <cell r="B139" t="str">
            <v>โรงพยาบาลสมุทรปราการ</v>
          </cell>
          <cell r="C139" t="str">
            <v>21002</v>
          </cell>
          <cell r="D139" t="str">
            <v>กระทรวงสาธารณสุข สำนักงานปลัดกระทรวงสาธารณสุข</v>
          </cell>
          <cell r="E139" t="str">
            <v>06</v>
          </cell>
          <cell r="F139" t="str">
            <v>โรงพยาบาลทั่วไป</v>
          </cell>
          <cell r="G139" t="str">
            <v>385</v>
          </cell>
          <cell r="H139" t="str">
            <v>11</v>
          </cell>
          <cell r="I139" t="str">
            <v>จ.สมุทรปราการ</v>
          </cell>
          <cell r="J139" t="str">
            <v>01</v>
          </cell>
          <cell r="K139" t="str">
            <v xml:space="preserve"> อ.เมืองสมุทรปราการ</v>
          </cell>
          <cell r="L139" t="str">
            <v>01</v>
          </cell>
          <cell r="M139" t="str">
            <v xml:space="preserve"> 'ต.ปากน้ำ'</v>
          </cell>
          <cell r="N139" t="str">
            <v>00</v>
          </cell>
          <cell r="O139" t="str">
            <v xml:space="preserve"> หมู่ 0</v>
          </cell>
          <cell r="P139" t="str">
            <v>01</v>
          </cell>
          <cell r="Q139" t="str">
            <v>เปิดดำเนินการ</v>
          </cell>
          <cell r="R139" t="str">
            <v xml:space="preserve">71 ถ.จักรกะพาด </v>
          </cell>
          <cell r="S139" t="str">
            <v>10270</v>
          </cell>
          <cell r="T139" t="str">
            <v>023870491</v>
          </cell>
          <cell r="V139" t="str">
            <v>31</v>
          </cell>
          <cell r="W139" t="str">
            <v>3.1 ตติยภูมิ</v>
          </cell>
          <cell r="AH139" t="str">
            <v>10685</v>
          </cell>
        </row>
        <row r="140">
          <cell r="A140" t="str">
            <v>001075300</v>
          </cell>
          <cell r="B140" t="str">
            <v>โรงพยาบาลบางพลี</v>
          </cell>
          <cell r="C140" t="str">
            <v>21002</v>
          </cell>
          <cell r="D140" t="str">
            <v>กระทรวงสาธารณสุข สำนักงานปลัดกระทรวงสาธารณสุข</v>
          </cell>
          <cell r="E140" t="str">
            <v>07</v>
          </cell>
          <cell r="F140" t="str">
            <v>โรงพยาบาลชุมชน</v>
          </cell>
          <cell r="G140" t="str">
            <v>60</v>
          </cell>
          <cell r="H140" t="str">
            <v>11</v>
          </cell>
          <cell r="I140" t="str">
            <v>จ.สมุทรปราการ</v>
          </cell>
          <cell r="J140" t="str">
            <v>03</v>
          </cell>
          <cell r="K140" t="str">
            <v xml:space="preserve"> อ.บางพลี</v>
          </cell>
          <cell r="L140" t="str">
            <v>01</v>
          </cell>
          <cell r="M140" t="str">
            <v xml:space="preserve"> 'ต.บางพลีใหญ่'</v>
          </cell>
          <cell r="N140" t="str">
            <v>08</v>
          </cell>
          <cell r="O140" t="str">
            <v xml:space="preserve"> หมู่ 8</v>
          </cell>
          <cell r="P140" t="str">
            <v>01</v>
          </cell>
          <cell r="Q140" t="str">
            <v>เปิดดำเนินการ</v>
          </cell>
          <cell r="R140" t="str">
            <v xml:space="preserve">88/1 ม.8 ถ.เทพารักษ์ </v>
          </cell>
          <cell r="S140" t="str">
            <v>10540</v>
          </cell>
          <cell r="T140" t="str">
            <v>023122833</v>
          </cell>
          <cell r="U140" t="str">
            <v>023122267</v>
          </cell>
          <cell r="V140" t="str">
            <v>22</v>
          </cell>
          <cell r="W140" t="str">
            <v>2.2 ทุติยภูมิระดับกลาง</v>
          </cell>
          <cell r="AH140" t="str">
            <v>10753</v>
          </cell>
        </row>
        <row r="141">
          <cell r="A141" t="str">
            <v>001076200</v>
          </cell>
          <cell r="B141" t="str">
            <v>โรงพยาบาลธัญบุรี</v>
          </cell>
          <cell r="C141" t="str">
            <v>21002</v>
          </cell>
          <cell r="D141" t="str">
            <v>กระทรวงสาธารณสุข สำนักงานปลัดกระทรวงสาธารณสุข</v>
          </cell>
          <cell r="E141" t="str">
            <v>07</v>
          </cell>
          <cell r="F141" t="str">
            <v>โรงพยาบาลชุมชน</v>
          </cell>
          <cell r="G141" t="str">
            <v>60</v>
          </cell>
          <cell r="H141" t="str">
            <v>13</v>
          </cell>
          <cell r="I141" t="str">
            <v>จ.ปทุมธานี</v>
          </cell>
          <cell r="J141" t="str">
            <v>03</v>
          </cell>
          <cell r="K141" t="str">
            <v xml:space="preserve"> อ.ธัญบุรี</v>
          </cell>
          <cell r="L141" t="str">
            <v>03</v>
          </cell>
          <cell r="M141" t="str">
            <v xml:space="preserve"> 'ต.รังสิต'</v>
          </cell>
          <cell r="N141" t="str">
            <v>02</v>
          </cell>
          <cell r="O141" t="str">
            <v xml:space="preserve"> หมู่ 2</v>
          </cell>
          <cell r="P141" t="str">
            <v>01</v>
          </cell>
          <cell r="Q141" t="str">
            <v>เปิดดำเนินการ</v>
          </cell>
          <cell r="S141" t="str">
            <v>12110</v>
          </cell>
          <cell r="T141" t="str">
            <v>0257726010</v>
          </cell>
          <cell r="U141" t="str">
            <v>025772600</v>
          </cell>
          <cell r="V141" t="str">
            <v>22</v>
          </cell>
          <cell r="W141" t="str">
            <v>2.2 ทุติยภูมิระดับกลาง</v>
          </cell>
          <cell r="AH141" t="str">
            <v>10762</v>
          </cell>
        </row>
        <row r="142">
          <cell r="A142" t="str">
            <v>002135600</v>
          </cell>
          <cell r="B142" t="str">
            <v>โรงพยาบาลสระใคร</v>
          </cell>
          <cell r="C142" t="str">
            <v>21002</v>
          </cell>
          <cell r="D142" t="str">
            <v>กระทรวงสาธารณสุข สำนักงานปลัดกระทรวงสาธารณสุข</v>
          </cell>
          <cell r="E142" t="str">
            <v>07</v>
          </cell>
          <cell r="F142" t="str">
            <v>โรงพยาบาลชุมชน</v>
          </cell>
          <cell r="G142" t="str">
            <v>10</v>
          </cell>
          <cell r="H142" t="str">
            <v>43</v>
          </cell>
          <cell r="I142" t="str">
            <v>จ.หนองคาย</v>
          </cell>
          <cell r="J142" t="str">
            <v>14</v>
          </cell>
          <cell r="K142" t="str">
            <v xml:space="preserve"> อ.สระใคร</v>
          </cell>
          <cell r="L142" t="str">
            <v>01</v>
          </cell>
          <cell r="M142" t="str">
            <v xml:space="preserve"> 'ต.สระใคร'</v>
          </cell>
          <cell r="N142" t="str">
            <v>03</v>
          </cell>
          <cell r="O142" t="str">
            <v xml:space="preserve"> หมู่ 3</v>
          </cell>
          <cell r="P142" t="str">
            <v>01</v>
          </cell>
          <cell r="Q142" t="str">
            <v>เปิดดำเนินการ</v>
          </cell>
          <cell r="R142" t="str">
            <v xml:space="preserve">232 </v>
          </cell>
          <cell r="S142" t="str">
            <v>43100</v>
          </cell>
          <cell r="T142" t="str">
            <v>042419191</v>
          </cell>
          <cell r="U142" t="str">
            <v>042419241</v>
          </cell>
          <cell r="V142" t="str">
            <v>21</v>
          </cell>
          <cell r="W142" t="str">
            <v>2.1 ทุติยภูมิระดับต้น</v>
          </cell>
          <cell r="X142" t="str">
            <v>S</v>
          </cell>
          <cell r="Y142" t="str">
            <v xml:space="preserve">บริการ  </v>
          </cell>
          <cell r="AH142" t="str">
            <v>21356</v>
          </cell>
        </row>
        <row r="143">
          <cell r="A143" t="str">
            <v>001076700</v>
          </cell>
          <cell r="B143" t="str">
            <v>โรงพยาบาลสามโคก</v>
          </cell>
          <cell r="C143" t="str">
            <v>21002</v>
          </cell>
          <cell r="D143" t="str">
            <v>กระทรวงสาธารณสุข สำนักงานปลัดกระทรวงสาธารณสุข</v>
          </cell>
          <cell r="E143" t="str">
            <v>07</v>
          </cell>
          <cell r="F143" t="str">
            <v>โรงพยาบาลชุมชน</v>
          </cell>
          <cell r="G143" t="str">
            <v>30</v>
          </cell>
          <cell r="H143" t="str">
            <v>13</v>
          </cell>
          <cell r="I143" t="str">
            <v>จ.ปทุมธานี</v>
          </cell>
          <cell r="J143" t="str">
            <v>07</v>
          </cell>
          <cell r="K143" t="str">
            <v xml:space="preserve"> อ.สามโคก</v>
          </cell>
          <cell r="L143" t="str">
            <v>07</v>
          </cell>
          <cell r="M143" t="str">
            <v xml:space="preserve"> 'ต.บ้านปทุม'</v>
          </cell>
          <cell r="N143" t="str">
            <v>06</v>
          </cell>
          <cell r="O143" t="str">
            <v xml:space="preserve"> หมู่ 6</v>
          </cell>
          <cell r="P143" t="str">
            <v>01</v>
          </cell>
          <cell r="Q143" t="str">
            <v>เปิดดำเนินการ</v>
          </cell>
          <cell r="S143" t="str">
            <v>12160</v>
          </cell>
          <cell r="T143" t="str">
            <v>029798962</v>
          </cell>
          <cell r="U143" t="str">
            <v>025818565</v>
          </cell>
          <cell r="V143" t="str">
            <v>22</v>
          </cell>
          <cell r="W143" t="str">
            <v>2.2 ทุติยภูมิระดับกลาง</v>
          </cell>
          <cell r="AH143" t="str">
            <v>10767</v>
          </cell>
        </row>
        <row r="144">
          <cell r="A144" t="str">
            <v>001068600</v>
          </cell>
          <cell r="B144" t="str">
            <v>โรงพยาบาลพระนั่งเกล้า</v>
          </cell>
          <cell r="C144" t="str">
            <v>21002</v>
          </cell>
          <cell r="D144" t="str">
            <v>กระทรวงสาธารณสุข สำนักงานปลัดกระทรวงสาธารณสุข</v>
          </cell>
          <cell r="E144" t="str">
            <v>06</v>
          </cell>
          <cell r="F144" t="str">
            <v>โรงพยาบาลทั่วไป</v>
          </cell>
          <cell r="G144" t="str">
            <v>446</v>
          </cell>
          <cell r="H144" t="str">
            <v>12</v>
          </cell>
          <cell r="I144" t="str">
            <v>จ.นนทบุรี</v>
          </cell>
          <cell r="J144" t="str">
            <v>01</v>
          </cell>
          <cell r="K144" t="str">
            <v xml:space="preserve"> อ.เมืองนนทบุรี</v>
          </cell>
          <cell r="L144" t="str">
            <v>04</v>
          </cell>
          <cell r="M144" t="str">
            <v xml:space="preserve"> 'ต.บางกระสอ'</v>
          </cell>
          <cell r="N144" t="str">
            <v>06</v>
          </cell>
          <cell r="O144" t="str">
            <v xml:space="preserve"> หมู่ 6</v>
          </cell>
          <cell r="P144" t="str">
            <v>01</v>
          </cell>
          <cell r="Q144" t="str">
            <v>เปิดดำเนินการ</v>
          </cell>
          <cell r="R144" t="str">
            <v>206 ถ.นนทบุรี 1</v>
          </cell>
          <cell r="S144" t="str">
            <v>11000</v>
          </cell>
          <cell r="T144" t="str">
            <v>025264567</v>
          </cell>
          <cell r="U144" t="str">
            <v>025265629</v>
          </cell>
          <cell r="V144" t="str">
            <v>23</v>
          </cell>
          <cell r="W144" t="str">
            <v>2.3 ทุติยภูมิระดับสูง</v>
          </cell>
          <cell r="X144" t="str">
            <v>S</v>
          </cell>
          <cell r="Y144" t="str">
            <v xml:space="preserve">บริการ  </v>
          </cell>
          <cell r="Z144" t="str">
            <v>04</v>
          </cell>
          <cell r="AA144" t="str">
            <v>แก้ไข/เปลี่ยนแปลงที่ตั้ง</v>
          </cell>
          <cell r="AB144" t="str">
            <v>แก้ไขจำนวนเตียง จาก 461 เป็น 446 ตั้งแต่วันที่ 5 สิงหาคม 2552</v>
          </cell>
          <cell r="AH144" t="str">
            <v>10686</v>
          </cell>
        </row>
        <row r="145">
          <cell r="A145" t="str">
            <v>001374700</v>
          </cell>
          <cell r="B145" t="str">
            <v>โรงพยาบาลราชสาส์น</v>
          </cell>
          <cell r="C145" t="str">
            <v>21002</v>
          </cell>
          <cell r="D145" t="str">
            <v>กระทรวงสาธารณสุข สำนักงานปลัดกระทรวงสาธารณสุข</v>
          </cell>
          <cell r="E145" t="str">
            <v>07</v>
          </cell>
          <cell r="F145" t="str">
            <v>โรงพยาบาลชุมชน</v>
          </cell>
          <cell r="G145" t="str">
            <v>30</v>
          </cell>
          <cell r="H145" t="str">
            <v>24</v>
          </cell>
          <cell r="I145" t="str">
            <v>จ.ฉะเชิงเทรา</v>
          </cell>
          <cell r="J145" t="str">
            <v>07</v>
          </cell>
          <cell r="K145" t="str">
            <v xml:space="preserve"> อ.ราชสาส์น</v>
          </cell>
          <cell r="L145" t="str">
            <v>03</v>
          </cell>
          <cell r="M145" t="str">
            <v xml:space="preserve"> 'ต.ดงน้อย'</v>
          </cell>
          <cell r="N145" t="str">
            <v>01</v>
          </cell>
          <cell r="O145" t="str">
            <v xml:space="preserve"> หมู่ 1</v>
          </cell>
          <cell r="P145" t="str">
            <v>01</v>
          </cell>
          <cell r="Q145" t="str">
            <v>เปิดดำเนินการ</v>
          </cell>
          <cell r="R145" t="str">
            <v xml:space="preserve">114 </v>
          </cell>
          <cell r="S145" t="str">
            <v>24120</v>
          </cell>
          <cell r="T145" t="str">
            <v>038-563069</v>
          </cell>
          <cell r="U145" t="str">
            <v>038-563069</v>
          </cell>
          <cell r="V145" t="str">
            <v>21</v>
          </cell>
          <cell r="W145" t="str">
            <v>2.1 ทุติยภูมิระดับต้น</v>
          </cell>
          <cell r="X145" t="str">
            <v>S</v>
          </cell>
          <cell r="Y145" t="str">
            <v xml:space="preserve">บริการ  </v>
          </cell>
          <cell r="AH145" t="str">
            <v>13747</v>
          </cell>
        </row>
        <row r="146">
          <cell r="A146" t="str">
            <v>001086400</v>
          </cell>
          <cell r="B146" t="str">
            <v>โรงพยาบาลบ้านนา</v>
          </cell>
          <cell r="C146" t="str">
            <v>21002</v>
          </cell>
          <cell r="D146" t="str">
            <v>กระทรวงสาธารณสุข สำนักงานปลัดกระทรวงสาธารณสุข</v>
          </cell>
          <cell r="E146" t="str">
            <v>07</v>
          </cell>
          <cell r="F146" t="str">
            <v>โรงพยาบาลชุมชน</v>
          </cell>
          <cell r="G146" t="str">
            <v>70</v>
          </cell>
          <cell r="H146" t="str">
            <v>26</v>
          </cell>
          <cell r="I146" t="str">
            <v>จ.นครนายก</v>
          </cell>
          <cell r="J146" t="str">
            <v>03</v>
          </cell>
          <cell r="K146" t="str">
            <v xml:space="preserve"> อ.บ้านนา</v>
          </cell>
          <cell r="L146" t="str">
            <v>07</v>
          </cell>
          <cell r="M146" t="str">
            <v xml:space="preserve"> 'ต.พิกุลออก'</v>
          </cell>
          <cell r="N146" t="str">
            <v>04</v>
          </cell>
          <cell r="O146" t="str">
            <v xml:space="preserve"> หมู่ 4</v>
          </cell>
          <cell r="P146" t="str">
            <v>01</v>
          </cell>
          <cell r="Q146" t="str">
            <v>เปิดดำเนินการ</v>
          </cell>
          <cell r="R146" t="str">
            <v xml:space="preserve">233 ม.4 </v>
          </cell>
          <cell r="S146" t="str">
            <v>26130</v>
          </cell>
          <cell r="V146" t="str">
            <v>22</v>
          </cell>
          <cell r="W146" t="str">
            <v>2.2 ทุติยภูมิระดับกลาง</v>
          </cell>
          <cell r="AH146" t="str">
            <v>10864</v>
          </cell>
        </row>
        <row r="147">
          <cell r="A147" t="str">
            <v>001078900</v>
          </cell>
          <cell r="B147" t="str">
            <v>โรงพยาบาลพัฒนานิคม</v>
          </cell>
          <cell r="C147" t="str">
            <v>21002</v>
          </cell>
          <cell r="D147" t="str">
            <v>กระทรวงสาธารณสุข สำนักงานปลัดกระทรวงสาธารณสุข</v>
          </cell>
          <cell r="E147" t="str">
            <v>07</v>
          </cell>
          <cell r="F147" t="str">
            <v>โรงพยาบาลชุมชน</v>
          </cell>
          <cell r="G147" t="str">
            <v>60</v>
          </cell>
          <cell r="H147" t="str">
            <v>16</v>
          </cell>
          <cell r="I147" t="str">
            <v>จ.ลพบุรี</v>
          </cell>
          <cell r="J147" t="str">
            <v>02</v>
          </cell>
          <cell r="K147" t="str">
            <v xml:space="preserve"> อ.พัฒนานิคม</v>
          </cell>
          <cell r="L147" t="str">
            <v>01</v>
          </cell>
          <cell r="M147" t="str">
            <v xml:space="preserve"> 'ต.พัฒนานิคม'</v>
          </cell>
          <cell r="N147" t="str">
            <v>06</v>
          </cell>
          <cell r="O147" t="str">
            <v xml:space="preserve"> หมู่ 6</v>
          </cell>
          <cell r="P147" t="str">
            <v>01</v>
          </cell>
          <cell r="Q147" t="str">
            <v>เปิดดำเนินการ</v>
          </cell>
          <cell r="R147" t="str">
            <v xml:space="preserve">1 </v>
          </cell>
          <cell r="S147" t="str">
            <v>15140</v>
          </cell>
          <cell r="T147" t="str">
            <v>036-491341</v>
          </cell>
          <cell r="U147" t="str">
            <v>036-491813</v>
          </cell>
          <cell r="V147" t="str">
            <v>21</v>
          </cell>
          <cell r="W147" t="str">
            <v>2.1 ทุติยภูมิระดับต้น</v>
          </cell>
          <cell r="X147" t="str">
            <v>S</v>
          </cell>
          <cell r="Y147" t="str">
            <v xml:space="preserve">บริการ  </v>
          </cell>
          <cell r="AH147" t="str">
            <v>10789</v>
          </cell>
        </row>
        <row r="148">
          <cell r="A148" t="str">
            <v>001081900</v>
          </cell>
          <cell r="B148" t="str">
            <v>โรงพยาบาลบางละมุง</v>
          </cell>
          <cell r="C148" t="str">
            <v>21002</v>
          </cell>
          <cell r="D148" t="str">
            <v>กระทรวงสาธารณสุข สำนักงานปลัดกระทรวงสาธารณสุข</v>
          </cell>
          <cell r="E148" t="str">
            <v>07</v>
          </cell>
          <cell r="F148" t="str">
            <v>โรงพยาบาลชุมชน</v>
          </cell>
          <cell r="G148" t="str">
            <v>120</v>
          </cell>
          <cell r="H148" t="str">
            <v>20</v>
          </cell>
          <cell r="I148" t="str">
            <v>จ.ชลบุรี</v>
          </cell>
          <cell r="J148" t="str">
            <v>04</v>
          </cell>
          <cell r="K148" t="str">
            <v xml:space="preserve"> อ.บางละมุง</v>
          </cell>
          <cell r="L148" t="str">
            <v>08</v>
          </cell>
          <cell r="M148" t="str">
            <v xml:space="preserve"> 'ต.นาเกลือ'</v>
          </cell>
          <cell r="N148" t="str">
            <v>05</v>
          </cell>
          <cell r="O148" t="str">
            <v xml:space="preserve"> หมู่ 5</v>
          </cell>
          <cell r="P148" t="str">
            <v>01</v>
          </cell>
          <cell r="Q148" t="str">
            <v>เปิดดำเนินการ</v>
          </cell>
          <cell r="R148" t="str">
            <v xml:space="preserve">   เลขที่ 6</v>
          </cell>
          <cell r="V148" t="str">
            <v>23</v>
          </cell>
          <cell r="W148" t="str">
            <v>2.3 ทุติยภูมิระดับสูง</v>
          </cell>
          <cell r="AH148" t="str">
            <v>10819</v>
          </cell>
        </row>
        <row r="149">
          <cell r="A149" t="str">
            <v>001080500</v>
          </cell>
          <cell r="B149" t="str">
            <v>โรงพยาบาลสรรคบุรี</v>
          </cell>
          <cell r="C149" t="str">
            <v>21002</v>
          </cell>
          <cell r="D149" t="str">
            <v>กระทรวงสาธารณสุข สำนักงานปลัดกระทรวงสาธารณสุข</v>
          </cell>
          <cell r="E149" t="str">
            <v>07</v>
          </cell>
          <cell r="F149" t="str">
            <v>โรงพยาบาลชุมชน</v>
          </cell>
          <cell r="G149" t="str">
            <v>36</v>
          </cell>
          <cell r="H149" t="str">
            <v>18</v>
          </cell>
          <cell r="I149" t="str">
            <v>จ.ชัยนาท</v>
          </cell>
          <cell r="J149" t="str">
            <v>05</v>
          </cell>
          <cell r="K149" t="str">
            <v xml:space="preserve"> อ.สรรคบุรี</v>
          </cell>
          <cell r="L149" t="str">
            <v>01</v>
          </cell>
          <cell r="M149" t="str">
            <v xml:space="preserve"> 'ต.แพรกศรีราชา'</v>
          </cell>
          <cell r="N149" t="str">
            <v>08</v>
          </cell>
          <cell r="O149" t="str">
            <v xml:space="preserve"> หมู่ 8</v>
          </cell>
          <cell r="P149" t="str">
            <v>01</v>
          </cell>
          <cell r="Q149" t="str">
            <v>เปิดดำเนินการ</v>
          </cell>
          <cell r="R149" t="str">
            <v xml:space="preserve">108 ม.8 ถ.ชัยนาท-สุพรรณบุรี </v>
          </cell>
          <cell r="V149" t="str">
            <v>21</v>
          </cell>
          <cell r="W149" t="str">
            <v>2.1 ทุติยภูมิระดับต้น</v>
          </cell>
          <cell r="AH149" t="str">
            <v>10805</v>
          </cell>
        </row>
        <row r="150">
          <cell r="A150" t="str">
            <v>001128900</v>
          </cell>
          <cell r="B150" t="str">
            <v>โรงพยาบาลเดิมบางนางบวช</v>
          </cell>
          <cell r="C150" t="str">
            <v>21002</v>
          </cell>
          <cell r="D150" t="str">
            <v>กระทรวงสาธารณสุข สำนักงานปลัดกระทรวงสาธารณสุข</v>
          </cell>
          <cell r="E150" t="str">
            <v>07</v>
          </cell>
          <cell r="F150" t="str">
            <v>โรงพยาบาลชุมชน</v>
          </cell>
          <cell r="G150" t="str">
            <v>112</v>
          </cell>
          <cell r="H150" t="str">
            <v>72</v>
          </cell>
          <cell r="I150" t="str">
            <v>จ.สุพรรณบุรี</v>
          </cell>
          <cell r="J150" t="str">
            <v>02</v>
          </cell>
          <cell r="K150" t="str">
            <v xml:space="preserve"> อ.เดิมบางนางบวช</v>
          </cell>
          <cell r="L150" t="str">
            <v>01</v>
          </cell>
          <cell r="M150" t="str">
            <v xml:space="preserve"> 'ต.เขาพระ'</v>
          </cell>
          <cell r="N150" t="str">
            <v>02</v>
          </cell>
          <cell r="O150" t="str">
            <v xml:space="preserve"> หมู่ 2</v>
          </cell>
          <cell r="P150" t="str">
            <v>01</v>
          </cell>
          <cell r="Q150" t="str">
            <v>เปิดดำเนินการ</v>
          </cell>
          <cell r="R150" t="str">
            <v xml:space="preserve">153 </v>
          </cell>
          <cell r="V150" t="str">
            <v>22</v>
          </cell>
          <cell r="W150" t="str">
            <v>2.2 ทุติยภูมิระดับกลาง</v>
          </cell>
          <cell r="AH150" t="str">
            <v>11289</v>
          </cell>
        </row>
        <row r="151">
          <cell r="A151" t="str">
            <v>001086300</v>
          </cell>
          <cell r="B151" t="str">
            <v>โรงพยาบาลปากพลี</v>
          </cell>
          <cell r="C151" t="str">
            <v>21002</v>
          </cell>
          <cell r="D151" t="str">
            <v>กระทรวงสาธารณสุข สำนักงานปลัดกระทรวงสาธารณสุข</v>
          </cell>
          <cell r="E151" t="str">
            <v>07</v>
          </cell>
          <cell r="F151" t="str">
            <v>โรงพยาบาลชุมชน</v>
          </cell>
          <cell r="G151" t="str">
            <v>10</v>
          </cell>
          <cell r="H151" t="str">
            <v>26</v>
          </cell>
          <cell r="I151" t="str">
            <v>จ.นครนายก</v>
          </cell>
          <cell r="J151" t="str">
            <v>02</v>
          </cell>
          <cell r="K151" t="str">
            <v xml:space="preserve"> อ.ปากพลี</v>
          </cell>
          <cell r="L151" t="str">
            <v>03</v>
          </cell>
          <cell r="M151" t="str">
            <v xml:space="preserve"> 'ต.ปากพลี'</v>
          </cell>
          <cell r="N151" t="str">
            <v>04</v>
          </cell>
          <cell r="O151" t="str">
            <v xml:space="preserve"> หมู่ 4</v>
          </cell>
          <cell r="P151" t="str">
            <v>01</v>
          </cell>
          <cell r="Q151" t="str">
            <v>เปิดดำเนินการ</v>
          </cell>
          <cell r="R151" t="str">
            <v xml:space="preserve">233 ม.4 </v>
          </cell>
          <cell r="V151" t="str">
            <v>21</v>
          </cell>
          <cell r="W151" t="str">
            <v>2.1 ทุติยภูมิระดับต้น</v>
          </cell>
          <cell r="AH151" t="str">
            <v>10863</v>
          </cell>
        </row>
        <row r="152">
          <cell r="A152" t="str">
            <v>001072800</v>
          </cell>
          <cell r="B152" t="str">
            <v>โรงพยาบาลดำเนินสะดวก</v>
          </cell>
          <cell r="C152" t="str">
            <v>21002</v>
          </cell>
          <cell r="D152" t="str">
            <v>กระทรวงสาธารณสุข สำนักงานปลัดกระทรวงสาธารณสุข</v>
          </cell>
          <cell r="E152" t="str">
            <v>06</v>
          </cell>
          <cell r="F152" t="str">
            <v>โรงพยาบาลทั่วไป</v>
          </cell>
          <cell r="G152" t="str">
            <v>420</v>
          </cell>
          <cell r="H152" t="str">
            <v>70</v>
          </cell>
          <cell r="I152" t="str">
            <v>จ.ราชบุรี</v>
          </cell>
          <cell r="J152" t="str">
            <v>04</v>
          </cell>
          <cell r="K152" t="str">
            <v xml:space="preserve"> อ.ดำเนินสะดวก</v>
          </cell>
          <cell r="L152" t="str">
            <v>11</v>
          </cell>
          <cell r="M152" t="str">
            <v xml:space="preserve"> 'ต.ท่านัด'</v>
          </cell>
          <cell r="N152" t="str">
            <v>04</v>
          </cell>
          <cell r="O152" t="str">
            <v xml:space="preserve"> หมู่ 4</v>
          </cell>
          <cell r="P152" t="str">
            <v>01</v>
          </cell>
          <cell r="Q152" t="str">
            <v>เปิดดำเนินการ</v>
          </cell>
          <cell r="R152" t="str">
            <v xml:space="preserve">146 </v>
          </cell>
          <cell r="S152" t="str">
            <v>70130</v>
          </cell>
          <cell r="T152" t="str">
            <v>032 246000 -15*103</v>
          </cell>
          <cell r="V152" t="str">
            <v>23</v>
          </cell>
          <cell r="W152" t="str">
            <v>2.3 ทุติยภูมิระดับสูง</v>
          </cell>
          <cell r="AH152" t="str">
            <v>10728</v>
          </cell>
        </row>
        <row r="153">
          <cell r="A153" t="str">
            <v>001105500</v>
          </cell>
          <cell r="B153" t="str">
            <v>โรงพยาบาลบรบือ</v>
          </cell>
          <cell r="C153" t="str">
            <v>21002</v>
          </cell>
          <cell r="D153" t="str">
            <v>กระทรวงสาธารณสุข สำนักงานปลัดกระทรวงสาธารณสุข</v>
          </cell>
          <cell r="E153" t="str">
            <v>07</v>
          </cell>
          <cell r="F153" t="str">
            <v>โรงพยาบาลชุมชน</v>
          </cell>
          <cell r="G153" t="str">
            <v>60</v>
          </cell>
          <cell r="H153" t="str">
            <v>44</v>
          </cell>
          <cell r="I153" t="str">
            <v>จ.มหาสารคาม</v>
          </cell>
          <cell r="J153" t="str">
            <v>06</v>
          </cell>
          <cell r="K153" t="str">
            <v xml:space="preserve"> อ.บรบือ</v>
          </cell>
          <cell r="L153" t="str">
            <v>01</v>
          </cell>
          <cell r="M153" t="str">
            <v xml:space="preserve"> 'ต.บรบือ'</v>
          </cell>
          <cell r="N153" t="str">
            <v>01</v>
          </cell>
          <cell r="O153" t="str">
            <v xml:space="preserve"> หมู่ 1</v>
          </cell>
          <cell r="P153" t="str">
            <v>01</v>
          </cell>
          <cell r="Q153" t="str">
            <v>เปิดดำเนินการ</v>
          </cell>
          <cell r="R153" t="str">
            <v xml:space="preserve">ถ.แจ้งสนิท </v>
          </cell>
          <cell r="V153" t="str">
            <v>22</v>
          </cell>
          <cell r="W153" t="str">
            <v>2.2 ทุติยภูมิระดับกลาง</v>
          </cell>
          <cell r="AH153" t="str">
            <v>11055</v>
          </cell>
        </row>
        <row r="154">
          <cell r="A154" t="str">
            <v>001128800</v>
          </cell>
          <cell r="B154" t="str">
            <v>โรงพยาบาลสถานพระบารมี</v>
          </cell>
          <cell r="C154" t="str">
            <v>21002</v>
          </cell>
          <cell r="D154" t="str">
            <v>กระทรวงสาธารณสุข สำนักงานปลัดกระทรวงสาธารณสุข</v>
          </cell>
          <cell r="E154" t="str">
            <v>07</v>
          </cell>
          <cell r="F154" t="str">
            <v>โรงพยาบาลชุมชน</v>
          </cell>
          <cell r="G154" t="str">
            <v>30</v>
          </cell>
          <cell r="H154" t="str">
            <v>71</v>
          </cell>
          <cell r="I154" t="str">
            <v>จ.กาญจนบุรี</v>
          </cell>
          <cell r="J154" t="str">
            <v>12</v>
          </cell>
          <cell r="K154" t="str">
            <v xml:space="preserve"> อ.หนองปรือ</v>
          </cell>
          <cell r="L154" t="str">
            <v>03</v>
          </cell>
          <cell r="M154" t="str">
            <v xml:space="preserve"> 'ต.สมเด็จเจริญ'</v>
          </cell>
          <cell r="N154" t="str">
            <v>01</v>
          </cell>
          <cell r="O154" t="str">
            <v xml:space="preserve"> หมู่ 1</v>
          </cell>
          <cell r="P154" t="str">
            <v>01</v>
          </cell>
          <cell r="Q154" t="str">
            <v>เปิดดำเนินการ</v>
          </cell>
          <cell r="S154" t="str">
            <v>71220</v>
          </cell>
          <cell r="T154" t="str">
            <v>034675041</v>
          </cell>
          <cell r="U154" t="str">
            <v>034675041</v>
          </cell>
          <cell r="V154" t="str">
            <v>21</v>
          </cell>
          <cell r="W154" t="str">
            <v>2.1 ทุติยภูมิระดับต้น</v>
          </cell>
          <cell r="X154" t="str">
            <v>S</v>
          </cell>
          <cell r="Y154" t="str">
            <v xml:space="preserve">บริการ  </v>
          </cell>
          <cell r="AH154" t="str">
            <v>11288</v>
          </cell>
        </row>
        <row r="155">
          <cell r="A155" t="str">
            <v>001130800</v>
          </cell>
          <cell r="B155" t="str">
            <v>โรงพยาบาลเขาย้อย</v>
          </cell>
          <cell r="C155" t="str">
            <v>21002</v>
          </cell>
          <cell r="D155" t="str">
            <v>กระทรวงสาธารณสุข สำนักงานปลัดกระทรวงสาธารณสุข</v>
          </cell>
          <cell r="E155" t="str">
            <v>07</v>
          </cell>
          <cell r="F155" t="str">
            <v>โรงพยาบาลชุมชน</v>
          </cell>
          <cell r="G155" t="str">
            <v>30</v>
          </cell>
          <cell r="H155" t="str">
            <v>76</v>
          </cell>
          <cell r="I155" t="str">
            <v>จ.เพชรบุรี</v>
          </cell>
          <cell r="J155" t="str">
            <v>02</v>
          </cell>
          <cell r="K155" t="str">
            <v xml:space="preserve"> อ.เขาย้อย</v>
          </cell>
          <cell r="L155" t="str">
            <v>01</v>
          </cell>
          <cell r="M155" t="str">
            <v xml:space="preserve"> 'ต.เขาย้อย'</v>
          </cell>
          <cell r="N155" t="str">
            <v>05</v>
          </cell>
          <cell r="O155" t="str">
            <v xml:space="preserve"> หมู่ 5</v>
          </cell>
          <cell r="P155" t="str">
            <v>01</v>
          </cell>
          <cell r="Q155" t="str">
            <v>เปิดดำเนินการ</v>
          </cell>
          <cell r="R155" t="str">
            <v xml:space="preserve">136/2 </v>
          </cell>
          <cell r="S155" t="str">
            <v>76140</v>
          </cell>
          <cell r="T155" t="str">
            <v>032562200</v>
          </cell>
          <cell r="U155" t="str">
            <v>032561110</v>
          </cell>
          <cell r="V155" t="str">
            <v>21</v>
          </cell>
          <cell r="W155" t="str">
            <v>2.1 ทุติยภูมิระดับต้น</v>
          </cell>
          <cell r="X155" t="str">
            <v>S</v>
          </cell>
          <cell r="Y155" t="str">
            <v xml:space="preserve">บริการ  </v>
          </cell>
          <cell r="AH155" t="str">
            <v>11308</v>
          </cell>
        </row>
        <row r="156">
          <cell r="A156" t="str">
            <v>001105200</v>
          </cell>
          <cell r="B156" t="str">
            <v>โรงพยาบาลโกสุมพิสัย</v>
          </cell>
          <cell r="C156" t="str">
            <v>21002</v>
          </cell>
          <cell r="D156" t="str">
            <v>กระทรวงสาธารณสุข สำนักงานปลัดกระทรวงสาธารณสุข</v>
          </cell>
          <cell r="E156" t="str">
            <v>07</v>
          </cell>
          <cell r="F156" t="str">
            <v>โรงพยาบาลชุมชน</v>
          </cell>
          <cell r="G156" t="str">
            <v>90</v>
          </cell>
          <cell r="H156" t="str">
            <v>44</v>
          </cell>
          <cell r="I156" t="str">
            <v>จ.มหาสารคาม</v>
          </cell>
          <cell r="J156" t="str">
            <v>03</v>
          </cell>
          <cell r="K156" t="str">
            <v xml:space="preserve"> อ.โกสุมพิสัย</v>
          </cell>
          <cell r="L156" t="str">
            <v>01</v>
          </cell>
          <cell r="M156" t="str">
            <v xml:space="preserve"> 'ต.หัวขวาง'</v>
          </cell>
          <cell r="N156" t="str">
            <v>13</v>
          </cell>
          <cell r="O156" t="str">
            <v xml:space="preserve"> หมู่ 13</v>
          </cell>
          <cell r="P156" t="str">
            <v>01</v>
          </cell>
          <cell r="Q156" t="str">
            <v>เปิดดำเนินการ</v>
          </cell>
          <cell r="R156" t="str">
            <v xml:space="preserve">256  ถ.ศรีโกสุม </v>
          </cell>
          <cell r="V156" t="str">
            <v>21</v>
          </cell>
          <cell r="W156" t="str">
            <v>2.1 ทุติยภูมิระดับต้น</v>
          </cell>
          <cell r="AH156" t="str">
            <v>11052</v>
          </cell>
        </row>
        <row r="157">
          <cell r="A157" t="str">
            <v>001095400</v>
          </cell>
          <cell r="B157" t="str">
            <v>โรงพยาบาลวารินชำราบ</v>
          </cell>
          <cell r="C157" t="str">
            <v>21002</v>
          </cell>
          <cell r="D157" t="str">
            <v>กระทรวงสาธารณสุข สำนักงานปลัดกระทรวงสาธารณสุข</v>
          </cell>
          <cell r="E157" t="str">
            <v>07</v>
          </cell>
          <cell r="F157" t="str">
            <v>โรงพยาบาลชุมชน</v>
          </cell>
          <cell r="G157" t="str">
            <v>60</v>
          </cell>
          <cell r="H157" t="str">
            <v>34</v>
          </cell>
          <cell r="I157" t="str">
            <v>จ.อุบลราชธานี</v>
          </cell>
          <cell r="J157" t="str">
            <v>15</v>
          </cell>
          <cell r="K157" t="str">
            <v xml:space="preserve"> อ.วารินชำราบ</v>
          </cell>
          <cell r="L157" t="str">
            <v>10</v>
          </cell>
          <cell r="M157" t="str">
            <v xml:space="preserve"> 'ต.คำน้ำแซบ'</v>
          </cell>
          <cell r="N157" t="str">
            <v>03</v>
          </cell>
          <cell r="O157" t="str">
            <v xml:space="preserve"> หมู่ 3</v>
          </cell>
          <cell r="P157" t="str">
            <v>01</v>
          </cell>
          <cell r="Q157" t="str">
            <v>เปิดดำเนินการ</v>
          </cell>
          <cell r="V157" t="str">
            <v>23</v>
          </cell>
          <cell r="W157" t="str">
            <v>2.3 ทุติยภูมิระดับสูง</v>
          </cell>
          <cell r="AH157" t="str">
            <v>10954</v>
          </cell>
        </row>
        <row r="158">
          <cell r="A158" t="str">
            <v>001089200</v>
          </cell>
          <cell r="B158" t="str">
            <v>โรงพยาบาลแก้งสนามนาง</v>
          </cell>
          <cell r="C158" t="str">
            <v>21002</v>
          </cell>
          <cell r="D158" t="str">
            <v>กระทรวงสาธารณสุข สำนักงานปลัดกระทรวงสาธารณสุข</v>
          </cell>
          <cell r="E158" t="str">
            <v>07</v>
          </cell>
          <cell r="F158" t="str">
            <v>โรงพยาบาลชุมชน</v>
          </cell>
          <cell r="G158" t="str">
            <v>30</v>
          </cell>
          <cell r="H158" t="str">
            <v>30</v>
          </cell>
          <cell r="I158" t="str">
            <v>จ.นครราชสีมา</v>
          </cell>
          <cell r="J158" t="str">
            <v>23</v>
          </cell>
          <cell r="K158" t="str">
            <v xml:space="preserve"> อ.แก้งสนามนาง</v>
          </cell>
          <cell r="L158" t="str">
            <v>01</v>
          </cell>
          <cell r="M158" t="str">
            <v xml:space="preserve"> 'ต.แก้งสนามนาง'</v>
          </cell>
          <cell r="N158" t="str">
            <v>01</v>
          </cell>
          <cell r="O158" t="str">
            <v xml:space="preserve"> หมู่ 1</v>
          </cell>
          <cell r="P158" t="str">
            <v>01</v>
          </cell>
          <cell r="Q158" t="str">
            <v>เปิดดำเนินการ</v>
          </cell>
          <cell r="R158" t="str">
            <v xml:space="preserve">111 ถ.นิเวศน์ </v>
          </cell>
          <cell r="V158" t="str">
            <v>21</v>
          </cell>
          <cell r="W158" t="str">
            <v>2.1 ทุติยภูมิระดับต้น</v>
          </cell>
          <cell r="AH158" t="str">
            <v>10892</v>
          </cell>
        </row>
        <row r="159">
          <cell r="A159" t="str">
            <v>002357800</v>
          </cell>
          <cell r="B159" t="str">
            <v>โรงพยาบาลแคนดง เฉลิมพระเกียรติ 80 พรรษา</v>
          </cell>
          <cell r="C159" t="str">
            <v>21002</v>
          </cell>
          <cell r="D159" t="str">
            <v>กระทรวงสาธารณสุข สำนักงานปลัดกระทรวงสาธารณสุข</v>
          </cell>
          <cell r="E159" t="str">
            <v>07</v>
          </cell>
          <cell r="F159" t="str">
            <v>โรงพยาบาลชุมชน</v>
          </cell>
          <cell r="G159" t="str">
            <v>30</v>
          </cell>
          <cell r="H159" t="str">
            <v>31</v>
          </cell>
          <cell r="I159" t="str">
            <v>จ.บุรีรัมย์</v>
          </cell>
          <cell r="J159" t="str">
            <v>22</v>
          </cell>
          <cell r="K159" t="str">
            <v xml:space="preserve"> อ.แคนดง</v>
          </cell>
          <cell r="L159" t="str">
            <v>01</v>
          </cell>
          <cell r="M159" t="str">
            <v xml:space="preserve"> 'ต.แคนดง'</v>
          </cell>
          <cell r="N159" t="str">
            <v>06</v>
          </cell>
          <cell r="O159" t="str">
            <v xml:space="preserve"> หมู่ 6</v>
          </cell>
          <cell r="P159" t="str">
            <v>01</v>
          </cell>
          <cell r="Q159" t="str">
            <v>เปิดดำเนินการ</v>
          </cell>
          <cell r="R159" t="str">
            <v xml:space="preserve">159  บ้านซ่องแมว </v>
          </cell>
          <cell r="V159" t="str">
            <v>21</v>
          </cell>
          <cell r="W159" t="str">
            <v>2.1 ทุติยภูมิระดับต้น</v>
          </cell>
          <cell r="Z159" t="str">
            <v>02</v>
          </cell>
          <cell r="AA159" t="str">
            <v>แก้ไขชื่อ</v>
          </cell>
          <cell r="AB159" t="str">
            <v>เพิ่มเติมชื่อ โรงพยาบาลแคนดง เป็น โรงพยาบาลแคนดงเฉลิมพระเกียรติ 80 พรรษา</v>
          </cell>
          <cell r="AH159" t="str">
            <v>23578</v>
          </cell>
        </row>
        <row r="160">
          <cell r="A160" t="str">
            <v>001070400</v>
          </cell>
          <cell r="B160" t="str">
            <v>โรงพยาบาลหนองบัวลำภู</v>
          </cell>
          <cell r="C160" t="str">
            <v>21002</v>
          </cell>
          <cell r="D160" t="str">
            <v>กระทรวงสาธารณสุข สำนักงานปลัดกระทรวงสาธารณสุข</v>
          </cell>
          <cell r="E160" t="str">
            <v>06</v>
          </cell>
          <cell r="F160" t="str">
            <v>โรงพยาบาลทั่วไป</v>
          </cell>
          <cell r="G160" t="str">
            <v>228</v>
          </cell>
          <cell r="H160" t="str">
            <v>39</v>
          </cell>
          <cell r="I160" t="str">
            <v>จ.หนองบัวลำภู</v>
          </cell>
          <cell r="J160" t="str">
            <v>01</v>
          </cell>
          <cell r="K160" t="str">
            <v xml:space="preserve"> อ.เมืองหนองบัวลำภู</v>
          </cell>
          <cell r="L160" t="str">
            <v>01</v>
          </cell>
          <cell r="M160" t="str">
            <v xml:space="preserve"> 'ต.หนองบัว'</v>
          </cell>
          <cell r="N160" t="str">
            <v>01</v>
          </cell>
          <cell r="O160" t="str">
            <v xml:space="preserve"> หมู่ 1</v>
          </cell>
          <cell r="P160" t="str">
            <v>01</v>
          </cell>
          <cell r="Q160" t="str">
            <v>เปิดดำเนินการ</v>
          </cell>
          <cell r="R160" t="str">
            <v xml:space="preserve">153 </v>
          </cell>
          <cell r="S160" t="str">
            <v>39000</v>
          </cell>
          <cell r="T160" t="str">
            <v>042311999</v>
          </cell>
          <cell r="V160" t="str">
            <v>23</v>
          </cell>
          <cell r="W160" t="str">
            <v>2.3 ทุติยภูมิระดับสูง</v>
          </cell>
          <cell r="AH160" t="str">
            <v>10704</v>
          </cell>
        </row>
        <row r="161">
          <cell r="A161" t="str">
            <v>001098800</v>
          </cell>
          <cell r="B161" t="str">
            <v>โรงพยาบาลเสนางคนิคม</v>
          </cell>
          <cell r="C161" t="str">
            <v>21002</v>
          </cell>
          <cell r="D161" t="str">
            <v>กระทรวงสาธารณสุข สำนักงานปลัดกระทรวงสาธารณสุข</v>
          </cell>
          <cell r="E161" t="str">
            <v>07</v>
          </cell>
          <cell r="F161" t="str">
            <v>โรงพยาบาลชุมชน</v>
          </cell>
          <cell r="G161" t="str">
            <v>30</v>
          </cell>
          <cell r="H161" t="str">
            <v>37</v>
          </cell>
          <cell r="I161" t="str">
            <v>จ.อำนาจเจริญ</v>
          </cell>
          <cell r="J161" t="str">
            <v>05</v>
          </cell>
          <cell r="K161" t="str">
            <v xml:space="preserve"> อ.เสนางคนิคม</v>
          </cell>
          <cell r="L161" t="str">
            <v>01</v>
          </cell>
          <cell r="M161" t="str">
            <v xml:space="preserve"> 'ต.เสนางคนิคม'</v>
          </cell>
          <cell r="N161" t="str">
            <v>01</v>
          </cell>
          <cell r="O161" t="str">
            <v xml:space="preserve"> หมู่ 1</v>
          </cell>
          <cell r="P161" t="str">
            <v>01</v>
          </cell>
          <cell r="Q161" t="str">
            <v>เปิดดำเนินการ</v>
          </cell>
          <cell r="R161" t="str">
            <v xml:space="preserve">83 ม.01 </v>
          </cell>
          <cell r="S161" t="str">
            <v>37290</v>
          </cell>
          <cell r="V161" t="str">
            <v>22</v>
          </cell>
          <cell r="W161" t="str">
            <v>2.2 ทุติยภูมิระดับกลาง</v>
          </cell>
          <cell r="AH161" t="str">
            <v>10988</v>
          </cell>
        </row>
        <row r="162">
          <cell r="A162" t="str">
            <v>001120900</v>
          </cell>
          <cell r="B162" t="str">
            <v>โรงพยาบาลโกรกพระ</v>
          </cell>
          <cell r="C162" t="str">
            <v>21002</v>
          </cell>
          <cell r="D162" t="str">
            <v>กระทรวงสาธารณสุข สำนักงานปลัดกระทรวงสาธารณสุข</v>
          </cell>
          <cell r="E162" t="str">
            <v>07</v>
          </cell>
          <cell r="F162" t="str">
            <v>โรงพยาบาลชุมชน</v>
          </cell>
          <cell r="G162" t="str">
            <v>30</v>
          </cell>
          <cell r="H162" t="str">
            <v>60</v>
          </cell>
          <cell r="I162" t="str">
            <v>จ.นครสวรรค์</v>
          </cell>
          <cell r="J162" t="str">
            <v>02</v>
          </cell>
          <cell r="K162" t="str">
            <v xml:space="preserve"> อ.โกรกพระ</v>
          </cell>
          <cell r="L162" t="str">
            <v>01</v>
          </cell>
          <cell r="M162" t="str">
            <v xml:space="preserve"> 'ต.โกรกพระ'</v>
          </cell>
          <cell r="N162" t="str">
            <v>07</v>
          </cell>
          <cell r="O162" t="str">
            <v xml:space="preserve"> หมู่ 7</v>
          </cell>
          <cell r="P162" t="str">
            <v>01</v>
          </cell>
          <cell r="Q162" t="str">
            <v>เปิดดำเนินการ</v>
          </cell>
          <cell r="R162" t="str">
            <v xml:space="preserve">15 </v>
          </cell>
          <cell r="S162" t="str">
            <v>60170</v>
          </cell>
          <cell r="V162" t="str">
            <v>21</v>
          </cell>
          <cell r="W162" t="str">
            <v>2.1 ทุติยภูมิระดับต้น</v>
          </cell>
          <cell r="AH162" t="str">
            <v>11209</v>
          </cell>
        </row>
        <row r="163">
          <cell r="A163" t="str">
            <v>001111300</v>
          </cell>
          <cell r="B163" t="str">
            <v>โรงพยาบาลนิคมคำสร้อย</v>
          </cell>
          <cell r="C163" t="str">
            <v>21002</v>
          </cell>
          <cell r="D163" t="str">
            <v>กระทรวงสาธารณสุข สำนักงานปลัดกระทรวงสาธารณสุข</v>
          </cell>
          <cell r="E163" t="str">
            <v>07</v>
          </cell>
          <cell r="F163" t="str">
            <v>โรงพยาบาลชุมชน</v>
          </cell>
          <cell r="G163" t="str">
            <v>30</v>
          </cell>
          <cell r="H163" t="str">
            <v>49</v>
          </cell>
          <cell r="I163" t="str">
            <v>จ.มุกดาหาร</v>
          </cell>
          <cell r="J163" t="str">
            <v>02</v>
          </cell>
          <cell r="K163" t="str">
            <v xml:space="preserve"> อ.นิคมคำสร้อย</v>
          </cell>
          <cell r="L163" t="str">
            <v>01</v>
          </cell>
          <cell r="M163" t="str">
            <v xml:space="preserve"> 'ต.นิคมคำสร้อย'</v>
          </cell>
          <cell r="N163" t="str">
            <v>11</v>
          </cell>
          <cell r="O163" t="str">
            <v xml:space="preserve"> หมู่ 11</v>
          </cell>
          <cell r="P163" t="str">
            <v>01</v>
          </cell>
          <cell r="Q163" t="str">
            <v>เปิดดำเนินการ</v>
          </cell>
          <cell r="R163" t="str">
            <v>52 ถ.สุขาภิบาล 7</v>
          </cell>
          <cell r="S163" t="str">
            <v>49130</v>
          </cell>
          <cell r="T163" t="str">
            <v>042681324</v>
          </cell>
          <cell r="U163" t="str">
            <v>042638359</v>
          </cell>
          <cell r="V163" t="str">
            <v>21</v>
          </cell>
          <cell r="W163" t="str">
            <v>2.1 ทุติยภูมิระดับต้น</v>
          </cell>
          <cell r="AH163" t="str">
            <v>11113</v>
          </cell>
        </row>
        <row r="164">
          <cell r="A164" t="str">
            <v>002470400</v>
          </cell>
          <cell r="B164" t="str">
            <v>โรงพยาบาลกุดรัง</v>
          </cell>
          <cell r="C164" t="str">
            <v>21002</v>
          </cell>
          <cell r="D164" t="str">
            <v>กระทรวงสาธารณสุข สำนักงานปลัดกระทรวงสาธารณสุข</v>
          </cell>
          <cell r="E164" t="str">
            <v>07</v>
          </cell>
          <cell r="F164" t="str">
            <v>โรงพยาบาลชุมชน</v>
          </cell>
          <cell r="G164" t="str">
            <v>30</v>
          </cell>
          <cell r="H164" t="str">
            <v>44</v>
          </cell>
          <cell r="I164" t="str">
            <v>จ.มหาสารคาม</v>
          </cell>
          <cell r="J164" t="str">
            <v>12</v>
          </cell>
          <cell r="K164" t="str">
            <v xml:space="preserve"> อ.กุดรัง</v>
          </cell>
          <cell r="L164" t="str">
            <v>01</v>
          </cell>
          <cell r="M164" t="str">
            <v xml:space="preserve"> 'ต.กุดรัง'</v>
          </cell>
          <cell r="N164" t="str">
            <v>10</v>
          </cell>
          <cell r="O164" t="str">
            <v xml:space="preserve"> หมู่ 10</v>
          </cell>
          <cell r="P164" t="str">
            <v>01</v>
          </cell>
          <cell r="Q164" t="str">
            <v>เปิดดำเนินการ</v>
          </cell>
          <cell r="R164" t="str">
            <v>บ้านโสกขุ่น</v>
          </cell>
          <cell r="S164" t="str">
            <v>44130</v>
          </cell>
          <cell r="T164" t="str">
            <v>043777972</v>
          </cell>
          <cell r="U164" t="str">
            <v>043728195'</v>
          </cell>
          <cell r="V164" t="str">
            <v>043728044</v>
          </cell>
          <cell r="Y164" t="str">
            <v>S</v>
          </cell>
          <cell r="Z164" t="str">
            <v xml:space="preserve">บริการ  </v>
          </cell>
          <cell r="AA164" t="str">
            <v>09</v>
          </cell>
          <cell r="AB164" t="str">
            <v>อื่นๆ</v>
          </cell>
          <cell r="AD164" t="str">
            <v>2011-06-23</v>
          </cell>
          <cell r="AF164" t="str">
            <v>2011-04-01</v>
          </cell>
          <cell r="AH164" t="str">
            <v>24704</v>
          </cell>
        </row>
        <row r="165">
          <cell r="A165" t="str">
            <v>001104000</v>
          </cell>
          <cell r="B165" t="str">
            <v>โรงพยาบาลบึงกาฬ</v>
          </cell>
          <cell r="C165" t="str">
            <v>21002</v>
          </cell>
          <cell r="D165" t="str">
            <v>กระทรวงสาธารณสุข สำนักงานปลัดกระทรวงสาธารณสุข</v>
          </cell>
          <cell r="E165" t="str">
            <v>06</v>
          </cell>
          <cell r="F165" t="str">
            <v>โรงพยาบาลทั่วไป</v>
          </cell>
          <cell r="G165" t="str">
            <v>171</v>
          </cell>
          <cell r="H165" t="str">
            <v>38</v>
          </cell>
          <cell r="I165" t="str">
            <v>จ.บึงกาฬ</v>
          </cell>
          <cell r="J165" t="str">
            <v>01</v>
          </cell>
          <cell r="K165" t="str">
            <v xml:space="preserve"> อ.เมืองบึงกาฬ</v>
          </cell>
          <cell r="L165" t="str">
            <v>01</v>
          </cell>
          <cell r="M165" t="str">
            <v xml:space="preserve"> 'ต.บึงกาฬ'</v>
          </cell>
          <cell r="N165" t="str">
            <v>01</v>
          </cell>
          <cell r="O165" t="str">
            <v xml:space="preserve"> หมู่ 1</v>
          </cell>
          <cell r="P165" t="str">
            <v>01</v>
          </cell>
          <cell r="Q165" t="str">
            <v>เปิดดำเนินการ</v>
          </cell>
          <cell r="R165" t="str">
            <v xml:space="preserve">255  </v>
          </cell>
          <cell r="T165" t="str">
            <v>042491161</v>
          </cell>
          <cell r="U165" t="str">
            <v>042491278</v>
          </cell>
          <cell r="V165" t="str">
            <v>23</v>
          </cell>
          <cell r="W165" t="str">
            <v>2.3 ทุติยภูมิระดับสูง</v>
          </cell>
          <cell r="X165" t="str">
            <v>S</v>
          </cell>
          <cell r="Y165" t="str">
            <v xml:space="preserve">บริการ  </v>
          </cell>
          <cell r="Z165" t="str">
            <v>03</v>
          </cell>
          <cell r="AA165" t="str">
            <v>แก้ไขรหัส</v>
          </cell>
          <cell r="AB165" t="str">
            <v>เพิ่มเตียง 90 เป็น 171 เป็นรพ.ทั่วไป</v>
          </cell>
          <cell r="AH165" t="str">
            <v>11040</v>
          </cell>
        </row>
        <row r="166">
          <cell r="A166" t="str">
            <v>001112800</v>
          </cell>
          <cell r="B166" t="str">
            <v>โรงพยาบาลสันป่าตอง</v>
          </cell>
          <cell r="C166" t="str">
            <v>21002</v>
          </cell>
          <cell r="D166" t="str">
            <v>กระทรวงสาธารณสุข สำนักงานปลัดกระทรวงสาธารณสุข</v>
          </cell>
          <cell r="E166" t="str">
            <v>07</v>
          </cell>
          <cell r="F166" t="str">
            <v>โรงพยาบาลชุมชน</v>
          </cell>
          <cell r="G166" t="str">
            <v>120</v>
          </cell>
          <cell r="H166" t="str">
            <v>50</v>
          </cell>
          <cell r="I166" t="str">
            <v>จ.เชียงใหม่</v>
          </cell>
          <cell r="J166" t="str">
            <v>12</v>
          </cell>
          <cell r="K166" t="str">
            <v xml:space="preserve"> อ.สันป่าตอง</v>
          </cell>
          <cell r="L166" t="str">
            <v>01</v>
          </cell>
          <cell r="M166" t="str">
            <v xml:space="preserve"> 'ต.ยุหว่า'</v>
          </cell>
          <cell r="N166" t="str">
            <v>09</v>
          </cell>
          <cell r="O166" t="str">
            <v xml:space="preserve"> หมู่ 9</v>
          </cell>
          <cell r="P166" t="str">
            <v>01</v>
          </cell>
          <cell r="Q166" t="str">
            <v>เปิดดำเนินการ</v>
          </cell>
          <cell r="R166" t="str">
            <v xml:space="preserve">149 ม.9 ถ.เชียงใหม่-ฮอด  </v>
          </cell>
          <cell r="S166" t="str">
            <v>50120</v>
          </cell>
          <cell r="V166" t="str">
            <v>21</v>
          </cell>
          <cell r="W166" t="str">
            <v>2.1 ทุติยภูมิระดับต้น</v>
          </cell>
          <cell r="AH166" t="str">
            <v>11128</v>
          </cell>
        </row>
        <row r="167">
          <cell r="A167" t="str">
            <v>001113700</v>
          </cell>
          <cell r="B167" t="str">
            <v>โรงพยาบาลไชยปราการ</v>
          </cell>
          <cell r="C167" t="str">
            <v>21002</v>
          </cell>
          <cell r="D167" t="str">
            <v>กระทรวงสาธารณสุข สำนักงานปลัดกระทรวงสาธารณสุข</v>
          </cell>
          <cell r="E167" t="str">
            <v>07</v>
          </cell>
          <cell r="F167" t="str">
            <v>โรงพยาบาลชุมชน</v>
          </cell>
          <cell r="G167" t="str">
            <v>42</v>
          </cell>
          <cell r="H167" t="str">
            <v>50</v>
          </cell>
          <cell r="I167" t="str">
            <v>จ.เชียงใหม่</v>
          </cell>
          <cell r="J167" t="str">
            <v>21</v>
          </cell>
          <cell r="K167" t="str">
            <v xml:space="preserve"> อ.ไชยปราการ</v>
          </cell>
          <cell r="L167" t="str">
            <v>02</v>
          </cell>
          <cell r="M167" t="str">
            <v xml:space="preserve"> 'ต.ศรีดงเย็น'</v>
          </cell>
          <cell r="N167" t="str">
            <v>03</v>
          </cell>
          <cell r="O167" t="str">
            <v xml:space="preserve"> หมู่ 3</v>
          </cell>
          <cell r="P167" t="str">
            <v>01</v>
          </cell>
          <cell r="Q167" t="str">
            <v>เปิดดำเนินการ</v>
          </cell>
          <cell r="R167" t="str">
            <v xml:space="preserve">131 ม.3 ถ.เชียงใหม่-ฝาง </v>
          </cell>
          <cell r="S167" t="str">
            <v>50320</v>
          </cell>
          <cell r="V167" t="str">
            <v>21</v>
          </cell>
          <cell r="W167" t="str">
            <v>2.1 ทุติยภูมิระดับต้น</v>
          </cell>
          <cell r="AH167" t="str">
            <v>11137</v>
          </cell>
        </row>
        <row r="168">
          <cell r="A168" t="str">
            <v>001117600</v>
          </cell>
          <cell r="B168" t="str">
            <v>โรงพยาบาลท่าวังผา</v>
          </cell>
          <cell r="C168" t="str">
            <v>21002</v>
          </cell>
          <cell r="D168" t="str">
            <v>กระทรวงสาธารณสุข สำนักงานปลัดกระทรวงสาธารณสุข</v>
          </cell>
          <cell r="E168" t="str">
            <v>07</v>
          </cell>
          <cell r="F168" t="str">
            <v>โรงพยาบาลชุมชน</v>
          </cell>
          <cell r="G168" t="str">
            <v>30</v>
          </cell>
          <cell r="H168" t="str">
            <v>55</v>
          </cell>
          <cell r="I168" t="str">
            <v>จ.น่าน</v>
          </cell>
          <cell r="J168" t="str">
            <v>06</v>
          </cell>
          <cell r="K168" t="str">
            <v xml:space="preserve"> อ.ท่าวังผา</v>
          </cell>
          <cell r="L168" t="str">
            <v>09</v>
          </cell>
          <cell r="M168" t="str">
            <v xml:space="preserve"> 'ต.ท่าวังผา'</v>
          </cell>
          <cell r="N168" t="str">
            <v>06</v>
          </cell>
          <cell r="O168" t="str">
            <v xml:space="preserve"> หมู่ 6</v>
          </cell>
          <cell r="P168" t="str">
            <v>01</v>
          </cell>
          <cell r="Q168" t="str">
            <v>เปิดดำเนินการ</v>
          </cell>
          <cell r="R168" t="str">
            <v xml:space="preserve">เลขที่ 84   </v>
          </cell>
          <cell r="V168" t="str">
            <v>22</v>
          </cell>
          <cell r="W168" t="str">
            <v>2.2 ทุติยภูมิระดับกลาง</v>
          </cell>
          <cell r="AH168" t="str">
            <v>11176</v>
          </cell>
        </row>
        <row r="169">
          <cell r="A169" t="str">
            <v>001135000</v>
          </cell>
          <cell r="B169" t="str">
            <v>โรงพยาบาลบางไทร</v>
          </cell>
          <cell r="C169" t="str">
            <v>21002</v>
          </cell>
          <cell r="D169" t="str">
            <v>กระทรวงสาธารณสุข สำนักงานปลัดกระทรวงสาธารณสุข</v>
          </cell>
          <cell r="E169" t="str">
            <v>07</v>
          </cell>
          <cell r="F169" t="str">
            <v>โรงพยาบาลชุมชน</v>
          </cell>
          <cell r="G169" t="str">
            <v>10</v>
          </cell>
          <cell r="H169" t="str">
            <v>82</v>
          </cell>
          <cell r="I169" t="str">
            <v>จ.พังงา</v>
          </cell>
          <cell r="J169" t="str">
            <v>05</v>
          </cell>
          <cell r="K169" t="str">
            <v xml:space="preserve"> อ.ตะกั่วป่า</v>
          </cell>
          <cell r="L169" t="str">
            <v>03</v>
          </cell>
          <cell r="M169" t="str">
            <v xml:space="preserve"> 'ต.บางไทร'</v>
          </cell>
          <cell r="N169" t="str">
            <v>04</v>
          </cell>
          <cell r="O169" t="str">
            <v xml:space="preserve"> หมู่ 4</v>
          </cell>
          <cell r="P169" t="str">
            <v>01</v>
          </cell>
          <cell r="Q169" t="str">
            <v>เปิดดำเนินการ</v>
          </cell>
          <cell r="R169" t="str">
            <v>12/1</v>
          </cell>
          <cell r="S169" t="str">
            <v>82110</v>
          </cell>
          <cell r="T169" t="str">
            <v>076461078</v>
          </cell>
          <cell r="U169" t="str">
            <v>076461079</v>
          </cell>
          <cell r="V169" t="str">
            <v>21</v>
          </cell>
          <cell r="W169" t="str">
            <v>2.1 ทุติยภูมิระดับต้น</v>
          </cell>
          <cell r="AH169" t="str">
            <v>11350</v>
          </cell>
        </row>
        <row r="170">
          <cell r="A170" t="str">
            <v>002467300</v>
          </cell>
          <cell r="B170" t="str">
            <v>โรงพยาบาลศรีนครินทร์(ปัญญานันทภิขุ)</v>
          </cell>
          <cell r="C170" t="str">
            <v>21002</v>
          </cell>
          <cell r="D170" t="str">
            <v>กระทรวงสาธารณสุข สำนักงานปลัดกระทรวงสาธารณสุข</v>
          </cell>
          <cell r="E170" t="str">
            <v>07</v>
          </cell>
          <cell r="F170" t="str">
            <v>โรงพยาบาลชุมชน</v>
          </cell>
          <cell r="G170" t="str">
            <v>30</v>
          </cell>
          <cell r="H170" t="str">
            <v>93</v>
          </cell>
          <cell r="I170" t="str">
            <v>จ.พัทลุง</v>
          </cell>
          <cell r="J170" t="str">
            <v>11</v>
          </cell>
          <cell r="K170" t="str">
            <v xml:space="preserve"> อ.ศรีนครินทร์</v>
          </cell>
          <cell r="L170" t="str">
            <v>02</v>
          </cell>
          <cell r="M170" t="str">
            <v xml:space="preserve"> 'ต.บ้านนา'</v>
          </cell>
          <cell r="N170" t="str">
            <v>03</v>
          </cell>
          <cell r="O170" t="str">
            <v xml:space="preserve"> หมู่ 3</v>
          </cell>
          <cell r="P170" t="str">
            <v>01</v>
          </cell>
          <cell r="Q170" t="str">
            <v>เปิดดำเนินการ</v>
          </cell>
          <cell r="S170" t="str">
            <v>93000</v>
          </cell>
          <cell r="V170" t="str">
            <v>21</v>
          </cell>
          <cell r="W170" t="str">
            <v>2.1 ทุติยภูมิระดับต้น</v>
          </cell>
          <cell r="X170" t="str">
            <v>S</v>
          </cell>
          <cell r="Y170" t="str">
            <v xml:space="preserve">บริการ  </v>
          </cell>
          <cell r="AC170" t="str">
            <v>2011-02-15</v>
          </cell>
          <cell r="AE170" t="str">
            <v>2011-05-02</v>
          </cell>
          <cell r="AH170" t="str">
            <v>24673</v>
          </cell>
        </row>
        <row r="171">
          <cell r="A171" t="str">
            <v>001075800</v>
          </cell>
          <cell r="B171" t="str">
            <v>โรงพยาบาลบางบัวทอง</v>
          </cell>
          <cell r="C171" t="str">
            <v>21002</v>
          </cell>
          <cell r="D171" t="str">
            <v>กระทรวงสาธารณสุข สำนักงานปลัดกระทรวงสาธารณสุข</v>
          </cell>
          <cell r="E171" t="str">
            <v>07</v>
          </cell>
          <cell r="F171" t="str">
            <v>โรงพยาบาลชุมชน</v>
          </cell>
          <cell r="G171" t="str">
            <v>30</v>
          </cell>
          <cell r="H171" t="str">
            <v>12</v>
          </cell>
          <cell r="I171" t="str">
            <v>จ.นนทบุรี</v>
          </cell>
          <cell r="J171" t="str">
            <v>04</v>
          </cell>
          <cell r="K171" t="str">
            <v xml:space="preserve"> อ.บางบัวทอง</v>
          </cell>
          <cell r="L171" t="str">
            <v>01</v>
          </cell>
          <cell r="M171" t="str">
            <v xml:space="preserve"> 'ต.โสนลอย'</v>
          </cell>
          <cell r="N171" t="str">
            <v>03</v>
          </cell>
          <cell r="O171" t="str">
            <v xml:space="preserve"> หมู่ 3</v>
          </cell>
          <cell r="P171" t="str">
            <v>01</v>
          </cell>
          <cell r="Q171" t="str">
            <v>เปิดดำเนินการ</v>
          </cell>
          <cell r="R171" t="str">
            <v>บางกรวยไทรน้อย</v>
          </cell>
          <cell r="S171" t="str">
            <v>11110</v>
          </cell>
          <cell r="T171" t="str">
            <v>025717899</v>
          </cell>
          <cell r="U171" t="str">
            <v>029201005</v>
          </cell>
          <cell r="V171" t="str">
            <v>22</v>
          </cell>
          <cell r="W171" t="str">
            <v>2.2 ทุติยภูมิระดับกลาง</v>
          </cell>
          <cell r="X171" t="str">
            <v>S</v>
          </cell>
          <cell r="Y171" t="str">
            <v xml:space="preserve">บริการ  </v>
          </cell>
          <cell r="AH171" t="str">
            <v>10758</v>
          </cell>
        </row>
        <row r="172">
          <cell r="A172" t="str">
            <v>002468900</v>
          </cell>
          <cell r="B172" t="str">
            <v>โรงพยาบาลกรงปินัง</v>
          </cell>
          <cell r="C172" t="str">
            <v>21002</v>
          </cell>
          <cell r="D172" t="str">
            <v>กระทรวงสาธารณสุข สำนักงานปลัดกระทรวงสาธารณสุข</v>
          </cell>
          <cell r="E172" t="str">
            <v>07</v>
          </cell>
          <cell r="F172" t="str">
            <v>โรงพยาบาลชุมชน</v>
          </cell>
          <cell r="G172" t="str">
            <v>30</v>
          </cell>
          <cell r="H172" t="str">
            <v>95</v>
          </cell>
          <cell r="I172" t="str">
            <v>จ.ยะลา</v>
          </cell>
          <cell r="J172" t="str">
            <v>08</v>
          </cell>
          <cell r="K172" t="str">
            <v xml:space="preserve"> อ.กรงปินัง</v>
          </cell>
          <cell r="L172" t="str">
            <v>02</v>
          </cell>
          <cell r="M172" t="str">
            <v xml:space="preserve"> 'ต.สะเอะ'</v>
          </cell>
          <cell r="N172" t="str">
            <v>03</v>
          </cell>
          <cell r="O172" t="str">
            <v xml:space="preserve"> หมู่ 3</v>
          </cell>
          <cell r="P172" t="str">
            <v>01</v>
          </cell>
          <cell r="Q172" t="str">
            <v>เปิดดำเนินการ</v>
          </cell>
          <cell r="R172" t="str">
            <v>122</v>
          </cell>
          <cell r="S172" t="str">
            <v>95000</v>
          </cell>
          <cell r="T172" t="str">
            <v>073212008*224</v>
          </cell>
          <cell r="X172" t="str">
            <v>S</v>
          </cell>
          <cell r="Y172" t="str">
            <v xml:space="preserve">บริการ  </v>
          </cell>
          <cell r="Z172" t="str">
            <v>02</v>
          </cell>
          <cell r="AA172" t="str">
            <v>แก้ไขชื่อ</v>
          </cell>
          <cell r="AB172" t="str">
            <v>รพ.กรงปีนัง เป็น รพ.กรงปินัง</v>
          </cell>
          <cell r="AC172" t="str">
            <v>2011-04-18</v>
          </cell>
          <cell r="AE172" t="str">
            <v>2011-04-01</v>
          </cell>
          <cell r="AH172" t="str">
            <v>24689</v>
          </cell>
        </row>
        <row r="173">
          <cell r="A173" t="str">
            <v>001104100</v>
          </cell>
          <cell r="B173" t="str">
            <v>โรงพยาบาลพรเจริญ</v>
          </cell>
          <cell r="C173" t="str">
            <v>21002</v>
          </cell>
          <cell r="D173" t="str">
            <v>กระทรวงสาธารณสุข สำนักงานปลัดกระทรวงสาธารณสุข</v>
          </cell>
          <cell r="E173" t="str">
            <v>07</v>
          </cell>
          <cell r="F173" t="str">
            <v>โรงพยาบาลชุมชน</v>
          </cell>
          <cell r="G173" t="str">
            <v>30</v>
          </cell>
          <cell r="H173" t="str">
            <v>38</v>
          </cell>
          <cell r="I173" t="str">
            <v>จ.บึงกาฬ</v>
          </cell>
          <cell r="J173" t="str">
            <v>02</v>
          </cell>
          <cell r="K173" t="str">
            <v xml:space="preserve"> อ.พรเจริญ</v>
          </cell>
          <cell r="L173" t="str">
            <v>03</v>
          </cell>
          <cell r="M173" t="str">
            <v xml:space="preserve"> 'ต.พรเจริญ'</v>
          </cell>
          <cell r="N173" t="str">
            <v>08</v>
          </cell>
          <cell r="O173" t="str">
            <v xml:space="preserve"> หมู่ 8</v>
          </cell>
          <cell r="P173" t="str">
            <v>01</v>
          </cell>
          <cell r="Q173" t="str">
            <v>เปิดดำเนินการ</v>
          </cell>
          <cell r="R173" t="str">
            <v xml:space="preserve">1  </v>
          </cell>
          <cell r="T173" t="str">
            <v>042487099</v>
          </cell>
          <cell r="U173" t="str">
            <v>042487100</v>
          </cell>
          <cell r="V173" t="str">
            <v>21</v>
          </cell>
          <cell r="W173" t="str">
            <v>2.1 ทุติยภูมิระดับต้น</v>
          </cell>
          <cell r="X173" t="str">
            <v>S</v>
          </cell>
          <cell r="Y173" t="str">
            <v xml:space="preserve">บริการ  </v>
          </cell>
          <cell r="Z173" t="str">
            <v>01</v>
          </cell>
          <cell r="AA173" t="str">
            <v>ตั้งใหม่</v>
          </cell>
          <cell r="AH173" t="str">
            <v>11041</v>
          </cell>
        </row>
        <row r="174">
          <cell r="A174" t="str">
            <v>001067200</v>
          </cell>
          <cell r="B174" t="str">
            <v>โรงพยาบาลลำปาง</v>
          </cell>
          <cell r="C174" t="str">
            <v>21002</v>
          </cell>
          <cell r="D174" t="str">
            <v>กระทรวงสาธารณสุข สำนักงานปลัดกระทรวงสาธารณสุข</v>
          </cell>
          <cell r="E174" t="str">
            <v>05</v>
          </cell>
          <cell r="F174" t="str">
            <v>โรงพยาบาลศูนย์</v>
          </cell>
          <cell r="G174" t="str">
            <v>803</v>
          </cell>
          <cell r="H174" t="str">
            <v>52</v>
          </cell>
          <cell r="I174" t="str">
            <v>จ.ลำปาง</v>
          </cell>
          <cell r="J174" t="str">
            <v>01</v>
          </cell>
          <cell r="K174" t="str">
            <v xml:space="preserve"> อ.เมืองลำปาง</v>
          </cell>
          <cell r="L174" t="str">
            <v>02</v>
          </cell>
          <cell r="M174" t="str">
            <v xml:space="preserve"> 'ต.หัวเวียง'</v>
          </cell>
          <cell r="N174" t="str">
            <v>00</v>
          </cell>
          <cell r="O174" t="str">
            <v xml:space="preserve"> หมู่ 0</v>
          </cell>
          <cell r="P174" t="str">
            <v>01</v>
          </cell>
          <cell r="Q174" t="str">
            <v>เปิดดำเนินการ</v>
          </cell>
          <cell r="R174" t="str">
            <v xml:space="preserve">280  ถ.ป่าขาม </v>
          </cell>
          <cell r="S174" t="str">
            <v>52000</v>
          </cell>
          <cell r="T174" t="str">
            <v>054-237400</v>
          </cell>
          <cell r="V174" t="str">
            <v>31</v>
          </cell>
          <cell r="W174" t="str">
            <v>3.1 ตติยภูมิ</v>
          </cell>
          <cell r="AH174" t="str">
            <v>10672</v>
          </cell>
        </row>
        <row r="175">
          <cell r="A175" t="str">
            <v>001067800</v>
          </cell>
          <cell r="B175" t="str">
            <v>โรงพยาบาลเจ้าพระยายมราช</v>
          </cell>
          <cell r="C175" t="str">
            <v>21002</v>
          </cell>
          <cell r="D175" t="str">
            <v>กระทรวงสาธารณสุข สำนักงานปลัดกระทรวงสาธารณสุข</v>
          </cell>
          <cell r="E175" t="str">
            <v>05</v>
          </cell>
          <cell r="F175" t="str">
            <v>โรงพยาบาลศูนย์</v>
          </cell>
          <cell r="G175" t="str">
            <v>602</v>
          </cell>
          <cell r="H175" t="str">
            <v>72</v>
          </cell>
          <cell r="I175" t="str">
            <v>จ.สุพรรณบุรี</v>
          </cell>
          <cell r="J175" t="str">
            <v>01</v>
          </cell>
          <cell r="K175" t="str">
            <v xml:space="preserve"> อ.เมืองสุพรรณบุรี</v>
          </cell>
          <cell r="L175" t="str">
            <v>01</v>
          </cell>
          <cell r="M175" t="str">
            <v xml:space="preserve"> 'ต.ท่าพี่เลี้ยง'</v>
          </cell>
          <cell r="N175" t="str">
            <v>00</v>
          </cell>
          <cell r="O175" t="str">
            <v xml:space="preserve"> หมู่ 0</v>
          </cell>
          <cell r="P175" t="str">
            <v>01</v>
          </cell>
          <cell r="Q175" t="str">
            <v>เปิดดำเนินการ</v>
          </cell>
          <cell r="R175" t="str">
            <v xml:space="preserve">950 ถ.พระพันวษา </v>
          </cell>
          <cell r="S175" t="str">
            <v>72000</v>
          </cell>
          <cell r="T175" t="str">
            <v>035-524096*1806</v>
          </cell>
          <cell r="V175" t="str">
            <v>31</v>
          </cell>
          <cell r="W175" t="str">
            <v>3.1 ตติยภูมิ</v>
          </cell>
          <cell r="AH175" t="str">
            <v>10678</v>
          </cell>
        </row>
        <row r="176">
          <cell r="A176" t="str">
            <v>001068000</v>
          </cell>
          <cell r="B176" t="str">
            <v>โรงพยาบาลมหาราชนครศรีธรรมราช</v>
          </cell>
          <cell r="C176" t="str">
            <v>21002</v>
          </cell>
          <cell r="D176" t="str">
            <v>กระทรวงสาธารณสุข สำนักงานปลัดกระทรวงสาธารณสุข</v>
          </cell>
          <cell r="E176" t="str">
            <v>05</v>
          </cell>
          <cell r="F176" t="str">
            <v>โรงพยาบาลศูนย์</v>
          </cell>
          <cell r="G176" t="str">
            <v>863</v>
          </cell>
          <cell r="H176" t="str">
            <v>80</v>
          </cell>
          <cell r="I176" t="str">
            <v>จ.นครศรีธรรมราช</v>
          </cell>
          <cell r="J176" t="str">
            <v>01</v>
          </cell>
          <cell r="K176" t="str">
            <v xml:space="preserve"> อ.เมืองนครศรีธรรมราช</v>
          </cell>
          <cell r="L176" t="str">
            <v>01</v>
          </cell>
          <cell r="M176" t="str">
            <v xml:space="preserve"> 'ต.ในเมือง'</v>
          </cell>
          <cell r="N176" t="str">
            <v>00</v>
          </cell>
          <cell r="O176" t="str">
            <v xml:space="preserve"> หมู่ 0</v>
          </cell>
          <cell r="P176" t="str">
            <v>01</v>
          </cell>
          <cell r="Q176" t="str">
            <v>เปิดดำเนินการ</v>
          </cell>
          <cell r="R176" t="str">
            <v xml:space="preserve">198 ถ.ราชดำเนิน </v>
          </cell>
          <cell r="S176" t="str">
            <v>8000</v>
          </cell>
          <cell r="T176" t="str">
            <v>075-340250-2107</v>
          </cell>
          <cell r="V176" t="str">
            <v>31</v>
          </cell>
          <cell r="W176" t="str">
            <v>3.1 ตติยภูมิ</v>
          </cell>
          <cell r="AH176" t="str">
            <v>10680</v>
          </cell>
        </row>
        <row r="177">
          <cell r="A177" t="str">
            <v>001127700</v>
          </cell>
          <cell r="B177" t="str">
            <v>โรงพยาบาลวัดเพลง</v>
          </cell>
          <cell r="C177" t="str">
            <v>21002</v>
          </cell>
          <cell r="D177" t="str">
            <v>กระทรวงสาธารณสุข สำนักงานปลัดกระทรวงสาธารณสุข</v>
          </cell>
          <cell r="E177" t="str">
            <v>07</v>
          </cell>
          <cell r="F177" t="str">
            <v>โรงพยาบาลชุมชน</v>
          </cell>
          <cell r="G177" t="str">
            <v>30</v>
          </cell>
          <cell r="H177" t="str">
            <v>70</v>
          </cell>
          <cell r="I177" t="str">
            <v>จ.ราชบุรี</v>
          </cell>
          <cell r="J177" t="str">
            <v>09</v>
          </cell>
          <cell r="K177" t="str">
            <v xml:space="preserve"> อ.วัดเพลง</v>
          </cell>
          <cell r="L177" t="str">
            <v>03</v>
          </cell>
          <cell r="M177" t="str">
            <v xml:space="preserve"> 'ต.วัดเพลง'</v>
          </cell>
          <cell r="N177" t="str">
            <v>05</v>
          </cell>
          <cell r="O177" t="str">
            <v xml:space="preserve"> หมู่ 5</v>
          </cell>
          <cell r="P177" t="str">
            <v>01</v>
          </cell>
          <cell r="Q177" t="str">
            <v>เปิดดำเนินการ</v>
          </cell>
          <cell r="R177" t="str">
            <v xml:space="preserve">123 </v>
          </cell>
          <cell r="V177" t="str">
            <v>22</v>
          </cell>
          <cell r="W177" t="str">
            <v>2.2 ทุติยภูมิระดับกลาง</v>
          </cell>
          <cell r="Z177" t="str">
            <v>11</v>
          </cell>
          <cell r="AA177" t="str">
            <v>ยกฐานะหน่วยงาน</v>
          </cell>
          <cell r="AH177" t="str">
            <v>11277</v>
          </cell>
        </row>
        <row r="178">
          <cell r="A178" t="str">
            <v>001069500</v>
          </cell>
          <cell r="B178" t="str">
            <v>โรงพยาบาลพระพุทธบาท</v>
          </cell>
          <cell r="C178" t="str">
            <v>21002</v>
          </cell>
          <cell r="D178" t="str">
            <v>กระทรวงสาธารณสุข สำนักงานปลัดกระทรวงสาธารณสุข</v>
          </cell>
          <cell r="E178" t="str">
            <v>06</v>
          </cell>
          <cell r="F178" t="str">
            <v>โรงพยาบาลทั่วไป</v>
          </cell>
          <cell r="G178" t="str">
            <v>315</v>
          </cell>
          <cell r="H178" t="str">
            <v>19</v>
          </cell>
          <cell r="I178" t="str">
            <v>จ.สระบุรี</v>
          </cell>
          <cell r="J178" t="str">
            <v>09</v>
          </cell>
          <cell r="K178" t="str">
            <v xml:space="preserve"> อ.พระพุทธบาท</v>
          </cell>
          <cell r="L178" t="str">
            <v>03</v>
          </cell>
          <cell r="M178" t="str">
            <v xml:space="preserve"> 'ต.ธารเกษม'</v>
          </cell>
          <cell r="N178" t="str">
            <v>08</v>
          </cell>
          <cell r="O178" t="str">
            <v xml:space="preserve"> หมู่ 8</v>
          </cell>
          <cell r="P178" t="str">
            <v>01</v>
          </cell>
          <cell r="Q178" t="str">
            <v>เปิดดำเนินการ</v>
          </cell>
          <cell r="R178" t="str">
            <v xml:space="preserve">86 </v>
          </cell>
          <cell r="S178" t="str">
            <v>18120</v>
          </cell>
          <cell r="T178" t="str">
            <v>036266166</v>
          </cell>
          <cell r="V178" t="str">
            <v>23</v>
          </cell>
          <cell r="W178" t="str">
            <v>2.3 ทุติยภูมิระดับสูง</v>
          </cell>
          <cell r="AH178" t="str">
            <v>10695</v>
          </cell>
        </row>
        <row r="179">
          <cell r="A179" t="str">
            <v>001075600</v>
          </cell>
          <cell r="B179" t="str">
            <v>โรงพยาบาลบางกรวย</v>
          </cell>
          <cell r="C179" t="str">
            <v>21002</v>
          </cell>
          <cell r="D179" t="str">
            <v>กระทรวงสาธารณสุข สำนักงานปลัดกระทรวงสาธารณสุข</v>
          </cell>
          <cell r="E179" t="str">
            <v>07</v>
          </cell>
          <cell r="F179" t="str">
            <v>โรงพยาบาลชุมชน</v>
          </cell>
          <cell r="G179" t="str">
            <v>30</v>
          </cell>
          <cell r="H179" t="str">
            <v>12</v>
          </cell>
          <cell r="I179" t="str">
            <v>จ.นนทบุรี</v>
          </cell>
          <cell r="J179" t="str">
            <v>02</v>
          </cell>
          <cell r="K179" t="str">
            <v xml:space="preserve"> อ.บางกรวย</v>
          </cell>
          <cell r="L179" t="str">
            <v>01</v>
          </cell>
          <cell r="M179" t="str">
            <v xml:space="preserve"> 'ต.วัดชลอ'</v>
          </cell>
          <cell r="N179" t="str">
            <v>08</v>
          </cell>
          <cell r="O179" t="str">
            <v xml:space="preserve"> หมู่ 8</v>
          </cell>
          <cell r="P179" t="str">
            <v>01</v>
          </cell>
          <cell r="Q179" t="str">
            <v>เปิดดำเนินการ</v>
          </cell>
          <cell r="R179" t="str">
            <v xml:space="preserve">44  ถ.กรุงนนท์-วงถนอม </v>
          </cell>
          <cell r="S179" t="str">
            <v>11130</v>
          </cell>
          <cell r="T179" t="str">
            <v>024471999</v>
          </cell>
          <cell r="U179" t="str">
            <v>024430564</v>
          </cell>
          <cell r="V179" t="str">
            <v>21</v>
          </cell>
          <cell r="W179" t="str">
            <v>2.1 ทุติยภูมิระดับต้น</v>
          </cell>
          <cell r="X179" t="str">
            <v>S</v>
          </cell>
          <cell r="Y179" t="str">
            <v xml:space="preserve">บริการ  </v>
          </cell>
          <cell r="AH179" t="str">
            <v>10756</v>
          </cell>
        </row>
        <row r="180">
          <cell r="A180" t="str">
            <v>001070100</v>
          </cell>
          <cell r="B180" t="str">
            <v>โรงพยาบาลยโสธร</v>
          </cell>
          <cell r="C180" t="str">
            <v>21002</v>
          </cell>
          <cell r="D180" t="str">
            <v>กระทรวงสาธารณสุข สำนักงานปลัดกระทรวงสาธารณสุข</v>
          </cell>
          <cell r="E180" t="str">
            <v>06</v>
          </cell>
          <cell r="F180" t="str">
            <v>โรงพยาบาลทั่วไป</v>
          </cell>
          <cell r="G180" t="str">
            <v>370</v>
          </cell>
          <cell r="H180" t="str">
            <v>35</v>
          </cell>
          <cell r="I180" t="str">
            <v>จ.ยโสธร</v>
          </cell>
          <cell r="J180" t="str">
            <v>01</v>
          </cell>
          <cell r="K180" t="str">
            <v xml:space="preserve"> อ.เมืองยโสธร</v>
          </cell>
          <cell r="L180" t="str">
            <v>03</v>
          </cell>
          <cell r="M180" t="str">
            <v xml:space="preserve"> 'ต.ตาดทอง'</v>
          </cell>
          <cell r="N180" t="str">
            <v>08</v>
          </cell>
          <cell r="O180" t="str">
            <v xml:space="preserve"> หมู่ 8</v>
          </cell>
          <cell r="P180" t="str">
            <v>01</v>
          </cell>
          <cell r="Q180" t="str">
            <v>เปิดดำเนินการ</v>
          </cell>
          <cell r="R180" t="str">
            <v xml:space="preserve">26 ถ.แจ้งสนิท </v>
          </cell>
          <cell r="S180" t="str">
            <v>35000</v>
          </cell>
          <cell r="T180" t="str">
            <v>045714040-3</v>
          </cell>
          <cell r="V180" t="str">
            <v>23</v>
          </cell>
          <cell r="W180" t="str">
            <v>2.3 ทุติยภูมิระดับสูง</v>
          </cell>
          <cell r="AH180" t="str">
            <v>10701</v>
          </cell>
        </row>
        <row r="181">
          <cell r="A181" t="str">
            <v>001145100</v>
          </cell>
          <cell r="B181" t="str">
            <v>โรงพยาบาลสมเด็จพระยุพราชธาตุพนม</v>
          </cell>
          <cell r="C181" t="str">
            <v>21002</v>
          </cell>
          <cell r="D181" t="str">
            <v>กระทรวงสาธารณสุข สำนักงานปลัดกระทรวงสาธารณสุข</v>
          </cell>
          <cell r="E181" t="str">
            <v>07</v>
          </cell>
          <cell r="F181" t="str">
            <v>โรงพยาบาลชุมชน</v>
          </cell>
          <cell r="G181" t="str">
            <v>90</v>
          </cell>
          <cell r="H181" t="str">
            <v>48</v>
          </cell>
          <cell r="I181" t="str">
            <v>จ.นครพนม</v>
          </cell>
          <cell r="J181" t="str">
            <v>05</v>
          </cell>
          <cell r="K181" t="str">
            <v xml:space="preserve"> อ.ธาตุพนม</v>
          </cell>
          <cell r="L181" t="str">
            <v>01</v>
          </cell>
          <cell r="M181" t="str">
            <v xml:space="preserve"> 'ต.ธาตุพนม'</v>
          </cell>
          <cell r="N181" t="str">
            <v>07</v>
          </cell>
          <cell r="O181" t="str">
            <v xml:space="preserve"> หมู่ 7</v>
          </cell>
          <cell r="P181" t="str">
            <v>01</v>
          </cell>
          <cell r="Q181" t="str">
            <v>เปิดดำเนินการ</v>
          </cell>
          <cell r="V181" t="str">
            <v>22</v>
          </cell>
          <cell r="W181" t="str">
            <v>2.2 ทุติยภูมิระดับกลาง</v>
          </cell>
          <cell r="AH181" t="str">
            <v>11451</v>
          </cell>
        </row>
        <row r="182">
          <cell r="A182" t="str">
            <v>001075700</v>
          </cell>
          <cell r="B182" t="str">
            <v>โรงพยาบาลบางใหญ่</v>
          </cell>
          <cell r="C182" t="str">
            <v>21002</v>
          </cell>
          <cell r="D182" t="str">
            <v>กระทรวงสาธารณสุข สำนักงานปลัดกระทรวงสาธารณสุข</v>
          </cell>
          <cell r="E182" t="str">
            <v>07</v>
          </cell>
          <cell r="F182" t="str">
            <v>โรงพยาบาลชุมชน</v>
          </cell>
          <cell r="G182" t="str">
            <v>30</v>
          </cell>
          <cell r="H182" t="str">
            <v>12</v>
          </cell>
          <cell r="I182" t="str">
            <v>จ.นนทบุรี</v>
          </cell>
          <cell r="J182" t="str">
            <v>03</v>
          </cell>
          <cell r="K182" t="str">
            <v xml:space="preserve"> อ.บางใหญ่</v>
          </cell>
          <cell r="L182" t="str">
            <v>01</v>
          </cell>
          <cell r="M182" t="str">
            <v xml:space="preserve"> 'ต.บางม่วง'</v>
          </cell>
          <cell r="N182" t="str">
            <v>03</v>
          </cell>
          <cell r="O182" t="str">
            <v xml:space="preserve"> หมู่ 3</v>
          </cell>
          <cell r="P182" t="str">
            <v>01</v>
          </cell>
          <cell r="Q182" t="str">
            <v>เปิดดำเนินการ</v>
          </cell>
          <cell r="R182" t="str">
            <v>ถ.กาญจนาภิเษก</v>
          </cell>
          <cell r="S182" t="str">
            <v>11140</v>
          </cell>
          <cell r="T182" t="str">
            <v>024033350</v>
          </cell>
          <cell r="U182" t="str">
            <v>0259516238</v>
          </cell>
          <cell r="V182" t="str">
            <v>22</v>
          </cell>
          <cell r="W182" t="str">
            <v>2.2 ทุติยภูมิระดับกลาง</v>
          </cell>
          <cell r="X182" t="str">
            <v>S</v>
          </cell>
          <cell r="Y182" t="str">
            <v xml:space="preserve">บริการ  </v>
          </cell>
          <cell r="AH182" t="str">
            <v>10757</v>
          </cell>
        </row>
        <row r="183">
          <cell r="A183" t="str">
            <v>001125300</v>
          </cell>
          <cell r="B183" t="str">
            <v>โรงพยาบาลบางกระทุ่ม</v>
          </cell>
          <cell r="C183" t="str">
            <v>21002</v>
          </cell>
          <cell r="D183" t="str">
            <v>กระทรวงสาธารณสุข สำนักงานปลัดกระทรวงสาธารณสุข</v>
          </cell>
          <cell r="E183" t="str">
            <v>07</v>
          </cell>
          <cell r="F183" t="str">
            <v>โรงพยาบาลชุมชน</v>
          </cell>
          <cell r="G183" t="str">
            <v>30</v>
          </cell>
          <cell r="H183" t="str">
            <v>65</v>
          </cell>
          <cell r="I183" t="str">
            <v>จ.พิษณุโลก</v>
          </cell>
          <cell r="J183" t="str">
            <v>05</v>
          </cell>
          <cell r="K183" t="str">
            <v xml:space="preserve"> อ.บางกระทุ่ม</v>
          </cell>
          <cell r="L183" t="str">
            <v>06</v>
          </cell>
          <cell r="M183" t="str">
            <v xml:space="preserve"> 'ต.ไผ่ล้อม'</v>
          </cell>
          <cell r="N183" t="str">
            <v>11</v>
          </cell>
          <cell r="O183" t="str">
            <v xml:space="preserve"> หมู่ 11</v>
          </cell>
          <cell r="P183" t="str">
            <v>01</v>
          </cell>
          <cell r="Q183" t="str">
            <v>เปิดดำเนินการ</v>
          </cell>
          <cell r="R183" t="str">
            <v>100 ม.11 บ้านยางโทน</v>
          </cell>
          <cell r="V183" t="str">
            <v>21</v>
          </cell>
          <cell r="W183" t="str">
            <v>2.1 ทุติยภูมิระดับต้น</v>
          </cell>
          <cell r="AH183" t="str">
            <v>11253</v>
          </cell>
        </row>
        <row r="184">
          <cell r="A184" t="str">
            <v>001070200</v>
          </cell>
          <cell r="B184" t="str">
            <v>โรงพยาบาลชัยภูมิ</v>
          </cell>
          <cell r="C184" t="str">
            <v>21002</v>
          </cell>
          <cell r="D184" t="str">
            <v>กระทรวงสาธารณสุข สำนักงานปลัดกระทรวงสาธารณสุข</v>
          </cell>
          <cell r="E184" t="str">
            <v>06</v>
          </cell>
          <cell r="F184" t="str">
            <v>โรงพยาบาลทั่วไป</v>
          </cell>
          <cell r="G184" t="str">
            <v>444</v>
          </cell>
          <cell r="H184" t="str">
            <v>36</v>
          </cell>
          <cell r="I184" t="str">
            <v>จ.ชัยภูมิ</v>
          </cell>
          <cell r="J184" t="str">
            <v>01</v>
          </cell>
          <cell r="K184" t="str">
            <v xml:space="preserve"> อ.เมืองชัยภูมิ</v>
          </cell>
          <cell r="L184" t="str">
            <v>01</v>
          </cell>
          <cell r="M184" t="str">
            <v xml:space="preserve"> 'ต.ในเมือง'</v>
          </cell>
          <cell r="N184" t="str">
            <v>05</v>
          </cell>
          <cell r="O184" t="str">
            <v xml:space="preserve"> หมู่ 5</v>
          </cell>
          <cell r="P184" t="str">
            <v>01</v>
          </cell>
          <cell r="Q184" t="str">
            <v>เปิดดำเนินการ</v>
          </cell>
          <cell r="R184" t="str">
            <v xml:space="preserve">12 ถ.บรรณาการ </v>
          </cell>
          <cell r="S184" t="str">
            <v>36000</v>
          </cell>
          <cell r="T184" t="str">
            <v>044837100-4</v>
          </cell>
          <cell r="V184" t="str">
            <v>23</v>
          </cell>
          <cell r="W184" t="str">
            <v>2.3 ทุติยภูมิระดับสูง</v>
          </cell>
          <cell r="AH184" t="str">
            <v>10702</v>
          </cell>
        </row>
        <row r="185">
          <cell r="A185" t="str">
            <v>001070300</v>
          </cell>
          <cell r="B185" t="str">
            <v>โรงพยาบาลอำนาจเจริญ</v>
          </cell>
          <cell r="C185" t="str">
            <v>21002</v>
          </cell>
          <cell r="D185" t="str">
            <v>กระทรวงสาธารณสุข สำนักงานปลัดกระทรวงสาธารณสุข</v>
          </cell>
          <cell r="E185" t="str">
            <v>06</v>
          </cell>
          <cell r="F185" t="str">
            <v>โรงพยาบาลทั่วไป</v>
          </cell>
          <cell r="G185" t="str">
            <v>160</v>
          </cell>
          <cell r="H185" t="str">
            <v>37</v>
          </cell>
          <cell r="I185" t="str">
            <v>จ.อำนาจเจริญ</v>
          </cell>
          <cell r="J185" t="str">
            <v>01</v>
          </cell>
          <cell r="K185" t="str">
            <v xml:space="preserve"> อ.เมืองอำนาจเจริญ</v>
          </cell>
          <cell r="L185" t="str">
            <v>01</v>
          </cell>
          <cell r="M185" t="str">
            <v xml:space="preserve"> 'ต.บุ่ง'</v>
          </cell>
          <cell r="N185" t="str">
            <v>06</v>
          </cell>
          <cell r="O185" t="str">
            <v xml:space="preserve"> หมู่ 6</v>
          </cell>
          <cell r="P185" t="str">
            <v>01</v>
          </cell>
          <cell r="Q185" t="str">
            <v>เปิดดำเนินการ</v>
          </cell>
          <cell r="R185" t="str">
            <v xml:space="preserve">291  ถ.อรุณประเสริฐ </v>
          </cell>
          <cell r="S185" t="str">
            <v>37000</v>
          </cell>
          <cell r="T185" t="str">
            <v>045511940-8</v>
          </cell>
          <cell r="V185" t="str">
            <v>23</v>
          </cell>
          <cell r="W185" t="str">
            <v>2.3 ทุติยภูมิระดับสูง</v>
          </cell>
          <cell r="AH185" t="str">
            <v>10703</v>
          </cell>
        </row>
        <row r="186">
          <cell r="A186" t="str">
            <v>001070900</v>
          </cell>
          <cell r="B186" t="str">
            <v>โรงพยาบาลกาฬสินธุ์</v>
          </cell>
          <cell r="C186" t="str">
            <v>21002</v>
          </cell>
          <cell r="D186" t="str">
            <v>กระทรวงสาธารณสุข สำนักงานปลัดกระทรวงสาธารณสุข</v>
          </cell>
          <cell r="E186" t="str">
            <v>06</v>
          </cell>
          <cell r="F186" t="str">
            <v>โรงพยาบาลทั่วไป</v>
          </cell>
          <cell r="G186" t="str">
            <v>505</v>
          </cell>
          <cell r="H186" t="str">
            <v>46</v>
          </cell>
          <cell r="I186" t="str">
            <v>จ.กาฬสินธุ์</v>
          </cell>
          <cell r="J186" t="str">
            <v>01</v>
          </cell>
          <cell r="K186" t="str">
            <v xml:space="preserve"> อ.เมืองกาฬสินธุ์</v>
          </cell>
          <cell r="L186" t="str">
            <v>01</v>
          </cell>
          <cell r="M186" t="str">
            <v xml:space="preserve"> 'ต.กาฬสินธุ์'</v>
          </cell>
          <cell r="N186" t="str">
            <v>00</v>
          </cell>
          <cell r="O186" t="str">
            <v xml:space="preserve"> หมู่ 0</v>
          </cell>
          <cell r="P186" t="str">
            <v>01</v>
          </cell>
          <cell r="Q186" t="str">
            <v>เปิดดำเนินการ</v>
          </cell>
          <cell r="R186" t="str">
            <v xml:space="preserve">ถนนกาฬสินธุ์   </v>
          </cell>
          <cell r="S186" t="str">
            <v>46000</v>
          </cell>
          <cell r="T186" t="str">
            <v>043812980</v>
          </cell>
          <cell r="V186" t="str">
            <v>23</v>
          </cell>
          <cell r="W186" t="str">
            <v>2.3 ทุติยภูมิระดับสูง</v>
          </cell>
          <cell r="AH186" t="str">
            <v>10709</v>
          </cell>
        </row>
        <row r="187">
          <cell r="A187" t="str">
            <v>001071100</v>
          </cell>
          <cell r="B187" t="str">
            <v>โรงพยาบาลนครพนม</v>
          </cell>
          <cell r="C187" t="str">
            <v>21002</v>
          </cell>
          <cell r="D187" t="str">
            <v>กระทรวงสาธารณสุข สำนักงานปลัดกระทรวงสาธารณสุข</v>
          </cell>
          <cell r="E187" t="str">
            <v>06</v>
          </cell>
          <cell r="F187" t="str">
            <v>โรงพยาบาลทั่วไป</v>
          </cell>
          <cell r="G187" t="str">
            <v>306</v>
          </cell>
          <cell r="H187" t="str">
            <v>48</v>
          </cell>
          <cell r="I187" t="str">
            <v>จ.นครพนม</v>
          </cell>
          <cell r="J187" t="str">
            <v>01</v>
          </cell>
          <cell r="K187" t="str">
            <v xml:space="preserve"> อ.เมืองนครพนม</v>
          </cell>
          <cell r="L187" t="str">
            <v>01</v>
          </cell>
          <cell r="M187" t="str">
            <v xml:space="preserve"> 'ต.ในเมือง'</v>
          </cell>
          <cell r="N187" t="str">
            <v>00</v>
          </cell>
          <cell r="O187" t="str">
            <v xml:space="preserve"> หมู่ 0</v>
          </cell>
          <cell r="P187" t="str">
            <v>01</v>
          </cell>
          <cell r="Q187" t="str">
            <v>เปิดดำเนินการ</v>
          </cell>
          <cell r="R187" t="str">
            <v>270 ถ.อภิบาลบัญชา</v>
          </cell>
          <cell r="S187" t="str">
            <v>48000</v>
          </cell>
          <cell r="T187" t="str">
            <v>042511424</v>
          </cell>
          <cell r="V187" t="str">
            <v>23</v>
          </cell>
          <cell r="W187" t="str">
            <v>2.3 ทุติยภูมิระดับสูง</v>
          </cell>
          <cell r="AH187" t="str">
            <v>10711</v>
          </cell>
        </row>
        <row r="188">
          <cell r="A188" t="str">
            <v>001074400</v>
          </cell>
          <cell r="B188" t="str">
            <v>โรงพยาบาลชุมพรเขตรอุดมศักดิ์</v>
          </cell>
          <cell r="C188" t="str">
            <v>21002</v>
          </cell>
          <cell r="D188" t="str">
            <v>กระทรวงสาธารณสุข สำนักงานปลัดกระทรวงสาธารณสุข</v>
          </cell>
          <cell r="E188" t="str">
            <v>06</v>
          </cell>
          <cell r="F188" t="str">
            <v>โรงพยาบาลทั่วไป</v>
          </cell>
          <cell r="G188" t="str">
            <v>509</v>
          </cell>
          <cell r="H188" t="str">
            <v>86</v>
          </cell>
          <cell r="I188" t="str">
            <v>จ.ชุมพร</v>
          </cell>
          <cell r="J188" t="str">
            <v>01</v>
          </cell>
          <cell r="K188" t="str">
            <v xml:space="preserve"> อ.เมืองชุมพร</v>
          </cell>
          <cell r="L188" t="str">
            <v>01</v>
          </cell>
          <cell r="M188" t="str">
            <v xml:space="preserve"> 'ต.ท่าตะเภา'</v>
          </cell>
          <cell r="N188" t="str">
            <v>00</v>
          </cell>
          <cell r="O188" t="str">
            <v xml:space="preserve"> หมู่ 0</v>
          </cell>
          <cell r="P188" t="str">
            <v>01</v>
          </cell>
          <cell r="Q188" t="str">
            <v>เปิดดำเนินการ</v>
          </cell>
          <cell r="R188" t="str">
            <v xml:space="preserve">4008 ถ.พิดิษฐ์พยาบาล </v>
          </cell>
          <cell r="S188" t="str">
            <v>86000</v>
          </cell>
          <cell r="V188" t="str">
            <v>31</v>
          </cell>
          <cell r="W188" t="str">
            <v>3.1 ตติยภูมิ</v>
          </cell>
          <cell r="AH188" t="str">
            <v>10744</v>
          </cell>
        </row>
        <row r="189">
          <cell r="A189" t="str">
            <v>001073300</v>
          </cell>
          <cell r="B189" t="str">
            <v>โรงพยาบาลสมเด็จพระสังฆราชองค์ที่17</v>
          </cell>
          <cell r="C189" t="str">
            <v>21002</v>
          </cell>
          <cell r="D189" t="str">
            <v>กระทรวงสาธารณสุข สำนักงานปลัดกระทรวงสาธารณสุข</v>
          </cell>
          <cell r="E189" t="str">
            <v>06</v>
          </cell>
          <cell r="F189" t="str">
            <v>โรงพยาบาลทั่วไป</v>
          </cell>
          <cell r="G189" t="str">
            <v>210</v>
          </cell>
          <cell r="H189" t="str">
            <v>72</v>
          </cell>
          <cell r="I189" t="str">
            <v>จ.สุพรรณบุรี</v>
          </cell>
          <cell r="J189" t="str">
            <v>07</v>
          </cell>
          <cell r="K189" t="str">
            <v xml:space="preserve"> อ.สองพี่น้อง</v>
          </cell>
          <cell r="L189" t="str">
            <v>01</v>
          </cell>
          <cell r="M189" t="str">
            <v xml:space="preserve"> 'ต.สองพี่น้อง'</v>
          </cell>
          <cell r="N189" t="str">
            <v>00</v>
          </cell>
          <cell r="O189" t="str">
            <v xml:space="preserve"> หมู่ 0</v>
          </cell>
          <cell r="P189" t="str">
            <v>01</v>
          </cell>
          <cell r="Q189" t="str">
            <v>เปิดดำเนินการ</v>
          </cell>
          <cell r="R189" t="str">
            <v xml:space="preserve">ถ.บางลี่-หนองวัลย์เปรี่ยง </v>
          </cell>
          <cell r="S189" t="str">
            <v>72110</v>
          </cell>
          <cell r="V189" t="str">
            <v>23</v>
          </cell>
          <cell r="W189" t="str">
            <v>2.3 ทุติยภูมิระดับสูง</v>
          </cell>
          <cell r="AH189" t="str">
            <v>10733</v>
          </cell>
        </row>
        <row r="190">
          <cell r="A190" t="str">
            <v>001078600</v>
          </cell>
          <cell r="B190" t="str">
            <v>โรงพยาบาลแสวงหา</v>
          </cell>
          <cell r="C190" t="str">
            <v>21002</v>
          </cell>
          <cell r="D190" t="str">
            <v>กระทรวงสาธารณสุข สำนักงานปลัดกระทรวงสาธารณสุข</v>
          </cell>
          <cell r="E190" t="str">
            <v>07</v>
          </cell>
          <cell r="F190" t="str">
            <v>โรงพยาบาลชุมชน</v>
          </cell>
          <cell r="G190" t="str">
            <v>30</v>
          </cell>
          <cell r="H190" t="str">
            <v>15</v>
          </cell>
          <cell r="I190" t="str">
            <v>จ.อ่างทอง</v>
          </cell>
          <cell r="J190" t="str">
            <v>05</v>
          </cell>
          <cell r="K190" t="str">
            <v xml:space="preserve"> อ.แสวงหา</v>
          </cell>
          <cell r="L190" t="str">
            <v>01</v>
          </cell>
          <cell r="M190" t="str">
            <v xml:space="preserve"> 'ต.แสวงหา'</v>
          </cell>
          <cell r="N190" t="str">
            <v>01</v>
          </cell>
          <cell r="O190" t="str">
            <v xml:space="preserve"> หมู่ 1</v>
          </cell>
          <cell r="P190" t="str">
            <v>01</v>
          </cell>
          <cell r="Q190" t="str">
            <v>เปิดดำเนินการ</v>
          </cell>
          <cell r="R190" t="str">
            <v xml:space="preserve">106 ม.1 </v>
          </cell>
          <cell r="S190" t="str">
            <v>14150</v>
          </cell>
          <cell r="V190" t="str">
            <v>21</v>
          </cell>
          <cell r="W190" t="str">
            <v>2.1 ทุติยภูมิระดับต้น</v>
          </cell>
          <cell r="AH190" t="str">
            <v>10786</v>
          </cell>
        </row>
        <row r="191">
          <cell r="A191" t="str">
            <v>001078700</v>
          </cell>
          <cell r="B191" t="str">
            <v>โรงพยาบาลวิเศษชัยชาญ</v>
          </cell>
          <cell r="C191" t="str">
            <v>21002</v>
          </cell>
          <cell r="D191" t="str">
            <v>กระทรวงสาธารณสุข สำนักงานปลัดกระทรวงสาธารณสุข</v>
          </cell>
          <cell r="E191" t="str">
            <v>07</v>
          </cell>
          <cell r="F191" t="str">
            <v>โรงพยาบาลชุมชน</v>
          </cell>
          <cell r="G191" t="str">
            <v>90</v>
          </cell>
          <cell r="H191" t="str">
            <v>15</v>
          </cell>
          <cell r="I191" t="str">
            <v>จ.อ่างทอง</v>
          </cell>
          <cell r="J191" t="str">
            <v>06</v>
          </cell>
          <cell r="K191" t="str">
            <v xml:space="preserve"> อ.วิเศษชัยชาญ</v>
          </cell>
          <cell r="L191" t="str">
            <v>02</v>
          </cell>
          <cell r="M191" t="str">
            <v xml:space="preserve"> 'ต.ศาลเจ้าโรงทอง'</v>
          </cell>
          <cell r="N191" t="str">
            <v>04</v>
          </cell>
          <cell r="O191" t="str">
            <v xml:space="preserve"> หมู่ 4</v>
          </cell>
          <cell r="P191" t="str">
            <v>01</v>
          </cell>
          <cell r="Q191" t="str">
            <v>เปิดดำเนินการ</v>
          </cell>
          <cell r="V191" t="str">
            <v>22</v>
          </cell>
          <cell r="W191" t="str">
            <v>2.2 ทุติยภูมิระดับกลาง</v>
          </cell>
          <cell r="AH191" t="str">
            <v>10787</v>
          </cell>
        </row>
        <row r="192">
          <cell r="A192" t="str">
            <v>001078500</v>
          </cell>
          <cell r="B192" t="str">
            <v>โรงพยาบาลโพธิ์ทอง</v>
          </cell>
          <cell r="C192" t="str">
            <v>21002</v>
          </cell>
          <cell r="D192" t="str">
            <v>กระทรวงสาธารณสุข สำนักงานปลัดกระทรวงสาธารณสุข</v>
          </cell>
          <cell r="E192" t="str">
            <v>07</v>
          </cell>
          <cell r="F192" t="str">
            <v>โรงพยาบาลชุมชน</v>
          </cell>
          <cell r="G192" t="str">
            <v>30</v>
          </cell>
          <cell r="H192" t="str">
            <v>15</v>
          </cell>
          <cell r="I192" t="str">
            <v>จ.อ่างทอง</v>
          </cell>
          <cell r="J192" t="str">
            <v>04</v>
          </cell>
          <cell r="K192" t="str">
            <v xml:space="preserve"> อ.โพธิ์ทอง</v>
          </cell>
          <cell r="L192" t="str">
            <v>01</v>
          </cell>
          <cell r="M192" t="str">
            <v xml:space="preserve"> 'ต.อ่างแก้ว'</v>
          </cell>
          <cell r="N192" t="str">
            <v>04</v>
          </cell>
          <cell r="O192" t="str">
            <v xml:space="preserve"> หมู่ 4</v>
          </cell>
          <cell r="P192" t="str">
            <v>01</v>
          </cell>
          <cell r="Q192" t="str">
            <v>เปิดดำเนินการ</v>
          </cell>
          <cell r="V192" t="str">
            <v>21</v>
          </cell>
          <cell r="W192" t="str">
            <v>2.1 ทุติยภูมิระดับต้น</v>
          </cell>
          <cell r="AH192" t="str">
            <v>10785</v>
          </cell>
        </row>
        <row r="193">
          <cell r="A193" t="str">
            <v>001080300</v>
          </cell>
          <cell r="B193" t="str">
            <v>โรงพยาบาลวัดสิงห์</v>
          </cell>
          <cell r="C193" t="str">
            <v>21002</v>
          </cell>
          <cell r="D193" t="str">
            <v>กระทรวงสาธารณสุข สำนักงานปลัดกระทรวงสาธารณสุข</v>
          </cell>
          <cell r="E193" t="str">
            <v>07</v>
          </cell>
          <cell r="F193" t="str">
            <v>โรงพยาบาลชุมชน</v>
          </cell>
          <cell r="G193" t="str">
            <v>38</v>
          </cell>
          <cell r="H193" t="str">
            <v>18</v>
          </cell>
          <cell r="I193" t="str">
            <v>จ.ชัยนาท</v>
          </cell>
          <cell r="J193" t="str">
            <v>03</v>
          </cell>
          <cell r="K193" t="str">
            <v xml:space="preserve"> อ.วัดสิงห์</v>
          </cell>
          <cell r="L193" t="str">
            <v>01</v>
          </cell>
          <cell r="M193" t="str">
            <v xml:space="preserve"> 'ต.วัดสิงห์'</v>
          </cell>
          <cell r="N193" t="str">
            <v>00</v>
          </cell>
          <cell r="O193" t="str">
            <v xml:space="preserve"> หมู่ 0</v>
          </cell>
          <cell r="P193" t="str">
            <v>01</v>
          </cell>
          <cell r="Q193" t="str">
            <v>เปิดดำเนินการ</v>
          </cell>
          <cell r="R193" t="str">
            <v xml:space="preserve">16 ถ.จวนวิไล </v>
          </cell>
          <cell r="V193" t="str">
            <v>21</v>
          </cell>
          <cell r="W193" t="str">
            <v>2.1 ทุติยภูมิระดับต้น</v>
          </cell>
          <cell r="AH193" t="str">
            <v>10803</v>
          </cell>
        </row>
        <row r="194">
          <cell r="A194" t="str">
            <v>001079600</v>
          </cell>
          <cell r="B194" t="str">
            <v>โรงพยาบาลลำสนธิ</v>
          </cell>
          <cell r="C194" t="str">
            <v>21002</v>
          </cell>
          <cell r="D194" t="str">
            <v>กระทรวงสาธารณสุข สำนักงานปลัดกระทรวงสาธารณสุข</v>
          </cell>
          <cell r="E194" t="str">
            <v>07</v>
          </cell>
          <cell r="F194" t="str">
            <v>โรงพยาบาลชุมชน</v>
          </cell>
          <cell r="G194" t="str">
            <v>30</v>
          </cell>
          <cell r="H194" t="str">
            <v>16</v>
          </cell>
          <cell r="I194" t="str">
            <v>จ.ลพบุรี</v>
          </cell>
          <cell r="J194" t="str">
            <v>10</v>
          </cell>
          <cell r="K194" t="str">
            <v xml:space="preserve"> อ.ลำสนธิ</v>
          </cell>
          <cell r="L194" t="str">
            <v>03</v>
          </cell>
          <cell r="M194" t="str">
            <v xml:space="preserve"> 'ต.หนองรี'</v>
          </cell>
          <cell r="N194" t="str">
            <v>11</v>
          </cell>
          <cell r="O194" t="str">
            <v xml:space="preserve"> หมู่ 11</v>
          </cell>
          <cell r="P194" t="str">
            <v>01</v>
          </cell>
          <cell r="Q194" t="str">
            <v>เปิดดำเนินการ</v>
          </cell>
          <cell r="R194" t="str">
            <v>79 ถนนสุระนารายณ์</v>
          </cell>
          <cell r="S194" t="str">
            <v>15190</v>
          </cell>
          <cell r="T194" t="str">
            <v>036-633185</v>
          </cell>
          <cell r="U194" t="str">
            <v>036-633183</v>
          </cell>
          <cell r="V194" t="str">
            <v>21</v>
          </cell>
          <cell r="W194" t="str">
            <v>2.1 ทุติยภูมิระดับต้น</v>
          </cell>
          <cell r="X194" t="str">
            <v>S</v>
          </cell>
          <cell r="Y194" t="str">
            <v xml:space="preserve">บริการ  </v>
          </cell>
          <cell r="AH194" t="str">
            <v>10796</v>
          </cell>
        </row>
        <row r="195">
          <cell r="A195" t="str">
            <v>001079500</v>
          </cell>
          <cell r="B195" t="str">
            <v>โรงพยาบาลโคกเจริญ</v>
          </cell>
          <cell r="C195" t="str">
            <v>21002</v>
          </cell>
          <cell r="D195" t="str">
            <v>กระทรวงสาธารณสุข สำนักงานปลัดกระทรวงสาธารณสุข</v>
          </cell>
          <cell r="E195" t="str">
            <v>07</v>
          </cell>
          <cell r="F195" t="str">
            <v>โรงพยาบาลชุมชน</v>
          </cell>
          <cell r="G195" t="str">
            <v>16</v>
          </cell>
          <cell r="H195" t="str">
            <v>16</v>
          </cell>
          <cell r="I195" t="str">
            <v>จ.ลพบุรี</v>
          </cell>
          <cell r="J195" t="str">
            <v>09</v>
          </cell>
          <cell r="K195" t="str">
            <v xml:space="preserve"> อ.โคกเจริญ</v>
          </cell>
          <cell r="L195" t="str">
            <v>01</v>
          </cell>
          <cell r="M195" t="str">
            <v xml:space="preserve"> 'ต.โคกเจริญ'</v>
          </cell>
          <cell r="N195" t="str">
            <v>02</v>
          </cell>
          <cell r="O195" t="str">
            <v xml:space="preserve"> หมู่ 2</v>
          </cell>
          <cell r="P195" t="str">
            <v>01</v>
          </cell>
          <cell r="Q195" t="str">
            <v>เปิดดำเนินการ</v>
          </cell>
          <cell r="R195" t="str">
            <v>111</v>
          </cell>
          <cell r="S195" t="str">
            <v>15250</v>
          </cell>
          <cell r="T195" t="str">
            <v>036-641106</v>
          </cell>
          <cell r="U195" t="str">
            <v>036-651102</v>
          </cell>
          <cell r="V195" t="str">
            <v>21</v>
          </cell>
          <cell r="W195" t="str">
            <v>2.1 ทุติยภูมิระดับต้น</v>
          </cell>
          <cell r="X195" t="str">
            <v>S</v>
          </cell>
          <cell r="Y195" t="str">
            <v xml:space="preserve">บริการ  </v>
          </cell>
          <cell r="AH195" t="str">
            <v>10795</v>
          </cell>
        </row>
        <row r="196">
          <cell r="A196" t="str">
            <v>001079800</v>
          </cell>
          <cell r="B196" t="str">
            <v>โรงพยาบาลบางระจัน</v>
          </cell>
          <cell r="C196" t="str">
            <v>21002</v>
          </cell>
          <cell r="D196" t="str">
            <v>กระทรวงสาธารณสุข สำนักงานปลัดกระทรวงสาธารณสุข</v>
          </cell>
          <cell r="E196" t="str">
            <v>07</v>
          </cell>
          <cell r="F196" t="str">
            <v>โรงพยาบาลชุมชน</v>
          </cell>
          <cell r="G196" t="str">
            <v>30</v>
          </cell>
          <cell r="H196" t="str">
            <v>17</v>
          </cell>
          <cell r="I196" t="str">
            <v>จ.สิงห์บุรี</v>
          </cell>
          <cell r="J196" t="str">
            <v>02</v>
          </cell>
          <cell r="K196" t="str">
            <v xml:space="preserve"> อ.บางระจัน</v>
          </cell>
          <cell r="L196" t="str">
            <v>03</v>
          </cell>
          <cell r="M196" t="str">
            <v xml:space="preserve"> 'ต.เชิงกลัด'</v>
          </cell>
          <cell r="N196" t="str">
            <v>06</v>
          </cell>
          <cell r="O196" t="str">
            <v xml:space="preserve"> หมู่ 6</v>
          </cell>
          <cell r="P196" t="str">
            <v>01</v>
          </cell>
          <cell r="Q196" t="str">
            <v>เปิดดำเนินการ</v>
          </cell>
          <cell r="R196" t="str">
            <v xml:space="preserve">41 </v>
          </cell>
          <cell r="S196" t="str">
            <v>16130</v>
          </cell>
          <cell r="T196" t="str">
            <v>036-591486</v>
          </cell>
          <cell r="U196" t="str">
            <v>036-544434</v>
          </cell>
          <cell r="V196" t="str">
            <v>21</v>
          </cell>
          <cell r="W196" t="str">
            <v>2.1 ทุติยภูมิระดับต้น</v>
          </cell>
          <cell r="X196" t="str">
            <v>S</v>
          </cell>
          <cell r="Y196" t="str">
            <v xml:space="preserve">บริการ  </v>
          </cell>
          <cell r="AH196" t="str">
            <v>10798</v>
          </cell>
        </row>
        <row r="197">
          <cell r="A197" t="str">
            <v>001082100</v>
          </cell>
          <cell r="B197" t="str">
            <v>โรงพยาบาลพานทอง</v>
          </cell>
          <cell r="C197" t="str">
            <v>21002</v>
          </cell>
          <cell r="D197" t="str">
            <v>กระทรวงสาธารณสุข สำนักงานปลัดกระทรวงสาธารณสุข</v>
          </cell>
          <cell r="E197" t="str">
            <v>07</v>
          </cell>
          <cell r="F197" t="str">
            <v>โรงพยาบาลชุมชน</v>
          </cell>
          <cell r="G197" t="str">
            <v>60</v>
          </cell>
          <cell r="H197" t="str">
            <v>20</v>
          </cell>
          <cell r="I197" t="str">
            <v>จ.ชลบุรี</v>
          </cell>
          <cell r="J197" t="str">
            <v>05</v>
          </cell>
          <cell r="K197" t="str">
            <v xml:space="preserve"> อ.พานทอง</v>
          </cell>
          <cell r="L197" t="str">
            <v>01</v>
          </cell>
          <cell r="M197" t="str">
            <v xml:space="preserve"> 'ต.พานทอง'</v>
          </cell>
          <cell r="N197" t="str">
            <v>08</v>
          </cell>
          <cell r="O197" t="str">
            <v xml:space="preserve"> หมู่ 8</v>
          </cell>
          <cell r="P197" t="str">
            <v>01</v>
          </cell>
          <cell r="Q197" t="str">
            <v>เปิดดำเนินการ</v>
          </cell>
          <cell r="R197" t="str">
            <v xml:space="preserve">  เลขที่ 1/10</v>
          </cell>
          <cell r="V197" t="str">
            <v>21</v>
          </cell>
          <cell r="W197" t="str">
            <v>2.1 ทุติยภูมิระดับต้น</v>
          </cell>
          <cell r="AH197" t="str">
            <v>10821</v>
          </cell>
        </row>
        <row r="198">
          <cell r="A198" t="str">
            <v>001082000</v>
          </cell>
          <cell r="B198" t="str">
            <v>โรงพยาบาลวัดญาณสังวราราม</v>
          </cell>
          <cell r="C198" t="str">
            <v>21002</v>
          </cell>
          <cell r="D198" t="str">
            <v>กระทรวงสาธารณสุข สำนักงานปลัดกระทรวงสาธารณสุข</v>
          </cell>
          <cell r="E198" t="str">
            <v>07</v>
          </cell>
          <cell r="F198" t="str">
            <v>โรงพยาบาลชุมชน</v>
          </cell>
          <cell r="G198" t="str">
            <v>30</v>
          </cell>
          <cell r="H198" t="str">
            <v>20</v>
          </cell>
          <cell r="I198" t="str">
            <v>จ.ชลบุรี</v>
          </cell>
          <cell r="J198" t="str">
            <v>04</v>
          </cell>
          <cell r="K198" t="str">
            <v xml:space="preserve"> อ.บางละมุง</v>
          </cell>
          <cell r="L198" t="str">
            <v>06</v>
          </cell>
          <cell r="M198" t="str">
            <v xml:space="preserve"> 'ต.ห้วยใหญ่'</v>
          </cell>
          <cell r="N198" t="str">
            <v>11</v>
          </cell>
          <cell r="O198" t="str">
            <v xml:space="preserve"> หมู่ 11</v>
          </cell>
          <cell r="P198" t="str">
            <v>01</v>
          </cell>
          <cell r="Q198" t="str">
            <v>เปิดดำเนินการ</v>
          </cell>
          <cell r="V198" t="str">
            <v>21</v>
          </cell>
          <cell r="W198" t="str">
            <v>2.1 ทุติยภูมิระดับต้น</v>
          </cell>
          <cell r="AH198" t="str">
            <v>10820</v>
          </cell>
        </row>
        <row r="199">
          <cell r="A199" t="str">
            <v>001082400</v>
          </cell>
          <cell r="B199" t="str">
            <v>โรงพยาบาลเกาะสีชัง</v>
          </cell>
          <cell r="C199" t="str">
            <v>21002</v>
          </cell>
          <cell r="D199" t="str">
            <v>กระทรวงสาธารณสุข สำนักงานปลัดกระทรวงสาธารณสุข</v>
          </cell>
          <cell r="E199" t="str">
            <v>07</v>
          </cell>
          <cell r="F199" t="str">
            <v>โรงพยาบาลชุมชน</v>
          </cell>
          <cell r="G199" t="str">
            <v>30</v>
          </cell>
          <cell r="H199" t="str">
            <v>20</v>
          </cell>
          <cell r="I199" t="str">
            <v>จ.ชลบุรี</v>
          </cell>
          <cell r="J199" t="str">
            <v>08</v>
          </cell>
          <cell r="K199" t="str">
            <v xml:space="preserve"> อ.เกาะสีชัง</v>
          </cell>
          <cell r="L199" t="str">
            <v>01</v>
          </cell>
          <cell r="M199" t="str">
            <v xml:space="preserve"> 'ต.ท่าเทววงษ์'</v>
          </cell>
          <cell r="N199" t="str">
            <v>01</v>
          </cell>
          <cell r="O199" t="str">
            <v xml:space="preserve"> หมู่ 1</v>
          </cell>
          <cell r="P199" t="str">
            <v>01</v>
          </cell>
          <cell r="Q199" t="str">
            <v>เปิดดำเนินการ</v>
          </cell>
          <cell r="V199" t="str">
            <v>21</v>
          </cell>
          <cell r="W199" t="str">
            <v>2.1 ทุติยภูมิระดับต้น</v>
          </cell>
          <cell r="AH199" t="str">
            <v>10824</v>
          </cell>
        </row>
        <row r="200">
          <cell r="A200" t="str">
            <v>001089100</v>
          </cell>
          <cell r="B200" t="str">
            <v xml:space="preserve">โรงพยาบาลหนองบุญมาก </v>
          </cell>
          <cell r="C200" t="str">
            <v>21002</v>
          </cell>
          <cell r="D200" t="str">
            <v>กระทรวงสาธารณสุข สำนักงานปลัดกระทรวงสาธารณสุข</v>
          </cell>
          <cell r="E200" t="str">
            <v>07</v>
          </cell>
          <cell r="F200" t="str">
            <v>โรงพยาบาลชุมชน</v>
          </cell>
          <cell r="G200" t="str">
            <v>30</v>
          </cell>
          <cell r="H200" t="str">
            <v>30</v>
          </cell>
          <cell r="I200" t="str">
            <v>จ.นครราชสีมา</v>
          </cell>
          <cell r="J200" t="str">
            <v>22</v>
          </cell>
          <cell r="K200" t="str">
            <v xml:space="preserve"> อ.หนองบุญมาก</v>
          </cell>
          <cell r="L200" t="str">
            <v>04</v>
          </cell>
          <cell r="M200" t="str">
            <v xml:space="preserve"> 'ต.หนองหัวแรต'</v>
          </cell>
          <cell r="N200" t="str">
            <v>04</v>
          </cell>
          <cell r="O200" t="str">
            <v xml:space="preserve"> หมู่ 4</v>
          </cell>
          <cell r="P200" t="str">
            <v>01</v>
          </cell>
          <cell r="Q200" t="str">
            <v>เปิดดำเนินการ</v>
          </cell>
          <cell r="R200" t="str">
            <v>198 ม.4 ถ.โชคชัย - เดชอุดม</v>
          </cell>
          <cell r="V200" t="str">
            <v>21</v>
          </cell>
          <cell r="W200" t="str">
            <v>2.1 ทุติยภูมิระดับต้น</v>
          </cell>
          <cell r="Z200" t="str">
            <v>02</v>
          </cell>
          <cell r="AA200" t="str">
            <v>แก้ไขชื่อ</v>
          </cell>
          <cell r="AB200" t="str">
            <v xml:space="preserve">เปลี่ยนชื่อจากโรงพยาบาลหนองบุนนาก เป็น โรงพยาบาลหนองบุญมาก </v>
          </cell>
          <cell r="AH200" t="str">
            <v>10891</v>
          </cell>
        </row>
        <row r="201">
          <cell r="A201" t="str">
            <v>001088400</v>
          </cell>
          <cell r="B201" t="str">
            <v>โรงพยาบาลพิมาย</v>
          </cell>
          <cell r="C201" t="str">
            <v>21002</v>
          </cell>
          <cell r="D201" t="str">
            <v>กระทรวงสาธารณสุข สำนักงานปลัดกระทรวงสาธารณสุข</v>
          </cell>
          <cell r="E201" t="str">
            <v>07</v>
          </cell>
          <cell r="F201" t="str">
            <v>โรงพยาบาลชุมชน</v>
          </cell>
          <cell r="G201" t="str">
            <v>90</v>
          </cell>
          <cell r="H201" t="str">
            <v>30</v>
          </cell>
          <cell r="I201" t="str">
            <v>จ.นครราชสีมา</v>
          </cell>
          <cell r="J201" t="str">
            <v>15</v>
          </cell>
          <cell r="K201" t="str">
            <v xml:space="preserve"> อ.พิมาย</v>
          </cell>
          <cell r="L201" t="str">
            <v>01</v>
          </cell>
          <cell r="M201" t="str">
            <v xml:space="preserve"> 'ต.ในเมือง'</v>
          </cell>
          <cell r="N201" t="str">
            <v>01</v>
          </cell>
          <cell r="O201" t="str">
            <v xml:space="preserve"> หมู่ 1</v>
          </cell>
          <cell r="P201" t="str">
            <v>01</v>
          </cell>
          <cell r="Q201" t="str">
            <v>เปิดดำเนินการ</v>
          </cell>
          <cell r="R201" t="str">
            <v>138 ม.1  ถ.พิมาย - ตลาดแค</v>
          </cell>
          <cell r="V201" t="str">
            <v>23</v>
          </cell>
          <cell r="W201" t="str">
            <v>2.3 ทุติยภูมิระดับสูง</v>
          </cell>
          <cell r="AH201" t="str">
            <v>10884</v>
          </cell>
        </row>
        <row r="202">
          <cell r="A202" t="str">
            <v>001086600</v>
          </cell>
          <cell r="B202" t="str">
            <v>โรงพยาบาลคลองหาด</v>
          </cell>
          <cell r="C202" t="str">
            <v>21002</v>
          </cell>
          <cell r="D202" t="str">
            <v>กระทรวงสาธารณสุข สำนักงานปลัดกระทรวงสาธารณสุข</v>
          </cell>
          <cell r="E202" t="str">
            <v>07</v>
          </cell>
          <cell r="F202" t="str">
            <v>โรงพยาบาลชุมชน</v>
          </cell>
          <cell r="G202" t="str">
            <v>30</v>
          </cell>
          <cell r="H202" t="str">
            <v>27</v>
          </cell>
          <cell r="I202" t="str">
            <v>จ.สระแก้ว</v>
          </cell>
          <cell r="J202" t="str">
            <v>02</v>
          </cell>
          <cell r="K202" t="str">
            <v xml:space="preserve"> อ.คลองหาด</v>
          </cell>
          <cell r="L202" t="str">
            <v>01</v>
          </cell>
          <cell r="M202" t="str">
            <v xml:space="preserve"> 'ต.คลองหาด'</v>
          </cell>
          <cell r="N202" t="str">
            <v>01</v>
          </cell>
          <cell r="O202" t="str">
            <v xml:space="preserve"> หมู่ 1</v>
          </cell>
          <cell r="P202" t="str">
            <v>01</v>
          </cell>
          <cell r="Q202" t="str">
            <v>เปิดดำเนินการ</v>
          </cell>
          <cell r="R202" t="str">
            <v xml:space="preserve">628 </v>
          </cell>
          <cell r="V202" t="str">
            <v>21</v>
          </cell>
          <cell r="W202" t="str">
            <v>2.1 ทุติยภูมิระดับต้น</v>
          </cell>
          <cell r="AH202" t="str">
            <v>10866</v>
          </cell>
        </row>
        <row r="203">
          <cell r="A203" t="str">
            <v>001085900</v>
          </cell>
          <cell r="B203" t="str">
            <v>โรงพยาบาลบ้านสร้าง</v>
          </cell>
          <cell r="C203" t="str">
            <v>21002</v>
          </cell>
          <cell r="D203" t="str">
            <v>กระทรวงสาธารณสุข สำนักงานปลัดกระทรวงสาธารณสุข</v>
          </cell>
          <cell r="E203" t="str">
            <v>07</v>
          </cell>
          <cell r="F203" t="str">
            <v>โรงพยาบาลชุมชน</v>
          </cell>
          <cell r="G203" t="str">
            <v>30</v>
          </cell>
          <cell r="H203" t="str">
            <v>25</v>
          </cell>
          <cell r="I203" t="str">
            <v>จ.ปราจีนบุรี</v>
          </cell>
          <cell r="J203" t="str">
            <v>06</v>
          </cell>
          <cell r="K203" t="str">
            <v xml:space="preserve"> อ.บ้านสร้าง</v>
          </cell>
          <cell r="L203" t="str">
            <v>02</v>
          </cell>
          <cell r="M203" t="str">
            <v xml:space="preserve"> 'ต.บางกระเบา'</v>
          </cell>
          <cell r="N203" t="str">
            <v>01</v>
          </cell>
          <cell r="O203" t="str">
            <v xml:space="preserve"> หมู่ 1</v>
          </cell>
          <cell r="P203" t="str">
            <v>01</v>
          </cell>
          <cell r="Q203" t="str">
            <v>เปิดดำเนินการ</v>
          </cell>
          <cell r="V203" t="str">
            <v>21</v>
          </cell>
          <cell r="W203" t="str">
            <v>2.1 ทุติยภูมิระดับต้น</v>
          </cell>
          <cell r="AH203" t="str">
            <v>10859</v>
          </cell>
        </row>
        <row r="204">
          <cell r="A204" t="str">
            <v>001086000</v>
          </cell>
          <cell r="B204" t="str">
            <v>โรงพยาบาลประจันตคาม</v>
          </cell>
          <cell r="C204" t="str">
            <v>21002</v>
          </cell>
          <cell r="D204" t="str">
            <v>กระทรวงสาธารณสุข สำนักงานปลัดกระทรวงสาธารณสุข</v>
          </cell>
          <cell r="E204" t="str">
            <v>07</v>
          </cell>
          <cell r="F204" t="str">
            <v>โรงพยาบาลชุมชน</v>
          </cell>
          <cell r="G204" t="str">
            <v>30</v>
          </cell>
          <cell r="H204" t="str">
            <v>25</v>
          </cell>
          <cell r="I204" t="str">
            <v>จ.ปราจีนบุรี</v>
          </cell>
          <cell r="J204" t="str">
            <v>07</v>
          </cell>
          <cell r="K204" t="str">
            <v xml:space="preserve"> อ.ประจันตคาม</v>
          </cell>
          <cell r="L204" t="str">
            <v>01</v>
          </cell>
          <cell r="M204" t="str">
            <v xml:space="preserve"> 'ต.ประจันตคาม'</v>
          </cell>
          <cell r="N204" t="str">
            <v>04</v>
          </cell>
          <cell r="O204" t="str">
            <v xml:space="preserve"> หมู่ 4</v>
          </cell>
          <cell r="P204" t="str">
            <v>01</v>
          </cell>
          <cell r="Q204" t="str">
            <v>เปิดดำเนินการ</v>
          </cell>
          <cell r="R204" t="str">
            <v xml:space="preserve">101 </v>
          </cell>
          <cell r="V204" t="str">
            <v>21</v>
          </cell>
          <cell r="W204" t="str">
            <v>2.1 ทุติยภูมิระดับต้น</v>
          </cell>
          <cell r="AH204" t="str">
            <v>10860</v>
          </cell>
        </row>
        <row r="205">
          <cell r="A205" t="str">
            <v>001086100</v>
          </cell>
          <cell r="B205" t="str">
            <v>โรงพยาบาลศรีมหาโพธิ</v>
          </cell>
          <cell r="C205" t="str">
            <v>21002</v>
          </cell>
          <cell r="D205" t="str">
            <v>กระทรวงสาธารณสุข สำนักงานปลัดกระทรวงสาธารณสุข</v>
          </cell>
          <cell r="E205" t="str">
            <v>07</v>
          </cell>
          <cell r="F205" t="str">
            <v>โรงพยาบาลชุมชน</v>
          </cell>
          <cell r="G205" t="str">
            <v>60</v>
          </cell>
          <cell r="H205" t="str">
            <v>25</v>
          </cell>
          <cell r="I205" t="str">
            <v>จ.ปราจีนบุรี</v>
          </cell>
          <cell r="J205" t="str">
            <v>08</v>
          </cell>
          <cell r="K205" t="str">
            <v xml:space="preserve"> อ.ศรีมหาโพธิ</v>
          </cell>
          <cell r="L205" t="str">
            <v>01</v>
          </cell>
          <cell r="M205" t="str">
            <v xml:space="preserve"> 'ต.ศรีมหาโพธิ'</v>
          </cell>
          <cell r="N205" t="str">
            <v>09</v>
          </cell>
          <cell r="O205" t="str">
            <v xml:space="preserve"> หมู่ 9</v>
          </cell>
          <cell r="P205" t="str">
            <v>01</v>
          </cell>
          <cell r="Q205" t="str">
            <v>เปิดดำเนินการ</v>
          </cell>
          <cell r="R205" t="str">
            <v xml:space="preserve">114 </v>
          </cell>
          <cell r="V205" t="str">
            <v>21</v>
          </cell>
          <cell r="W205" t="str">
            <v>2.1 ทุติยภูมิระดับต้น</v>
          </cell>
          <cell r="AH205" t="str">
            <v>10861</v>
          </cell>
        </row>
        <row r="206">
          <cell r="A206" t="str">
            <v>001089300</v>
          </cell>
          <cell r="B206" t="str">
            <v>โรงพยาบาลโนนแดง</v>
          </cell>
          <cell r="C206" t="str">
            <v>21002</v>
          </cell>
          <cell r="D206" t="str">
            <v>กระทรวงสาธารณสุข สำนักงานปลัดกระทรวงสาธารณสุข</v>
          </cell>
          <cell r="E206" t="str">
            <v>07</v>
          </cell>
          <cell r="F206" t="str">
            <v>โรงพยาบาลชุมชน</v>
          </cell>
          <cell r="G206" t="str">
            <v>30</v>
          </cell>
          <cell r="H206" t="str">
            <v>30</v>
          </cell>
          <cell r="I206" t="str">
            <v>จ.นครราชสีมา</v>
          </cell>
          <cell r="J206" t="str">
            <v>24</v>
          </cell>
          <cell r="K206" t="str">
            <v xml:space="preserve"> อ.โนนแดง</v>
          </cell>
          <cell r="L206" t="str">
            <v>01</v>
          </cell>
          <cell r="M206" t="str">
            <v xml:space="preserve"> 'ต.โนนแดง'</v>
          </cell>
          <cell r="N206" t="str">
            <v>09</v>
          </cell>
          <cell r="O206" t="str">
            <v xml:space="preserve"> หมู่ 9</v>
          </cell>
          <cell r="P206" t="str">
            <v>01</v>
          </cell>
          <cell r="Q206" t="str">
            <v>เปิดดำเนินการ</v>
          </cell>
          <cell r="R206" t="str">
            <v xml:space="preserve">113 </v>
          </cell>
          <cell r="V206" t="str">
            <v>21</v>
          </cell>
          <cell r="W206" t="str">
            <v>2.1 ทุติยภูมิระดับต้น</v>
          </cell>
          <cell r="AH206" t="str">
            <v>10893</v>
          </cell>
        </row>
        <row r="207">
          <cell r="A207" t="str">
            <v>001089400</v>
          </cell>
          <cell r="B207" t="str">
            <v>โรงพยาบาลวังน้ำเขียว</v>
          </cell>
          <cell r="C207" t="str">
            <v>21002</v>
          </cell>
          <cell r="D207" t="str">
            <v>กระทรวงสาธารณสุข สำนักงานปลัดกระทรวงสาธารณสุข</v>
          </cell>
          <cell r="E207" t="str">
            <v>07</v>
          </cell>
          <cell r="F207" t="str">
            <v>โรงพยาบาลชุมชน</v>
          </cell>
          <cell r="G207" t="str">
            <v>10</v>
          </cell>
          <cell r="H207" t="str">
            <v>30</v>
          </cell>
          <cell r="I207" t="str">
            <v>จ.นครราชสีมา</v>
          </cell>
          <cell r="J207" t="str">
            <v>25</v>
          </cell>
          <cell r="K207" t="str">
            <v xml:space="preserve"> อ.วังน้ำเขียว</v>
          </cell>
          <cell r="L207" t="str">
            <v>05</v>
          </cell>
          <cell r="M207" t="str">
            <v xml:space="preserve"> 'ต.ไทยสามัคคี'</v>
          </cell>
          <cell r="N207" t="str">
            <v>03</v>
          </cell>
          <cell r="O207" t="str">
            <v xml:space="preserve"> หมู่ 3</v>
          </cell>
          <cell r="P207" t="str">
            <v>01</v>
          </cell>
          <cell r="Q207" t="str">
            <v>เปิดดำเนินการ</v>
          </cell>
          <cell r="R207" t="str">
            <v xml:space="preserve">ถ.ราชสีมา - กบินทร์บุรี  </v>
          </cell>
          <cell r="V207" t="str">
            <v>21</v>
          </cell>
          <cell r="W207" t="str">
            <v>2.1 ทุติยภูมิระดับต้น</v>
          </cell>
          <cell r="AH207" t="str">
            <v>10894</v>
          </cell>
        </row>
        <row r="208">
          <cell r="A208" t="str">
            <v>001087500</v>
          </cell>
          <cell r="B208" t="str">
            <v>โรงพยาบาลจักราช</v>
          </cell>
          <cell r="C208" t="str">
            <v>21002</v>
          </cell>
          <cell r="D208" t="str">
            <v>กระทรวงสาธารณสุข สำนักงานปลัดกระทรวงสาธารณสุข</v>
          </cell>
          <cell r="E208" t="str">
            <v>07</v>
          </cell>
          <cell r="F208" t="str">
            <v>โรงพยาบาลชุมชน</v>
          </cell>
          <cell r="G208" t="str">
            <v>30</v>
          </cell>
          <cell r="H208" t="str">
            <v>30</v>
          </cell>
          <cell r="I208" t="str">
            <v>จ.นครราชสีมา</v>
          </cell>
          <cell r="J208" t="str">
            <v>06</v>
          </cell>
          <cell r="K208" t="str">
            <v xml:space="preserve"> อ.จักราช</v>
          </cell>
          <cell r="L208" t="str">
            <v>01</v>
          </cell>
          <cell r="M208" t="str">
            <v xml:space="preserve"> 'ต.จักราช'</v>
          </cell>
          <cell r="N208" t="str">
            <v>04</v>
          </cell>
          <cell r="O208" t="str">
            <v xml:space="preserve"> หมู่ 4</v>
          </cell>
          <cell r="P208" t="str">
            <v>01</v>
          </cell>
          <cell r="Q208" t="str">
            <v>เปิดดำเนินการ</v>
          </cell>
          <cell r="R208" t="str">
            <v xml:space="preserve">272 </v>
          </cell>
          <cell r="V208" t="str">
            <v>22</v>
          </cell>
          <cell r="W208" t="str">
            <v>2.2 ทุติยภูมิระดับกลาง</v>
          </cell>
          <cell r="AH208" t="str">
            <v>10875</v>
          </cell>
        </row>
        <row r="209">
          <cell r="A209" t="str">
            <v>001089900</v>
          </cell>
          <cell r="B209" t="str">
            <v>โรงพยาบาลละหานทราย</v>
          </cell>
          <cell r="C209" t="str">
            <v>21002</v>
          </cell>
          <cell r="D209" t="str">
            <v>กระทรวงสาธารณสุข สำนักงานปลัดกระทรวงสาธารณสุข</v>
          </cell>
          <cell r="E209" t="str">
            <v>07</v>
          </cell>
          <cell r="F209" t="str">
            <v>โรงพยาบาลชุมชน</v>
          </cell>
          <cell r="G209" t="str">
            <v>90</v>
          </cell>
          <cell r="H209" t="str">
            <v>31</v>
          </cell>
          <cell r="I209" t="str">
            <v>จ.บุรีรัมย์</v>
          </cell>
          <cell r="J209" t="str">
            <v>06</v>
          </cell>
          <cell r="K209" t="str">
            <v xml:space="preserve"> อ.ละหานทราย</v>
          </cell>
          <cell r="L209" t="str">
            <v>01</v>
          </cell>
          <cell r="M209" t="str">
            <v xml:space="preserve"> 'ต.ละหานทราย'</v>
          </cell>
          <cell r="N209" t="str">
            <v>08</v>
          </cell>
          <cell r="O209" t="str">
            <v xml:space="preserve"> หมู่ 8</v>
          </cell>
          <cell r="P209" t="str">
            <v>01</v>
          </cell>
          <cell r="Q209" t="str">
            <v>เปิดดำเนินการ</v>
          </cell>
          <cell r="R209" t="str">
            <v xml:space="preserve">55 </v>
          </cell>
          <cell r="V209" t="str">
            <v>22</v>
          </cell>
          <cell r="W209" t="str">
            <v>2.2 ทุติยภูมิระดับกลาง</v>
          </cell>
          <cell r="AH209" t="str">
            <v>10899</v>
          </cell>
        </row>
        <row r="210">
          <cell r="A210" t="str">
            <v>001092400</v>
          </cell>
          <cell r="B210" t="str">
            <v>โรงพยาบาลลำดวน</v>
          </cell>
          <cell r="C210" t="str">
            <v>21002</v>
          </cell>
          <cell r="D210" t="str">
            <v>กระทรวงสาธารณสุข สำนักงานปลัดกระทรวงสาธารณสุข</v>
          </cell>
          <cell r="E210" t="str">
            <v>07</v>
          </cell>
          <cell r="F210" t="str">
            <v>โรงพยาบาลชุมชน</v>
          </cell>
          <cell r="G210" t="str">
            <v>60</v>
          </cell>
          <cell r="H210" t="str">
            <v>32</v>
          </cell>
          <cell r="I210" t="str">
            <v>จ.สุรินทร์</v>
          </cell>
          <cell r="J210" t="str">
            <v>11</v>
          </cell>
          <cell r="K210" t="str">
            <v xml:space="preserve"> อ.ลำดวน</v>
          </cell>
          <cell r="L210" t="str">
            <v>01</v>
          </cell>
          <cell r="M210" t="str">
            <v xml:space="preserve"> 'ต.ลำดวน'</v>
          </cell>
          <cell r="N210" t="str">
            <v>03</v>
          </cell>
          <cell r="O210" t="str">
            <v xml:space="preserve"> หมู่ 3</v>
          </cell>
          <cell r="P210" t="str">
            <v>01</v>
          </cell>
          <cell r="Q210" t="str">
            <v>เปิดดำเนินการ</v>
          </cell>
          <cell r="R210" t="str">
            <v xml:space="preserve">80  ถ.สุรินทร์-สังขะ </v>
          </cell>
          <cell r="V210" t="str">
            <v>21</v>
          </cell>
          <cell r="W210" t="str">
            <v>2.1 ทุติยภูมิระดับต้น</v>
          </cell>
          <cell r="AH210" t="str">
            <v>10924</v>
          </cell>
        </row>
        <row r="211">
          <cell r="A211" t="str">
            <v>001092500</v>
          </cell>
          <cell r="B211" t="str">
            <v>โรงพยาบาลสำโรงทาบ</v>
          </cell>
          <cell r="C211" t="str">
            <v>21002</v>
          </cell>
          <cell r="D211" t="str">
            <v>กระทรวงสาธารณสุข สำนักงานปลัดกระทรวงสาธารณสุข</v>
          </cell>
          <cell r="E211" t="str">
            <v>07</v>
          </cell>
          <cell r="F211" t="str">
            <v>โรงพยาบาลชุมชน</v>
          </cell>
          <cell r="G211" t="str">
            <v>30</v>
          </cell>
          <cell r="H211" t="str">
            <v>32</v>
          </cell>
          <cell r="I211" t="str">
            <v>จ.สุรินทร์</v>
          </cell>
          <cell r="J211" t="str">
            <v>12</v>
          </cell>
          <cell r="K211" t="str">
            <v xml:space="preserve"> อ.สำโรงทาบ</v>
          </cell>
          <cell r="L211" t="str">
            <v>02</v>
          </cell>
          <cell r="M211" t="str">
            <v xml:space="preserve"> 'ต.หนองไผ่ล้อม'</v>
          </cell>
          <cell r="N211" t="str">
            <v>01</v>
          </cell>
          <cell r="O211" t="str">
            <v xml:space="preserve"> หมู่ 1</v>
          </cell>
          <cell r="P211" t="str">
            <v>01</v>
          </cell>
          <cell r="Q211" t="str">
            <v>เปิดดำเนินการ</v>
          </cell>
          <cell r="R211" t="str">
            <v xml:space="preserve">272  ถ.ขามสามัคคี </v>
          </cell>
          <cell r="V211" t="str">
            <v>21</v>
          </cell>
          <cell r="W211" t="str">
            <v>2.1 ทุติยภูมิระดับต้น</v>
          </cell>
          <cell r="AH211" t="str">
            <v>10925</v>
          </cell>
        </row>
        <row r="212">
          <cell r="A212" t="str">
            <v>001092600</v>
          </cell>
          <cell r="B212" t="str">
            <v>โรงพยาบาลบัวเชด</v>
          </cell>
          <cell r="C212" t="str">
            <v>21002</v>
          </cell>
          <cell r="D212" t="str">
            <v>กระทรวงสาธารณสุข สำนักงานปลัดกระทรวงสาธารณสุข</v>
          </cell>
          <cell r="E212" t="str">
            <v>07</v>
          </cell>
          <cell r="F212" t="str">
            <v>โรงพยาบาลชุมชน</v>
          </cell>
          <cell r="G212" t="str">
            <v>30</v>
          </cell>
          <cell r="H212" t="str">
            <v>32</v>
          </cell>
          <cell r="I212" t="str">
            <v>จ.สุรินทร์</v>
          </cell>
          <cell r="J212" t="str">
            <v>13</v>
          </cell>
          <cell r="K212" t="str">
            <v xml:space="preserve"> อ.บัวเชด</v>
          </cell>
          <cell r="L212" t="str">
            <v>01</v>
          </cell>
          <cell r="M212" t="str">
            <v xml:space="preserve"> 'ต.บัวเชด'</v>
          </cell>
          <cell r="N212" t="str">
            <v>01</v>
          </cell>
          <cell r="O212" t="str">
            <v xml:space="preserve"> หมู่ 1</v>
          </cell>
          <cell r="P212" t="str">
            <v>01</v>
          </cell>
          <cell r="Q212" t="str">
            <v>เปิดดำเนินการ</v>
          </cell>
          <cell r="V212" t="str">
            <v>21</v>
          </cell>
          <cell r="W212" t="str">
            <v>2.1 ทุติยภูมิระดับต้น</v>
          </cell>
          <cell r="AH212" t="str">
            <v>10926</v>
          </cell>
        </row>
        <row r="213">
          <cell r="A213" t="str">
            <v>001098300</v>
          </cell>
          <cell r="B213" t="str">
            <v>โรงพยาบาลเนินสง่า</v>
          </cell>
          <cell r="C213" t="str">
            <v>21002</v>
          </cell>
          <cell r="D213" t="str">
            <v>กระทรวงสาธารณสุข สำนักงานปลัดกระทรวงสาธารณสุข</v>
          </cell>
          <cell r="E213" t="str">
            <v>07</v>
          </cell>
          <cell r="F213" t="str">
            <v>โรงพยาบาลชุมชน</v>
          </cell>
          <cell r="G213" t="str">
            <v>30</v>
          </cell>
          <cell r="H213" t="str">
            <v>36</v>
          </cell>
          <cell r="I213" t="str">
            <v>จ.ชัยภูมิ</v>
          </cell>
          <cell r="J213" t="str">
            <v>15</v>
          </cell>
          <cell r="K213" t="str">
            <v xml:space="preserve"> อ.เนินสง่า</v>
          </cell>
          <cell r="L213" t="str">
            <v>01</v>
          </cell>
          <cell r="M213" t="str">
            <v xml:space="preserve"> 'ต.หนองฉิม'</v>
          </cell>
          <cell r="N213" t="str">
            <v>05</v>
          </cell>
          <cell r="O213" t="str">
            <v xml:space="preserve"> หมู่ 5</v>
          </cell>
          <cell r="P213" t="str">
            <v>01</v>
          </cell>
          <cell r="Q213" t="str">
            <v>เปิดดำเนินการ</v>
          </cell>
          <cell r="R213" t="str">
            <v xml:space="preserve">180 ม. 5 </v>
          </cell>
          <cell r="S213" t="str">
            <v>36130</v>
          </cell>
          <cell r="V213" t="str">
            <v>21</v>
          </cell>
          <cell r="W213" t="str">
            <v>2.1 ทุติยภูมิระดับต้น</v>
          </cell>
          <cell r="AH213" t="str">
            <v>10983</v>
          </cell>
        </row>
        <row r="214">
          <cell r="A214" t="str">
            <v>001097300</v>
          </cell>
          <cell r="B214" t="str">
            <v>โรงพยาบาลหนองบัวแดง</v>
          </cell>
          <cell r="C214" t="str">
            <v>21002</v>
          </cell>
          <cell r="D214" t="str">
            <v>กระทรวงสาธารณสุข สำนักงานปลัดกระทรวงสาธารณสุข</v>
          </cell>
          <cell r="E214" t="str">
            <v>07</v>
          </cell>
          <cell r="F214" t="str">
            <v>โรงพยาบาลชุมชน</v>
          </cell>
          <cell r="G214" t="str">
            <v>30</v>
          </cell>
          <cell r="H214" t="str">
            <v>36</v>
          </cell>
          <cell r="I214" t="str">
            <v>จ.ชัยภูมิ</v>
          </cell>
          <cell r="J214" t="str">
            <v>05</v>
          </cell>
          <cell r="K214" t="str">
            <v xml:space="preserve"> อ.หนองบัวแดง</v>
          </cell>
          <cell r="L214" t="str">
            <v>01</v>
          </cell>
          <cell r="M214" t="str">
            <v xml:space="preserve"> 'ต.หนองบัวแดง'</v>
          </cell>
          <cell r="N214" t="str">
            <v>02</v>
          </cell>
          <cell r="O214" t="str">
            <v xml:space="preserve"> หมู่ 2</v>
          </cell>
          <cell r="P214" t="str">
            <v>01</v>
          </cell>
          <cell r="Q214" t="str">
            <v>เปิดดำเนินการ</v>
          </cell>
          <cell r="R214" t="str">
            <v xml:space="preserve">431 </v>
          </cell>
          <cell r="V214" t="str">
            <v>22</v>
          </cell>
          <cell r="W214" t="str">
            <v>2.2 ทุติยภูมิระดับกลาง</v>
          </cell>
          <cell r="AH214" t="str">
            <v>10973</v>
          </cell>
        </row>
        <row r="215">
          <cell r="A215" t="str">
            <v>001099200</v>
          </cell>
          <cell r="B215" t="str">
            <v>โรงพยาบาลโนนสัง</v>
          </cell>
          <cell r="C215" t="str">
            <v>21002</v>
          </cell>
          <cell r="D215" t="str">
            <v>กระทรวงสาธารณสุข สำนักงานปลัดกระทรวงสาธารณสุข</v>
          </cell>
          <cell r="E215" t="str">
            <v>07</v>
          </cell>
          <cell r="F215" t="str">
            <v>โรงพยาบาลชุมชน</v>
          </cell>
          <cell r="G215" t="str">
            <v>30</v>
          </cell>
          <cell r="H215" t="str">
            <v>39</v>
          </cell>
          <cell r="I215" t="str">
            <v>จ.หนองบัวลำภู</v>
          </cell>
          <cell r="J215" t="str">
            <v>03</v>
          </cell>
          <cell r="K215" t="str">
            <v xml:space="preserve"> อ.โนนสัง</v>
          </cell>
          <cell r="L215" t="str">
            <v>01</v>
          </cell>
          <cell r="M215" t="str">
            <v xml:space="preserve"> 'ต.โนนสัง'</v>
          </cell>
          <cell r="N215" t="str">
            <v>15</v>
          </cell>
          <cell r="O215" t="str">
            <v xml:space="preserve"> หมู่ 15</v>
          </cell>
          <cell r="P215" t="str">
            <v>01</v>
          </cell>
          <cell r="Q215" t="str">
            <v>เปิดดำเนินการ</v>
          </cell>
          <cell r="V215" t="str">
            <v>21</v>
          </cell>
          <cell r="W215" t="str">
            <v>2.1 ทุติยภูมิระดับต้น</v>
          </cell>
          <cell r="AH215" t="str">
            <v>10992</v>
          </cell>
        </row>
        <row r="216">
          <cell r="A216" t="str">
            <v>001099300</v>
          </cell>
          <cell r="B216" t="str">
            <v>โรงพยาบาลศรีบุญเรือง</v>
          </cell>
          <cell r="C216" t="str">
            <v>21002</v>
          </cell>
          <cell r="D216" t="str">
            <v>กระทรวงสาธารณสุข สำนักงานปลัดกระทรวงสาธารณสุข</v>
          </cell>
          <cell r="E216" t="str">
            <v>07</v>
          </cell>
          <cell r="F216" t="str">
            <v>โรงพยาบาลชุมชน</v>
          </cell>
          <cell r="G216" t="str">
            <v>60</v>
          </cell>
          <cell r="H216" t="str">
            <v>39</v>
          </cell>
          <cell r="I216" t="str">
            <v>จ.หนองบัวลำภู</v>
          </cell>
          <cell r="J216" t="str">
            <v>04</v>
          </cell>
          <cell r="K216" t="str">
            <v xml:space="preserve"> อ.ศรีบุญเรือง</v>
          </cell>
          <cell r="L216" t="str">
            <v>01</v>
          </cell>
          <cell r="M216" t="str">
            <v xml:space="preserve"> 'ต.เมืองใหม่'</v>
          </cell>
          <cell r="N216" t="str">
            <v>07</v>
          </cell>
          <cell r="O216" t="str">
            <v xml:space="preserve"> หมู่ 7</v>
          </cell>
          <cell r="P216" t="str">
            <v>01</v>
          </cell>
          <cell r="Q216" t="str">
            <v>เปิดดำเนินการ</v>
          </cell>
          <cell r="R216" t="str">
            <v xml:space="preserve">106 </v>
          </cell>
          <cell r="V216" t="str">
            <v>21</v>
          </cell>
          <cell r="W216" t="str">
            <v>2.1 ทุติยภูมิระดับต้น</v>
          </cell>
          <cell r="AH216" t="str">
            <v>10993</v>
          </cell>
        </row>
        <row r="217">
          <cell r="A217" t="str">
            <v>001099400</v>
          </cell>
          <cell r="B217" t="str">
            <v>โรงพยาบาลสุวรรณคูหา</v>
          </cell>
          <cell r="C217" t="str">
            <v>21002</v>
          </cell>
          <cell r="D217" t="str">
            <v>กระทรวงสาธารณสุข สำนักงานปลัดกระทรวงสาธารณสุข</v>
          </cell>
          <cell r="E217" t="str">
            <v>07</v>
          </cell>
          <cell r="F217" t="str">
            <v>โรงพยาบาลชุมชน</v>
          </cell>
          <cell r="G217" t="str">
            <v>30</v>
          </cell>
          <cell r="H217" t="str">
            <v>39</v>
          </cell>
          <cell r="I217" t="str">
            <v>จ.หนองบัวลำภู</v>
          </cell>
          <cell r="J217" t="str">
            <v>05</v>
          </cell>
          <cell r="K217" t="str">
            <v xml:space="preserve"> อ.สุวรรณคูหา</v>
          </cell>
          <cell r="L217" t="str">
            <v>06</v>
          </cell>
          <cell r="M217" t="str">
            <v xml:space="preserve"> 'ต.สุวรรณคูหา'</v>
          </cell>
          <cell r="N217" t="str">
            <v>06</v>
          </cell>
          <cell r="O217" t="str">
            <v xml:space="preserve"> หมู่ 6</v>
          </cell>
          <cell r="P217" t="str">
            <v>01</v>
          </cell>
          <cell r="Q217" t="str">
            <v>เปิดดำเนินการ</v>
          </cell>
          <cell r="R217" t="str">
            <v xml:space="preserve">ถ.พระไชยเชษฐา </v>
          </cell>
          <cell r="V217" t="str">
            <v>21</v>
          </cell>
          <cell r="W217" t="str">
            <v>2.1 ทุติยภูมิระดับต้น</v>
          </cell>
          <cell r="AH217" t="str">
            <v>10994</v>
          </cell>
        </row>
        <row r="218">
          <cell r="A218" t="str">
            <v>001100700</v>
          </cell>
          <cell r="B218" t="str">
            <v>โรงพยาบาลหนองสองห้อง</v>
          </cell>
          <cell r="C218" t="str">
            <v>21002</v>
          </cell>
          <cell r="D218" t="str">
            <v>กระทรวงสาธารณสุข สำนักงานปลัดกระทรวงสาธารณสุข</v>
          </cell>
          <cell r="E218" t="str">
            <v>07</v>
          </cell>
          <cell r="F218" t="str">
            <v>โรงพยาบาลชุมชน</v>
          </cell>
          <cell r="G218" t="str">
            <v>30</v>
          </cell>
          <cell r="H218" t="str">
            <v>40</v>
          </cell>
          <cell r="I218" t="str">
            <v>จ.ขอนแก่น</v>
          </cell>
          <cell r="J218" t="str">
            <v>15</v>
          </cell>
          <cell r="K218" t="str">
            <v xml:space="preserve"> อ.หนองสองห้อง</v>
          </cell>
          <cell r="L218" t="str">
            <v>01</v>
          </cell>
          <cell r="M218" t="str">
            <v xml:space="preserve"> 'ต.หนองสองห้อง'</v>
          </cell>
          <cell r="N218" t="str">
            <v>16</v>
          </cell>
          <cell r="O218" t="str">
            <v xml:space="preserve"> หมู่ 16</v>
          </cell>
          <cell r="P218" t="str">
            <v>01</v>
          </cell>
          <cell r="Q218" t="str">
            <v>เปิดดำเนินการ</v>
          </cell>
          <cell r="R218" t="str">
            <v xml:space="preserve">803 </v>
          </cell>
          <cell r="S218" t="str">
            <v>40190</v>
          </cell>
          <cell r="T218" t="str">
            <v>043491010</v>
          </cell>
          <cell r="V218" t="str">
            <v>21</v>
          </cell>
          <cell r="W218" t="str">
            <v>2.1 ทุติยภูมิระดับต้น</v>
          </cell>
          <cell r="X218" t="str">
            <v>S</v>
          </cell>
          <cell r="Y218" t="str">
            <v xml:space="preserve">บริการ  </v>
          </cell>
          <cell r="AH218" t="str">
            <v>11007</v>
          </cell>
        </row>
        <row r="219">
          <cell r="A219" t="str">
            <v>001101200</v>
          </cell>
          <cell r="B219" t="str">
            <v>โรงพยาบาลภูผาม่าน</v>
          </cell>
          <cell r="C219" t="str">
            <v>21002</v>
          </cell>
          <cell r="D219" t="str">
            <v>กระทรวงสาธารณสุข สำนักงานปลัดกระทรวงสาธารณสุข</v>
          </cell>
          <cell r="E219" t="str">
            <v>07</v>
          </cell>
          <cell r="F219" t="str">
            <v>โรงพยาบาลชุมชน</v>
          </cell>
          <cell r="G219" t="str">
            <v>30</v>
          </cell>
          <cell r="H219" t="str">
            <v>40</v>
          </cell>
          <cell r="I219" t="str">
            <v>จ.ขอนแก่น</v>
          </cell>
          <cell r="J219" t="str">
            <v>20</v>
          </cell>
          <cell r="K219" t="str">
            <v xml:space="preserve"> อ.ภูผาม่าน</v>
          </cell>
          <cell r="L219" t="str">
            <v>03</v>
          </cell>
          <cell r="M219" t="str">
            <v xml:space="preserve"> 'ต.ภูผาม่าน'</v>
          </cell>
          <cell r="N219" t="str">
            <v>01</v>
          </cell>
          <cell r="O219" t="str">
            <v xml:space="preserve"> หมู่ 1</v>
          </cell>
          <cell r="P219" t="str">
            <v>01</v>
          </cell>
          <cell r="Q219" t="str">
            <v>เปิดดำเนินการ</v>
          </cell>
          <cell r="R219" t="str">
            <v xml:space="preserve">39 </v>
          </cell>
          <cell r="S219" t="str">
            <v>40350</v>
          </cell>
          <cell r="T219" t="str">
            <v>043396011</v>
          </cell>
          <cell r="V219" t="str">
            <v>21</v>
          </cell>
          <cell r="W219" t="str">
            <v>2.1 ทุติยภูมิระดับต้น</v>
          </cell>
          <cell r="X219" t="str">
            <v>S</v>
          </cell>
          <cell r="Y219" t="str">
            <v xml:space="preserve">บริการ  </v>
          </cell>
          <cell r="AH219" t="str">
            <v>11012</v>
          </cell>
        </row>
        <row r="220">
          <cell r="A220" t="str">
            <v>001101700</v>
          </cell>
          <cell r="B220" t="str">
            <v>โรงพยาบาลโนนสะอาด</v>
          </cell>
          <cell r="C220" t="str">
            <v>21002</v>
          </cell>
          <cell r="D220" t="str">
            <v>กระทรวงสาธารณสุข สำนักงานปลัดกระทรวงสาธารณสุข</v>
          </cell>
          <cell r="E220" t="str">
            <v>07</v>
          </cell>
          <cell r="F220" t="str">
            <v>โรงพยาบาลชุมชน</v>
          </cell>
          <cell r="G220" t="str">
            <v>30</v>
          </cell>
          <cell r="H220" t="str">
            <v>41</v>
          </cell>
          <cell r="I220" t="str">
            <v>จ.อุดรธานี</v>
          </cell>
          <cell r="J220" t="str">
            <v>05</v>
          </cell>
          <cell r="K220" t="str">
            <v xml:space="preserve"> อ.โนนสะอาด</v>
          </cell>
          <cell r="L220" t="str">
            <v>01</v>
          </cell>
          <cell r="M220" t="str">
            <v xml:space="preserve"> 'ต.โนนสะอาด'</v>
          </cell>
          <cell r="N220" t="str">
            <v>02</v>
          </cell>
          <cell r="O220" t="str">
            <v xml:space="preserve"> หมู่ 2</v>
          </cell>
          <cell r="P220" t="str">
            <v>01</v>
          </cell>
          <cell r="Q220" t="str">
            <v>เปิดดำเนินการ</v>
          </cell>
          <cell r="V220" t="str">
            <v>21</v>
          </cell>
          <cell r="W220" t="str">
            <v>2.1 ทุติยภูมิระดับต้น</v>
          </cell>
          <cell r="AH220" t="str">
            <v>11017</v>
          </cell>
        </row>
        <row r="221">
          <cell r="A221" t="str">
            <v>001102200</v>
          </cell>
          <cell r="B221" t="str">
            <v>โรงพยาบาลวังสามหมอ</v>
          </cell>
          <cell r="C221" t="str">
            <v>21002</v>
          </cell>
          <cell r="D221" t="str">
            <v>กระทรวงสาธารณสุข สำนักงานปลัดกระทรวงสาธารณสุข</v>
          </cell>
          <cell r="E221" t="str">
            <v>07</v>
          </cell>
          <cell r="F221" t="str">
            <v>โรงพยาบาลชุมชน</v>
          </cell>
          <cell r="G221" t="str">
            <v>30</v>
          </cell>
          <cell r="H221" t="str">
            <v>41</v>
          </cell>
          <cell r="I221" t="str">
            <v>จ.อุดรธานี</v>
          </cell>
          <cell r="J221" t="str">
            <v>10</v>
          </cell>
          <cell r="K221" t="str">
            <v xml:space="preserve"> อ.วังสามหมอ</v>
          </cell>
          <cell r="L221" t="str">
            <v>06</v>
          </cell>
          <cell r="M221" t="str">
            <v xml:space="preserve"> 'ต.วังสามหมอ'</v>
          </cell>
          <cell r="N221" t="str">
            <v>11</v>
          </cell>
          <cell r="O221" t="str">
            <v xml:space="preserve"> หมู่ 11</v>
          </cell>
          <cell r="P221" t="str">
            <v>01</v>
          </cell>
          <cell r="Q221" t="str">
            <v>เปิดดำเนินการ</v>
          </cell>
          <cell r="R221" t="str">
            <v xml:space="preserve">108  ถ.ศรีธาตุ-วังสามหมอ </v>
          </cell>
          <cell r="S221" t="str">
            <v>41280</v>
          </cell>
          <cell r="V221" t="str">
            <v>21</v>
          </cell>
          <cell r="W221" t="str">
            <v>2.1 ทุติยภูมิระดับต้น</v>
          </cell>
          <cell r="AH221" t="str">
            <v>11022</v>
          </cell>
        </row>
        <row r="222">
          <cell r="A222" t="str">
            <v>001105100</v>
          </cell>
          <cell r="B222" t="str">
            <v>โรงพยาบาลแกดำ</v>
          </cell>
          <cell r="C222" t="str">
            <v>21002</v>
          </cell>
          <cell r="D222" t="str">
            <v>กระทรวงสาธารณสุข สำนักงานปลัดกระทรวงสาธารณสุข</v>
          </cell>
          <cell r="E222" t="str">
            <v>07</v>
          </cell>
          <cell r="F222" t="str">
            <v>โรงพยาบาลชุมชน</v>
          </cell>
          <cell r="G222" t="str">
            <v>30</v>
          </cell>
          <cell r="H222" t="str">
            <v>44</v>
          </cell>
          <cell r="I222" t="str">
            <v>จ.มหาสารคาม</v>
          </cell>
          <cell r="J222" t="str">
            <v>02</v>
          </cell>
          <cell r="K222" t="str">
            <v xml:space="preserve"> อ.แกดำ</v>
          </cell>
          <cell r="L222" t="str">
            <v>01</v>
          </cell>
          <cell r="M222" t="str">
            <v xml:space="preserve"> 'ต.แกดำ'</v>
          </cell>
          <cell r="N222" t="str">
            <v>07</v>
          </cell>
          <cell r="O222" t="str">
            <v xml:space="preserve"> หมู่ 7</v>
          </cell>
          <cell r="P222" t="str">
            <v>01</v>
          </cell>
          <cell r="Q222" t="str">
            <v>เปิดดำเนินการ</v>
          </cell>
          <cell r="R222" t="str">
            <v xml:space="preserve">155 </v>
          </cell>
          <cell r="V222" t="str">
            <v>21</v>
          </cell>
          <cell r="W222" t="str">
            <v>2.1 ทุติยภูมิระดับต้น</v>
          </cell>
          <cell r="AH222" t="str">
            <v>11051</v>
          </cell>
        </row>
        <row r="223">
          <cell r="A223" t="str">
            <v>001101600</v>
          </cell>
          <cell r="B223" t="str">
            <v>โรงพยาบาลห้วยเกิ้ง</v>
          </cell>
          <cell r="C223" t="str">
            <v>21002</v>
          </cell>
          <cell r="D223" t="str">
            <v>กระทรวงสาธารณสุข สำนักงานปลัดกระทรวงสาธารณสุข</v>
          </cell>
          <cell r="E223" t="str">
            <v>07</v>
          </cell>
          <cell r="F223" t="str">
            <v>โรงพยาบาลชุมชน</v>
          </cell>
          <cell r="G223" t="str">
            <v>10</v>
          </cell>
          <cell r="H223" t="str">
            <v>41</v>
          </cell>
          <cell r="I223" t="str">
            <v>จ.อุดรธานี</v>
          </cell>
          <cell r="J223" t="str">
            <v>04</v>
          </cell>
          <cell r="K223" t="str">
            <v xml:space="preserve"> อ.กุมภวาปี</v>
          </cell>
          <cell r="L223" t="str">
            <v>07</v>
          </cell>
          <cell r="M223" t="str">
            <v xml:space="preserve"> 'ต.ห้วยเกิ้ง'</v>
          </cell>
          <cell r="N223" t="str">
            <v>04</v>
          </cell>
          <cell r="O223" t="str">
            <v xml:space="preserve"> หมู่ 4</v>
          </cell>
          <cell r="P223" t="str">
            <v>01</v>
          </cell>
          <cell r="Q223" t="str">
            <v>เปิดดำเนินการ</v>
          </cell>
          <cell r="S223" t="str">
            <v>41000</v>
          </cell>
          <cell r="V223" t="str">
            <v>21</v>
          </cell>
          <cell r="W223" t="str">
            <v>2.1 ทุติยภูมิระดับต้น</v>
          </cell>
          <cell r="AH223" t="str">
            <v>11016</v>
          </cell>
        </row>
        <row r="224">
          <cell r="A224" t="str">
            <v>001105700</v>
          </cell>
          <cell r="B224" t="str">
            <v>โรงพยาบาลพยัคฆภูมิพิสัย</v>
          </cell>
          <cell r="C224" t="str">
            <v>21002</v>
          </cell>
          <cell r="D224" t="str">
            <v>กระทรวงสาธารณสุข สำนักงานปลัดกระทรวงสาธารณสุข</v>
          </cell>
          <cell r="E224" t="str">
            <v>07</v>
          </cell>
          <cell r="F224" t="str">
            <v>โรงพยาบาลชุมชน</v>
          </cell>
          <cell r="G224" t="str">
            <v>90</v>
          </cell>
          <cell r="H224" t="str">
            <v>44</v>
          </cell>
          <cell r="I224" t="str">
            <v>จ.มหาสารคาม</v>
          </cell>
          <cell r="J224" t="str">
            <v>08</v>
          </cell>
          <cell r="K224" t="str">
            <v xml:space="preserve"> อ.พยัคฆภูมิพิสัย</v>
          </cell>
          <cell r="L224" t="str">
            <v>01</v>
          </cell>
          <cell r="M224" t="str">
            <v xml:space="preserve"> 'ต.ปะหลาน'</v>
          </cell>
          <cell r="N224" t="str">
            <v>01</v>
          </cell>
          <cell r="O224" t="str">
            <v xml:space="preserve"> หมู่ 1</v>
          </cell>
          <cell r="P224" t="str">
            <v>01</v>
          </cell>
          <cell r="Q224" t="str">
            <v>เปิดดำเนินการ</v>
          </cell>
          <cell r="R224" t="str">
            <v xml:space="preserve">693  ถ.นุตจรัส </v>
          </cell>
          <cell r="V224" t="str">
            <v>22</v>
          </cell>
          <cell r="W224" t="str">
            <v>2.2 ทุติยภูมิระดับกลาง</v>
          </cell>
          <cell r="AH224" t="str">
            <v>11057</v>
          </cell>
        </row>
        <row r="225">
          <cell r="A225" t="str">
            <v>001105800</v>
          </cell>
          <cell r="B225" t="str">
            <v>โรงพยาบาลวาปีปทุม</v>
          </cell>
          <cell r="C225" t="str">
            <v>21002</v>
          </cell>
          <cell r="D225" t="str">
            <v>กระทรวงสาธารณสุข สำนักงานปลัดกระทรวงสาธารณสุข</v>
          </cell>
          <cell r="E225" t="str">
            <v>07</v>
          </cell>
          <cell r="F225" t="str">
            <v>โรงพยาบาลชุมชน</v>
          </cell>
          <cell r="G225" t="str">
            <v>90</v>
          </cell>
          <cell r="H225" t="str">
            <v>44</v>
          </cell>
          <cell r="I225" t="str">
            <v>จ.มหาสารคาม</v>
          </cell>
          <cell r="J225" t="str">
            <v>09</v>
          </cell>
          <cell r="K225" t="str">
            <v xml:space="preserve"> อ.วาปีปทุม</v>
          </cell>
          <cell r="L225" t="str">
            <v>01</v>
          </cell>
          <cell r="M225" t="str">
            <v xml:space="preserve"> 'ต.หนองแสง'</v>
          </cell>
          <cell r="N225" t="str">
            <v>02</v>
          </cell>
          <cell r="O225" t="str">
            <v xml:space="preserve"> หมู่ 2</v>
          </cell>
          <cell r="P225" t="str">
            <v>01</v>
          </cell>
          <cell r="Q225" t="str">
            <v>เปิดดำเนินการ</v>
          </cell>
          <cell r="R225" t="str">
            <v xml:space="preserve">ถ.วานี-พยัคฆ์ </v>
          </cell>
          <cell r="V225" t="str">
            <v>21</v>
          </cell>
          <cell r="W225" t="str">
            <v>2.1 ทุติยภูมิระดับต้น</v>
          </cell>
          <cell r="Z225" t="str">
            <v>06</v>
          </cell>
          <cell r="AA225" t="str">
            <v>แก้ไข/เปลี่ยนแปลงจำนวนเตียง</v>
          </cell>
          <cell r="AB225" t="str">
            <v>เพิ่มจำนวนเตียง จาก 60 เป็น 90 ตามหนังสือสำนักบริหารการสาธารณสุขที่ สธ0228.042/6246 วันที่ 20 พย.55</v>
          </cell>
          <cell r="AH225" t="str">
            <v>11058</v>
          </cell>
        </row>
        <row r="226">
          <cell r="A226" t="str">
            <v>001105400</v>
          </cell>
          <cell r="B226" t="str">
            <v>โรงพยาบาลเชียงยืน</v>
          </cell>
          <cell r="C226" t="str">
            <v>21002</v>
          </cell>
          <cell r="D226" t="str">
            <v>กระทรวงสาธารณสุข สำนักงานปลัดกระทรวงสาธารณสุข</v>
          </cell>
          <cell r="E226" t="str">
            <v>07</v>
          </cell>
          <cell r="F226" t="str">
            <v>โรงพยาบาลชุมชน</v>
          </cell>
          <cell r="G226" t="str">
            <v>30</v>
          </cell>
          <cell r="H226" t="str">
            <v>44</v>
          </cell>
          <cell r="I226" t="str">
            <v>จ.มหาสารคาม</v>
          </cell>
          <cell r="J226" t="str">
            <v>05</v>
          </cell>
          <cell r="K226" t="str">
            <v xml:space="preserve"> อ.เชียงยืน</v>
          </cell>
          <cell r="L226" t="str">
            <v>01</v>
          </cell>
          <cell r="M226" t="str">
            <v xml:space="preserve"> 'ต.เชียงยืน'</v>
          </cell>
          <cell r="N226" t="str">
            <v>05</v>
          </cell>
          <cell r="O226" t="str">
            <v xml:space="preserve"> หมู่ 5</v>
          </cell>
          <cell r="P226" t="str">
            <v>01</v>
          </cell>
          <cell r="Q226" t="str">
            <v>เปิดดำเนินการ</v>
          </cell>
          <cell r="R226" t="str">
            <v xml:space="preserve">ถ.แสงอาวุธ </v>
          </cell>
          <cell r="V226" t="str">
            <v>21</v>
          </cell>
          <cell r="W226" t="str">
            <v>2.1 ทุติยภูมิระดับต้น</v>
          </cell>
          <cell r="AH226" t="str">
            <v>11054</v>
          </cell>
        </row>
        <row r="227">
          <cell r="A227" t="str">
            <v>001105600</v>
          </cell>
          <cell r="B227" t="str">
            <v>โรงพยาบาลนาเชือก</v>
          </cell>
          <cell r="C227" t="str">
            <v>21002</v>
          </cell>
          <cell r="D227" t="str">
            <v>กระทรวงสาธารณสุข สำนักงานปลัดกระทรวงสาธารณสุข</v>
          </cell>
          <cell r="E227" t="str">
            <v>07</v>
          </cell>
          <cell r="F227" t="str">
            <v>โรงพยาบาลชุมชน</v>
          </cell>
          <cell r="G227" t="str">
            <v>30</v>
          </cell>
          <cell r="H227" t="str">
            <v>44</v>
          </cell>
          <cell r="I227" t="str">
            <v>จ.มหาสารคาม</v>
          </cell>
          <cell r="J227" t="str">
            <v>07</v>
          </cell>
          <cell r="K227" t="str">
            <v xml:space="preserve"> อ.นาเชือก</v>
          </cell>
          <cell r="L227" t="str">
            <v>01</v>
          </cell>
          <cell r="M227" t="str">
            <v xml:space="preserve"> 'ต.นาเชือก'</v>
          </cell>
          <cell r="N227" t="str">
            <v>02</v>
          </cell>
          <cell r="O227" t="str">
            <v xml:space="preserve"> หมู่ 2</v>
          </cell>
          <cell r="P227" t="str">
            <v>01</v>
          </cell>
          <cell r="Q227" t="str">
            <v>เปิดดำเนินการ</v>
          </cell>
          <cell r="R227" t="str">
            <v xml:space="preserve">52  ถ.นาเชือก-พยัคฒภูมิพิสัย </v>
          </cell>
          <cell r="V227" t="str">
            <v>21</v>
          </cell>
          <cell r="W227" t="str">
            <v>2.1 ทุติยภูมิระดับต้น</v>
          </cell>
          <cell r="AH227" t="str">
            <v>11056</v>
          </cell>
        </row>
        <row r="228">
          <cell r="A228" t="str">
            <v>001108700</v>
          </cell>
          <cell r="B228" t="str">
            <v>โรงพยาบาลสมเด็จ</v>
          </cell>
          <cell r="C228" t="str">
            <v>21002</v>
          </cell>
          <cell r="D228" t="str">
            <v>กระทรวงสาธารณสุข สำนักงานปลัดกระทรวงสาธารณสุข</v>
          </cell>
          <cell r="E228" t="str">
            <v>07</v>
          </cell>
          <cell r="F228" t="str">
            <v>โรงพยาบาลชุมชน</v>
          </cell>
          <cell r="G228" t="str">
            <v>90</v>
          </cell>
          <cell r="H228" t="str">
            <v>46</v>
          </cell>
          <cell r="I228" t="str">
            <v>จ.กาฬสินธุ์</v>
          </cell>
          <cell r="J228" t="str">
            <v>13</v>
          </cell>
          <cell r="K228" t="str">
            <v xml:space="preserve"> อ.สมเด็จ</v>
          </cell>
          <cell r="L228" t="str">
            <v>01</v>
          </cell>
          <cell r="M228" t="str">
            <v xml:space="preserve"> 'ต.สมเด็จ'</v>
          </cell>
          <cell r="N228" t="str">
            <v>02</v>
          </cell>
          <cell r="O228" t="str">
            <v xml:space="preserve"> หมู่ 2</v>
          </cell>
          <cell r="P228" t="str">
            <v>01</v>
          </cell>
          <cell r="Q228" t="str">
            <v>เปิดดำเนินการ</v>
          </cell>
          <cell r="R228" t="str">
            <v xml:space="preserve">398 </v>
          </cell>
          <cell r="V228" t="str">
            <v>22</v>
          </cell>
          <cell r="W228" t="str">
            <v>2.2 ทุติยภูมิระดับกลาง</v>
          </cell>
          <cell r="AH228" t="str">
            <v>11087</v>
          </cell>
        </row>
        <row r="229">
          <cell r="A229" t="str">
            <v>001105900</v>
          </cell>
          <cell r="B229" t="str">
            <v>โรงพยาบาลนาดูน</v>
          </cell>
          <cell r="C229" t="str">
            <v>21002</v>
          </cell>
          <cell r="D229" t="str">
            <v>กระทรวงสาธารณสุข สำนักงานปลัดกระทรวงสาธารณสุข</v>
          </cell>
          <cell r="E229" t="str">
            <v>07</v>
          </cell>
          <cell r="F229" t="str">
            <v>โรงพยาบาลชุมชน</v>
          </cell>
          <cell r="G229" t="str">
            <v>30</v>
          </cell>
          <cell r="H229" t="str">
            <v>44</v>
          </cell>
          <cell r="I229" t="str">
            <v>จ.มหาสารคาม</v>
          </cell>
          <cell r="J229" t="str">
            <v>10</v>
          </cell>
          <cell r="K229" t="str">
            <v xml:space="preserve"> อ.นาดูน</v>
          </cell>
          <cell r="L229" t="str">
            <v>01</v>
          </cell>
          <cell r="M229" t="str">
            <v xml:space="preserve"> 'ต.นาดูน'</v>
          </cell>
          <cell r="N229" t="str">
            <v>09</v>
          </cell>
          <cell r="O229" t="str">
            <v xml:space="preserve"> หมู่ 9</v>
          </cell>
          <cell r="P229" t="str">
            <v>01</v>
          </cell>
          <cell r="Q229" t="str">
            <v>เปิดดำเนินการ</v>
          </cell>
          <cell r="R229" t="str">
            <v xml:space="preserve">170  ถ.กลางเมือง </v>
          </cell>
          <cell r="V229" t="str">
            <v>21</v>
          </cell>
          <cell r="W229" t="str">
            <v>2.1 ทุติยภูมิระดับต้น</v>
          </cell>
          <cell r="AH229" t="str">
            <v>11059</v>
          </cell>
        </row>
        <row r="230">
          <cell r="A230" t="str">
            <v>001108200</v>
          </cell>
          <cell r="B230" t="str">
            <v>โรงพยาบาลห้วยเม็ก</v>
          </cell>
          <cell r="C230" t="str">
            <v>21002</v>
          </cell>
          <cell r="D230" t="str">
            <v>กระทรวงสาธารณสุข สำนักงานปลัดกระทรวงสาธารณสุข</v>
          </cell>
          <cell r="E230" t="str">
            <v>07</v>
          </cell>
          <cell r="F230" t="str">
            <v>โรงพยาบาลชุมชน</v>
          </cell>
          <cell r="G230" t="str">
            <v>10</v>
          </cell>
          <cell r="H230" t="str">
            <v>46</v>
          </cell>
          <cell r="I230" t="str">
            <v>จ.กาฬสินธุ์</v>
          </cell>
          <cell r="J230" t="str">
            <v>08</v>
          </cell>
          <cell r="K230" t="str">
            <v xml:space="preserve"> อ.ห้วยเม็ก</v>
          </cell>
          <cell r="L230" t="str">
            <v>01</v>
          </cell>
          <cell r="M230" t="str">
            <v xml:space="preserve"> 'ต.ห้วยเม็ก'</v>
          </cell>
          <cell r="N230" t="str">
            <v>04</v>
          </cell>
          <cell r="O230" t="str">
            <v xml:space="preserve"> หมู่ 4</v>
          </cell>
          <cell r="P230" t="str">
            <v>01</v>
          </cell>
          <cell r="Q230" t="str">
            <v>เปิดดำเนินการ</v>
          </cell>
          <cell r="R230" t="str">
            <v xml:space="preserve">55 </v>
          </cell>
          <cell r="V230" t="str">
            <v>21</v>
          </cell>
          <cell r="W230" t="str">
            <v>2.1 ทุติยภูมิระดับต้น</v>
          </cell>
          <cell r="AH230" t="str">
            <v>11082</v>
          </cell>
        </row>
        <row r="231">
          <cell r="A231" t="str">
            <v>001108000</v>
          </cell>
          <cell r="B231" t="str">
            <v>โรงพยาบาลเขาวง</v>
          </cell>
          <cell r="C231" t="str">
            <v>21002</v>
          </cell>
          <cell r="D231" t="str">
            <v>กระทรวงสาธารณสุข สำนักงานปลัดกระทรวงสาธารณสุข</v>
          </cell>
          <cell r="E231" t="str">
            <v>07</v>
          </cell>
          <cell r="F231" t="str">
            <v>โรงพยาบาลชุมชน</v>
          </cell>
          <cell r="G231" t="str">
            <v>30</v>
          </cell>
          <cell r="H231" t="str">
            <v>46</v>
          </cell>
          <cell r="I231" t="str">
            <v>จ.กาฬสินธุ์</v>
          </cell>
          <cell r="J231" t="str">
            <v>06</v>
          </cell>
          <cell r="K231" t="str">
            <v xml:space="preserve"> อ.เขาวง</v>
          </cell>
          <cell r="L231" t="str">
            <v>01</v>
          </cell>
          <cell r="M231" t="str">
            <v xml:space="preserve"> 'ต.คุ้มเก่า'</v>
          </cell>
          <cell r="N231" t="str">
            <v>03</v>
          </cell>
          <cell r="O231" t="str">
            <v xml:space="preserve"> หมู่ 3</v>
          </cell>
          <cell r="P231" t="str">
            <v>01</v>
          </cell>
          <cell r="Q231" t="str">
            <v>เปิดดำเนินการ</v>
          </cell>
          <cell r="R231" t="str">
            <v xml:space="preserve">249 </v>
          </cell>
          <cell r="V231" t="str">
            <v>21</v>
          </cell>
          <cell r="W231" t="str">
            <v>2.1 ทุติยภูมิระดับต้น</v>
          </cell>
          <cell r="AH231" t="str">
            <v>11080</v>
          </cell>
        </row>
        <row r="232">
          <cell r="A232" t="str">
            <v>001107900</v>
          </cell>
          <cell r="B232" t="str">
            <v>โรงพยาบาลร่องคำ</v>
          </cell>
          <cell r="C232" t="str">
            <v>21002</v>
          </cell>
          <cell r="D232" t="str">
            <v>กระทรวงสาธารณสุข สำนักงานปลัดกระทรวงสาธารณสุข</v>
          </cell>
          <cell r="E232" t="str">
            <v>07</v>
          </cell>
          <cell r="F232" t="str">
            <v>โรงพยาบาลชุมชน</v>
          </cell>
          <cell r="G232" t="str">
            <v>30</v>
          </cell>
          <cell r="H232" t="str">
            <v>46</v>
          </cell>
          <cell r="I232" t="str">
            <v>จ.กาฬสินธุ์</v>
          </cell>
          <cell r="J232" t="str">
            <v>04</v>
          </cell>
          <cell r="K232" t="str">
            <v xml:space="preserve"> อ.ร่องคำ</v>
          </cell>
          <cell r="L232" t="str">
            <v>01</v>
          </cell>
          <cell r="M232" t="str">
            <v xml:space="preserve"> 'ต.ร่องคำ'</v>
          </cell>
          <cell r="N232" t="str">
            <v>01</v>
          </cell>
          <cell r="O232" t="str">
            <v xml:space="preserve"> หมู่ 1</v>
          </cell>
          <cell r="P232" t="str">
            <v>01</v>
          </cell>
          <cell r="Q232" t="str">
            <v>เปิดดำเนินการ</v>
          </cell>
          <cell r="R232" t="str">
            <v>101</v>
          </cell>
          <cell r="V232" t="str">
            <v>21</v>
          </cell>
          <cell r="W232" t="str">
            <v>2.1 ทุติยภูมิระดับต้น</v>
          </cell>
          <cell r="AH232" t="str">
            <v>11079</v>
          </cell>
        </row>
        <row r="233">
          <cell r="A233" t="str">
            <v>001108100</v>
          </cell>
          <cell r="B233" t="str">
            <v>โรงพยาบาลยางตลาด</v>
          </cell>
          <cell r="C233" t="str">
            <v>21002</v>
          </cell>
          <cell r="D233" t="str">
            <v>กระทรวงสาธารณสุข สำนักงานปลัดกระทรวงสาธารณสุข</v>
          </cell>
          <cell r="E233" t="str">
            <v>07</v>
          </cell>
          <cell r="F233" t="str">
            <v>โรงพยาบาลชุมชน</v>
          </cell>
          <cell r="G233" t="str">
            <v>60</v>
          </cell>
          <cell r="H233" t="str">
            <v>46</v>
          </cell>
          <cell r="I233" t="str">
            <v>จ.กาฬสินธุ์</v>
          </cell>
          <cell r="J233" t="str">
            <v>07</v>
          </cell>
          <cell r="K233" t="str">
            <v xml:space="preserve"> อ.ยางตลาด</v>
          </cell>
          <cell r="L233" t="str">
            <v>01</v>
          </cell>
          <cell r="M233" t="str">
            <v xml:space="preserve"> 'ต.ยางตลาด'</v>
          </cell>
          <cell r="N233" t="str">
            <v>20</v>
          </cell>
          <cell r="O233" t="str">
            <v xml:space="preserve"> หมู่ 20</v>
          </cell>
          <cell r="P233" t="str">
            <v>01</v>
          </cell>
          <cell r="Q233" t="str">
            <v>เปิดดำเนินการ</v>
          </cell>
          <cell r="R233" t="str">
            <v xml:space="preserve">87 </v>
          </cell>
          <cell r="V233" t="str">
            <v>21</v>
          </cell>
          <cell r="W233" t="str">
            <v>2.1 ทุติยภูมิระดับต้น</v>
          </cell>
          <cell r="AH233" t="str">
            <v>11081</v>
          </cell>
        </row>
        <row r="234">
          <cell r="A234" t="str">
            <v>001107800</v>
          </cell>
          <cell r="B234" t="str">
            <v>โรงพยาบาลกมลาไสย</v>
          </cell>
          <cell r="C234" t="str">
            <v>21002</v>
          </cell>
          <cell r="D234" t="str">
            <v>กระทรวงสาธารณสุข สำนักงานปลัดกระทรวงสาธารณสุข</v>
          </cell>
          <cell r="E234" t="str">
            <v>07</v>
          </cell>
          <cell r="F234" t="str">
            <v>โรงพยาบาลชุมชน</v>
          </cell>
          <cell r="G234" t="str">
            <v>30</v>
          </cell>
          <cell r="H234" t="str">
            <v>46</v>
          </cell>
          <cell r="I234" t="str">
            <v>จ.กาฬสินธุ์</v>
          </cell>
          <cell r="J234" t="str">
            <v>03</v>
          </cell>
          <cell r="K234" t="str">
            <v xml:space="preserve"> อ.กมลาไสย</v>
          </cell>
          <cell r="L234" t="str">
            <v>01</v>
          </cell>
          <cell r="M234" t="str">
            <v xml:space="preserve"> 'ต.กมลาไสย'</v>
          </cell>
          <cell r="N234" t="str">
            <v>11</v>
          </cell>
          <cell r="O234" t="str">
            <v xml:space="preserve"> หมู่ 11</v>
          </cell>
          <cell r="P234" t="str">
            <v>01</v>
          </cell>
          <cell r="Q234" t="str">
            <v>เปิดดำเนินการ</v>
          </cell>
          <cell r="R234" t="str">
            <v>111 ม.11 ถนนกมลาไสย-หนองแปน</v>
          </cell>
          <cell r="V234" t="str">
            <v>21</v>
          </cell>
          <cell r="W234" t="str">
            <v>2.1 ทุติยภูมิระดับต้น</v>
          </cell>
          <cell r="AH234" t="str">
            <v>11078</v>
          </cell>
        </row>
        <row r="235">
          <cell r="A235" t="str">
            <v>001111600</v>
          </cell>
          <cell r="B235" t="str">
            <v>โรงพยาบาลคำชะอี</v>
          </cell>
          <cell r="C235" t="str">
            <v>21002</v>
          </cell>
          <cell r="D235" t="str">
            <v>กระทรวงสาธารณสุข สำนักงานปลัดกระทรวงสาธารณสุข</v>
          </cell>
          <cell r="E235" t="str">
            <v>07</v>
          </cell>
          <cell r="F235" t="str">
            <v>โรงพยาบาลชุมชน</v>
          </cell>
          <cell r="G235" t="str">
            <v>30</v>
          </cell>
          <cell r="H235" t="str">
            <v>49</v>
          </cell>
          <cell r="I235" t="str">
            <v>จ.มุกดาหาร</v>
          </cell>
          <cell r="J235" t="str">
            <v>05</v>
          </cell>
          <cell r="K235" t="str">
            <v xml:space="preserve"> อ.คำชะอี</v>
          </cell>
          <cell r="L235" t="str">
            <v>03</v>
          </cell>
          <cell r="M235" t="str">
            <v xml:space="preserve"> 'ต.บ้านซ่ง'</v>
          </cell>
          <cell r="N235" t="str">
            <v>02</v>
          </cell>
          <cell r="O235" t="str">
            <v xml:space="preserve"> หมู่ 2</v>
          </cell>
          <cell r="P235" t="str">
            <v>01</v>
          </cell>
          <cell r="Q235" t="str">
            <v>เปิดดำเนินการ</v>
          </cell>
          <cell r="R235" t="str">
            <v xml:space="preserve">55 ม.2 ถ.มุก-กุฉินารายณ์ </v>
          </cell>
          <cell r="S235" t="str">
            <v>49110</v>
          </cell>
          <cell r="T235" t="str">
            <v>042691085</v>
          </cell>
          <cell r="U235" t="str">
            <v>042637176</v>
          </cell>
          <cell r="V235" t="str">
            <v>21</v>
          </cell>
          <cell r="W235" t="str">
            <v>2.1 ทุติยภูมิระดับต้น</v>
          </cell>
          <cell r="AH235" t="str">
            <v>11116</v>
          </cell>
        </row>
        <row r="236">
          <cell r="A236" t="str">
            <v>001111800</v>
          </cell>
          <cell r="B236" t="str">
            <v>โรงพยาบาลหนองสูง</v>
          </cell>
          <cell r="C236" t="str">
            <v>21002</v>
          </cell>
          <cell r="D236" t="str">
            <v>กระทรวงสาธารณสุข สำนักงานปลัดกระทรวงสาธารณสุข</v>
          </cell>
          <cell r="E236" t="str">
            <v>07</v>
          </cell>
          <cell r="F236" t="str">
            <v>โรงพยาบาลชุมชน</v>
          </cell>
          <cell r="G236" t="str">
            <v>30</v>
          </cell>
          <cell r="H236" t="str">
            <v>49</v>
          </cell>
          <cell r="I236" t="str">
            <v>จ.มุกดาหาร</v>
          </cell>
          <cell r="J236" t="str">
            <v>07</v>
          </cell>
          <cell r="K236" t="str">
            <v xml:space="preserve"> อ.หนองสูง</v>
          </cell>
          <cell r="L236" t="str">
            <v>06</v>
          </cell>
          <cell r="M236" t="str">
            <v xml:space="preserve"> 'ต.หนองสูงเหนือ'</v>
          </cell>
          <cell r="N236" t="str">
            <v>04</v>
          </cell>
          <cell r="O236" t="str">
            <v xml:space="preserve"> หมู่ 4</v>
          </cell>
          <cell r="P236" t="str">
            <v>01</v>
          </cell>
          <cell r="Q236" t="str">
            <v>เปิดดำเนินการ</v>
          </cell>
          <cell r="R236" t="str">
            <v xml:space="preserve">59 ม.4 </v>
          </cell>
          <cell r="S236" t="str">
            <v>49160</v>
          </cell>
          <cell r="T236" t="str">
            <v>042635281</v>
          </cell>
          <cell r="U236" t="str">
            <v>042635281</v>
          </cell>
          <cell r="V236" t="str">
            <v>21</v>
          </cell>
          <cell r="W236" t="str">
            <v>2.1 ทุติยภูมิระดับต้น</v>
          </cell>
          <cell r="AH236" t="str">
            <v>11118</v>
          </cell>
        </row>
        <row r="237">
          <cell r="A237" t="str">
            <v>001112900</v>
          </cell>
          <cell r="B237" t="str">
            <v>โรงพยาบาลสันกำแพง</v>
          </cell>
          <cell r="C237" t="str">
            <v>21002</v>
          </cell>
          <cell r="D237" t="str">
            <v>กระทรวงสาธารณสุข สำนักงานปลัดกระทรวงสาธารณสุข</v>
          </cell>
          <cell r="E237" t="str">
            <v>07</v>
          </cell>
          <cell r="F237" t="str">
            <v>โรงพยาบาลชุมชน</v>
          </cell>
          <cell r="G237" t="str">
            <v>30</v>
          </cell>
          <cell r="H237" t="str">
            <v>50</v>
          </cell>
          <cell r="I237" t="str">
            <v>จ.เชียงใหม่</v>
          </cell>
          <cell r="J237" t="str">
            <v>13</v>
          </cell>
          <cell r="K237" t="str">
            <v xml:space="preserve"> อ.สันกำแพง</v>
          </cell>
          <cell r="L237" t="str">
            <v>04</v>
          </cell>
          <cell r="M237" t="str">
            <v xml:space="preserve"> 'ต.บวกค้าง'</v>
          </cell>
          <cell r="N237" t="str">
            <v>01</v>
          </cell>
          <cell r="O237" t="str">
            <v xml:space="preserve"> หมู่ 1</v>
          </cell>
          <cell r="P237" t="str">
            <v>01</v>
          </cell>
          <cell r="Q237" t="str">
            <v>เปิดดำเนินการ</v>
          </cell>
          <cell r="S237" t="str">
            <v>50130</v>
          </cell>
          <cell r="V237" t="str">
            <v>21</v>
          </cell>
          <cell r="W237" t="str">
            <v>2.1 ทุติยภูมิระดับต้น</v>
          </cell>
          <cell r="AH237" t="str">
            <v>11129</v>
          </cell>
        </row>
        <row r="238">
          <cell r="A238" t="str">
            <v>001116000</v>
          </cell>
          <cell r="B238" t="str">
            <v>โรงพยาบาลน้ำปาด</v>
          </cell>
          <cell r="C238" t="str">
            <v>21002</v>
          </cell>
          <cell r="D238" t="str">
            <v>กระทรวงสาธารณสุข สำนักงานปลัดกระทรวงสาธารณสุข</v>
          </cell>
          <cell r="E238" t="str">
            <v>07</v>
          </cell>
          <cell r="F238" t="str">
            <v>โรงพยาบาลชุมชน</v>
          </cell>
          <cell r="G238" t="str">
            <v>30</v>
          </cell>
          <cell r="H238" t="str">
            <v>53</v>
          </cell>
          <cell r="I238" t="str">
            <v>จ.อุตรดิตถ์</v>
          </cell>
          <cell r="J238" t="str">
            <v>04</v>
          </cell>
          <cell r="K238" t="str">
            <v xml:space="preserve"> อ.น้ำปาด</v>
          </cell>
          <cell r="L238" t="str">
            <v>01</v>
          </cell>
          <cell r="M238" t="str">
            <v xml:space="preserve"> 'ต.แสนตอ'</v>
          </cell>
          <cell r="N238" t="str">
            <v>04</v>
          </cell>
          <cell r="O238" t="str">
            <v xml:space="preserve"> หมู่ 4</v>
          </cell>
          <cell r="P238" t="str">
            <v>01</v>
          </cell>
          <cell r="Q238" t="str">
            <v>เปิดดำเนินการ</v>
          </cell>
          <cell r="S238" t="str">
            <v>53110</v>
          </cell>
          <cell r="T238" t="str">
            <v>055481574</v>
          </cell>
          <cell r="U238" t="str">
            <v>155481061</v>
          </cell>
          <cell r="V238" t="str">
            <v>22</v>
          </cell>
          <cell r="W238" t="str">
            <v>2.2 ทุติยภูมิระดับกลาง</v>
          </cell>
          <cell r="AH238" t="str">
            <v>11160</v>
          </cell>
        </row>
        <row r="239">
          <cell r="A239" t="str">
            <v>001116200</v>
          </cell>
          <cell r="B239" t="str">
            <v>โรงพยาบาลบ้านโคก</v>
          </cell>
          <cell r="C239" t="str">
            <v>21002</v>
          </cell>
          <cell r="D239" t="str">
            <v>กระทรวงสาธารณสุข สำนักงานปลัดกระทรวงสาธารณสุข</v>
          </cell>
          <cell r="E239" t="str">
            <v>07</v>
          </cell>
          <cell r="F239" t="str">
            <v>โรงพยาบาลชุมชน</v>
          </cell>
          <cell r="G239" t="str">
            <v>30</v>
          </cell>
          <cell r="H239" t="str">
            <v>53</v>
          </cell>
          <cell r="I239" t="str">
            <v>จ.อุตรดิตถ์</v>
          </cell>
          <cell r="J239" t="str">
            <v>06</v>
          </cell>
          <cell r="K239" t="str">
            <v xml:space="preserve"> อ.บ้านโคก</v>
          </cell>
          <cell r="L239" t="str">
            <v>02</v>
          </cell>
          <cell r="M239" t="str">
            <v xml:space="preserve"> 'ต.บ้านโคก'</v>
          </cell>
          <cell r="N239" t="str">
            <v>03</v>
          </cell>
          <cell r="O239" t="str">
            <v xml:space="preserve"> หมู่ 3</v>
          </cell>
          <cell r="P239" t="str">
            <v>01</v>
          </cell>
          <cell r="Q239" t="str">
            <v>เปิดดำเนินการ</v>
          </cell>
          <cell r="R239" t="str">
            <v>232</v>
          </cell>
          <cell r="S239" t="str">
            <v>531802</v>
          </cell>
          <cell r="T239" t="str">
            <v>055486127</v>
          </cell>
          <cell r="U239" t="str">
            <v>055486126</v>
          </cell>
          <cell r="V239" t="str">
            <v>22</v>
          </cell>
          <cell r="W239" t="str">
            <v>2.2 ทุติยภูมิระดับกลาง</v>
          </cell>
          <cell r="AH239" t="str">
            <v>11162</v>
          </cell>
        </row>
        <row r="240">
          <cell r="A240" t="str">
            <v>001112000</v>
          </cell>
          <cell r="B240" t="str">
            <v>โรงพยาบาลแม่แจ่ม</v>
          </cell>
          <cell r="C240" t="str">
            <v>21002</v>
          </cell>
          <cell r="D240" t="str">
            <v>กระทรวงสาธารณสุข สำนักงานปลัดกระทรวงสาธารณสุข</v>
          </cell>
          <cell r="E240" t="str">
            <v>07</v>
          </cell>
          <cell r="F240" t="str">
            <v>โรงพยาบาลชุมชน</v>
          </cell>
          <cell r="G240" t="str">
            <v>60</v>
          </cell>
          <cell r="H240" t="str">
            <v>50</v>
          </cell>
          <cell r="I240" t="str">
            <v>จ.เชียงใหม่</v>
          </cell>
          <cell r="J240" t="str">
            <v>03</v>
          </cell>
          <cell r="K240" t="str">
            <v xml:space="preserve"> อ.แม่แจ่ม</v>
          </cell>
          <cell r="L240" t="str">
            <v>01</v>
          </cell>
          <cell r="M240" t="str">
            <v xml:space="preserve"> 'ต.ช่างเคิ่ง'</v>
          </cell>
          <cell r="N240" t="str">
            <v>04</v>
          </cell>
          <cell r="O240" t="str">
            <v xml:space="preserve"> หมู่ 4</v>
          </cell>
          <cell r="P240" t="str">
            <v>01</v>
          </cell>
          <cell r="Q240" t="str">
            <v>เปิดดำเนินการ</v>
          </cell>
          <cell r="R240" t="str">
            <v xml:space="preserve">73 </v>
          </cell>
          <cell r="S240" t="str">
            <v>50270</v>
          </cell>
          <cell r="V240" t="str">
            <v>21</v>
          </cell>
          <cell r="W240" t="str">
            <v>2.1 ทุติยภูมิระดับต้น</v>
          </cell>
          <cell r="Z240" t="str">
            <v>06</v>
          </cell>
          <cell r="AA240" t="str">
            <v>แก้ไข/เปลี่ยนแปลงจำนวนเตียง</v>
          </cell>
          <cell r="AB240" t="str">
            <v xml:space="preserve">เพิ่มเตียง จากมติของ อ.ก.พ. สป. </v>
          </cell>
          <cell r="AH240" t="str">
            <v>11120</v>
          </cell>
        </row>
        <row r="241">
          <cell r="A241" t="str">
            <v>001114500</v>
          </cell>
          <cell r="B241" t="str">
            <v>โรงพยาบาลบ้านธิ</v>
          </cell>
          <cell r="C241" t="str">
            <v>21002</v>
          </cell>
          <cell r="D241" t="str">
            <v>กระทรวงสาธารณสุข สำนักงานปลัดกระทรวงสาธารณสุข</v>
          </cell>
          <cell r="E241" t="str">
            <v>07</v>
          </cell>
          <cell r="F241" t="str">
            <v>โรงพยาบาลชุมชน</v>
          </cell>
          <cell r="G241" t="str">
            <v>30</v>
          </cell>
          <cell r="H241" t="str">
            <v>51</v>
          </cell>
          <cell r="I241" t="str">
            <v>จ.ลำพูน</v>
          </cell>
          <cell r="J241" t="str">
            <v>07</v>
          </cell>
          <cell r="K241" t="str">
            <v xml:space="preserve"> อ.บ้านธิ</v>
          </cell>
          <cell r="L241" t="str">
            <v>01</v>
          </cell>
          <cell r="M241" t="str">
            <v xml:space="preserve"> 'ต.บ้านธิ'</v>
          </cell>
          <cell r="N241" t="str">
            <v>06</v>
          </cell>
          <cell r="O241" t="str">
            <v xml:space="preserve"> หมู่ 6</v>
          </cell>
          <cell r="P241" t="str">
            <v>01</v>
          </cell>
          <cell r="Q241" t="str">
            <v>เปิดดำเนินการ</v>
          </cell>
          <cell r="R241" t="str">
            <v xml:space="preserve">265 ม.6 ถ.บ้านธิ-สันพระเจ้าแดง </v>
          </cell>
          <cell r="S241" t="str">
            <v>51180</v>
          </cell>
          <cell r="V241" t="str">
            <v>21</v>
          </cell>
          <cell r="W241" t="str">
            <v>2.1 ทุติยภูมิระดับต้น</v>
          </cell>
          <cell r="AH241" t="str">
            <v>11145</v>
          </cell>
        </row>
        <row r="242">
          <cell r="A242" t="str">
            <v>001114600</v>
          </cell>
          <cell r="B242" t="str">
            <v>โรงพยาบาลแม่เมาะ</v>
          </cell>
          <cell r="C242" t="str">
            <v>21002</v>
          </cell>
          <cell r="D242" t="str">
            <v>กระทรวงสาธารณสุข สำนักงานปลัดกระทรวงสาธารณสุข</v>
          </cell>
          <cell r="E242" t="str">
            <v>07</v>
          </cell>
          <cell r="F242" t="str">
            <v>โรงพยาบาลชุมชน</v>
          </cell>
          <cell r="G242" t="str">
            <v>30</v>
          </cell>
          <cell r="H242" t="str">
            <v>52</v>
          </cell>
          <cell r="I242" t="str">
            <v>จ.ลำปาง</v>
          </cell>
          <cell r="J242" t="str">
            <v>02</v>
          </cell>
          <cell r="K242" t="str">
            <v xml:space="preserve"> อ.แม่เมาะ</v>
          </cell>
          <cell r="L242" t="str">
            <v>04</v>
          </cell>
          <cell r="M242" t="str">
            <v xml:space="preserve"> 'ต.แม่เมาะ'</v>
          </cell>
          <cell r="N242" t="str">
            <v>11</v>
          </cell>
          <cell r="O242" t="str">
            <v xml:space="preserve"> หมู่ 11</v>
          </cell>
          <cell r="P242" t="str">
            <v>01</v>
          </cell>
          <cell r="Q242" t="str">
            <v>เปิดดำเนินการ</v>
          </cell>
          <cell r="V242" t="str">
            <v>21</v>
          </cell>
          <cell r="W242" t="str">
            <v>2.1 ทุติยภูมิระดับต้น</v>
          </cell>
          <cell r="AH242" t="str">
            <v>11146</v>
          </cell>
        </row>
        <row r="243">
          <cell r="A243" t="str">
            <v>001113800</v>
          </cell>
          <cell r="B243" t="str">
            <v>โรงพยาบาลแม่วาง</v>
          </cell>
          <cell r="C243" t="str">
            <v>21002</v>
          </cell>
          <cell r="D243" t="str">
            <v>กระทรวงสาธารณสุข สำนักงานปลัดกระทรวงสาธารณสุข</v>
          </cell>
          <cell r="E243" t="str">
            <v>07</v>
          </cell>
          <cell r="F243" t="str">
            <v>โรงพยาบาลชุมชน</v>
          </cell>
          <cell r="G243" t="str">
            <v>30</v>
          </cell>
          <cell r="H243" t="str">
            <v>50</v>
          </cell>
          <cell r="I243" t="str">
            <v>จ.เชียงใหม่</v>
          </cell>
          <cell r="J243" t="str">
            <v>22</v>
          </cell>
          <cell r="K243" t="str">
            <v xml:space="preserve"> อ.แม่วาง</v>
          </cell>
          <cell r="L243" t="str">
            <v>01</v>
          </cell>
          <cell r="M243" t="str">
            <v xml:space="preserve"> 'ต.บ้านกาด'</v>
          </cell>
          <cell r="N243" t="str">
            <v>01</v>
          </cell>
          <cell r="O243" t="str">
            <v xml:space="preserve"> หมู่ 1</v>
          </cell>
          <cell r="P243" t="str">
            <v>01</v>
          </cell>
          <cell r="Q243" t="str">
            <v>เปิดดำเนินการ</v>
          </cell>
          <cell r="R243" t="str">
            <v xml:space="preserve">ถ.มานีกาด-แม่วาง </v>
          </cell>
          <cell r="S243" t="str">
            <v>50360</v>
          </cell>
          <cell r="V243" t="str">
            <v>21</v>
          </cell>
          <cell r="W243" t="str">
            <v>2.1 ทุติยภูมิระดับต้น</v>
          </cell>
          <cell r="AH243" t="str">
            <v>11138</v>
          </cell>
        </row>
        <row r="244">
          <cell r="A244" t="str">
            <v>001113900</v>
          </cell>
          <cell r="B244" t="str">
            <v>โรงพยาบาลแม่ออน</v>
          </cell>
          <cell r="C244" t="str">
            <v>21002</v>
          </cell>
          <cell r="D244" t="str">
            <v>กระทรวงสาธารณสุข สำนักงานปลัดกระทรวงสาธารณสุข</v>
          </cell>
          <cell r="E244" t="str">
            <v>07</v>
          </cell>
          <cell r="F244" t="str">
            <v>โรงพยาบาลชุมชน</v>
          </cell>
          <cell r="G244" t="str">
            <v>10</v>
          </cell>
          <cell r="H244" t="str">
            <v>50</v>
          </cell>
          <cell r="I244" t="str">
            <v>จ.เชียงใหม่</v>
          </cell>
          <cell r="J244" t="str">
            <v>23</v>
          </cell>
          <cell r="K244" t="str">
            <v xml:space="preserve"> อ.แม่ออน</v>
          </cell>
          <cell r="L244" t="str">
            <v>03</v>
          </cell>
          <cell r="M244" t="str">
            <v xml:space="preserve"> 'ต.บ้านสหกรณ์'</v>
          </cell>
          <cell r="N244" t="str">
            <v>01</v>
          </cell>
          <cell r="O244" t="str">
            <v xml:space="preserve"> หมู่ 1</v>
          </cell>
          <cell r="P244" t="str">
            <v>01</v>
          </cell>
          <cell r="Q244" t="str">
            <v>เปิดดำเนินการ</v>
          </cell>
          <cell r="R244" t="str">
            <v xml:space="preserve">750 </v>
          </cell>
          <cell r="S244" t="str">
            <v>50130</v>
          </cell>
          <cell r="V244" t="str">
            <v>21</v>
          </cell>
          <cell r="W244" t="str">
            <v>2.1 ทุติยภูมิระดับต้น</v>
          </cell>
          <cell r="AH244" t="str">
            <v>11139</v>
          </cell>
        </row>
        <row r="245">
          <cell r="A245" t="str">
            <v>001114900</v>
          </cell>
          <cell r="B245" t="str">
            <v>โรงพยาบาลงาว</v>
          </cell>
          <cell r="C245" t="str">
            <v>21002</v>
          </cell>
          <cell r="D245" t="str">
            <v>กระทรวงสาธารณสุข สำนักงานปลัดกระทรวงสาธารณสุข</v>
          </cell>
          <cell r="E245" t="str">
            <v>07</v>
          </cell>
          <cell r="F245" t="str">
            <v>โรงพยาบาลชุมชน</v>
          </cell>
          <cell r="G245" t="str">
            <v>30</v>
          </cell>
          <cell r="H245" t="str">
            <v>52</v>
          </cell>
          <cell r="I245" t="str">
            <v>จ.ลำปาง</v>
          </cell>
          <cell r="J245" t="str">
            <v>05</v>
          </cell>
          <cell r="K245" t="str">
            <v xml:space="preserve"> อ.งาว</v>
          </cell>
          <cell r="L245" t="str">
            <v>01</v>
          </cell>
          <cell r="M245" t="str">
            <v xml:space="preserve"> 'ต.หลวงเหนือ'</v>
          </cell>
          <cell r="N245" t="str">
            <v>04</v>
          </cell>
          <cell r="O245" t="str">
            <v xml:space="preserve"> หมู่ 4</v>
          </cell>
          <cell r="P245" t="str">
            <v>01</v>
          </cell>
          <cell r="Q245" t="str">
            <v>เปิดดำเนินการ</v>
          </cell>
          <cell r="V245" t="str">
            <v>21</v>
          </cell>
          <cell r="W245" t="str">
            <v>2.1 ทุติยภูมิระดับต้น</v>
          </cell>
          <cell r="AH245" t="str">
            <v>11149</v>
          </cell>
        </row>
        <row r="246">
          <cell r="A246" t="str">
            <v>001114100</v>
          </cell>
          <cell r="B246" t="str">
            <v>โรงพยาบาลบ้านโฮ่ง</v>
          </cell>
          <cell r="C246" t="str">
            <v>21002</v>
          </cell>
          <cell r="D246" t="str">
            <v>กระทรวงสาธารณสุข สำนักงานปลัดกระทรวงสาธารณสุข</v>
          </cell>
          <cell r="E246" t="str">
            <v>07</v>
          </cell>
          <cell r="F246" t="str">
            <v>โรงพยาบาลชุมชน</v>
          </cell>
          <cell r="G246" t="str">
            <v>30</v>
          </cell>
          <cell r="H246" t="str">
            <v>51</v>
          </cell>
          <cell r="I246" t="str">
            <v>จ.ลำพูน</v>
          </cell>
          <cell r="J246" t="str">
            <v>03</v>
          </cell>
          <cell r="K246" t="str">
            <v xml:space="preserve"> อ.บ้านโฮ่ง</v>
          </cell>
          <cell r="L246" t="str">
            <v>01</v>
          </cell>
          <cell r="M246" t="str">
            <v xml:space="preserve"> 'ต.บ้านโฮ่ง'</v>
          </cell>
          <cell r="N246" t="str">
            <v>02</v>
          </cell>
          <cell r="O246" t="str">
            <v xml:space="preserve"> หมู่ 2</v>
          </cell>
          <cell r="P246" t="str">
            <v>01</v>
          </cell>
          <cell r="Q246" t="str">
            <v>เปิดดำเนินการ</v>
          </cell>
          <cell r="R246" t="str">
            <v xml:space="preserve">308 ม.2 </v>
          </cell>
          <cell r="S246" t="str">
            <v>51130</v>
          </cell>
          <cell r="V246" t="str">
            <v>21</v>
          </cell>
          <cell r="W246" t="str">
            <v>2.1 ทุติยภูมิระดับต้น</v>
          </cell>
          <cell r="AH246" t="str">
            <v>11141</v>
          </cell>
        </row>
        <row r="247">
          <cell r="A247" t="str">
            <v>001114300</v>
          </cell>
          <cell r="B247" t="str">
            <v>โรงพยาบาลทุ่งหัวช้าง</v>
          </cell>
          <cell r="C247" t="str">
            <v>21002</v>
          </cell>
          <cell r="D247" t="str">
            <v>กระทรวงสาธารณสุข สำนักงานปลัดกระทรวงสาธารณสุข</v>
          </cell>
          <cell r="E247" t="str">
            <v>07</v>
          </cell>
          <cell r="F247" t="str">
            <v>โรงพยาบาลชุมชน</v>
          </cell>
          <cell r="G247" t="str">
            <v>30</v>
          </cell>
          <cell r="H247" t="str">
            <v>51</v>
          </cell>
          <cell r="I247" t="str">
            <v>จ.ลำพูน</v>
          </cell>
          <cell r="J247" t="str">
            <v>05</v>
          </cell>
          <cell r="K247" t="str">
            <v xml:space="preserve"> อ.ทุ่งหัวช้าง</v>
          </cell>
          <cell r="L247" t="str">
            <v>01</v>
          </cell>
          <cell r="M247" t="str">
            <v xml:space="preserve"> 'ต.ทุ่งหัวช้าง'</v>
          </cell>
          <cell r="N247" t="str">
            <v>03</v>
          </cell>
          <cell r="O247" t="str">
            <v xml:space="preserve"> หมู่ 3</v>
          </cell>
          <cell r="P247" t="str">
            <v>01</v>
          </cell>
          <cell r="Q247" t="str">
            <v>เปิดดำเนินการ</v>
          </cell>
          <cell r="S247" t="str">
            <v>51160</v>
          </cell>
          <cell r="V247" t="str">
            <v>21</v>
          </cell>
          <cell r="W247" t="str">
            <v>2.1 ทุติยภูมิระดับต้น</v>
          </cell>
          <cell r="AH247" t="str">
            <v>11143</v>
          </cell>
        </row>
        <row r="248">
          <cell r="A248" t="str">
            <v>001114400</v>
          </cell>
          <cell r="B248" t="str">
            <v>โรงพยาบาลป่าซาง</v>
          </cell>
          <cell r="C248" t="str">
            <v>21002</v>
          </cell>
          <cell r="D248" t="str">
            <v>กระทรวงสาธารณสุข สำนักงานปลัดกระทรวงสาธารณสุข</v>
          </cell>
          <cell r="E248" t="str">
            <v>07</v>
          </cell>
          <cell r="F248" t="str">
            <v>โรงพยาบาลชุมชน</v>
          </cell>
          <cell r="G248" t="str">
            <v>60</v>
          </cell>
          <cell r="H248" t="str">
            <v>51</v>
          </cell>
          <cell r="I248" t="str">
            <v>จ.ลำพูน</v>
          </cell>
          <cell r="J248" t="str">
            <v>06</v>
          </cell>
          <cell r="K248" t="str">
            <v xml:space="preserve"> อ.ป่าซาง</v>
          </cell>
          <cell r="L248" t="str">
            <v>11</v>
          </cell>
          <cell r="M248" t="str">
            <v xml:space="preserve"> 'ต.นครเจดีย์'</v>
          </cell>
          <cell r="N248" t="str">
            <v>07</v>
          </cell>
          <cell r="O248" t="str">
            <v xml:space="preserve"> หมู่ 7</v>
          </cell>
          <cell r="P248" t="str">
            <v>01</v>
          </cell>
          <cell r="Q248" t="str">
            <v>เปิดดำเนินการ</v>
          </cell>
          <cell r="S248" t="str">
            <v>51120</v>
          </cell>
          <cell r="V248" t="str">
            <v>21</v>
          </cell>
          <cell r="W248" t="str">
            <v>2.1 ทุติยภูมิระดับต้น</v>
          </cell>
          <cell r="AH248" t="str">
            <v>11144</v>
          </cell>
        </row>
        <row r="249">
          <cell r="A249" t="str">
            <v>001118900</v>
          </cell>
          <cell r="B249" t="str">
            <v>โรงพยาบาลเทิง</v>
          </cell>
          <cell r="C249" t="str">
            <v>21002</v>
          </cell>
          <cell r="D249" t="str">
            <v>กระทรวงสาธารณสุข สำนักงานปลัดกระทรวงสาธารณสุข</v>
          </cell>
          <cell r="E249" t="str">
            <v>07</v>
          </cell>
          <cell r="F249" t="str">
            <v>โรงพยาบาลชุมชน</v>
          </cell>
          <cell r="G249" t="str">
            <v>60</v>
          </cell>
          <cell r="H249" t="str">
            <v>57</v>
          </cell>
          <cell r="I249" t="str">
            <v>จ.เชียงราย</v>
          </cell>
          <cell r="J249" t="str">
            <v>04</v>
          </cell>
          <cell r="K249" t="str">
            <v xml:space="preserve"> อ.เทิง</v>
          </cell>
          <cell r="L249" t="str">
            <v>01</v>
          </cell>
          <cell r="M249" t="str">
            <v xml:space="preserve"> 'ต.เวียง'</v>
          </cell>
          <cell r="N249" t="str">
            <v>20</v>
          </cell>
          <cell r="O249" t="str">
            <v xml:space="preserve"> หมู่ 20</v>
          </cell>
          <cell r="P249" t="str">
            <v>01</v>
          </cell>
          <cell r="Q249" t="str">
            <v>เปิดดำเนินการ</v>
          </cell>
          <cell r="R249" t="str">
            <v>146 ม.20</v>
          </cell>
          <cell r="S249" t="str">
            <v>57160</v>
          </cell>
          <cell r="T249" t="str">
            <v>053-795259</v>
          </cell>
          <cell r="U249" t="str">
            <v>053-795259</v>
          </cell>
          <cell r="V249" t="str">
            <v>21</v>
          </cell>
          <cell r="W249" t="str">
            <v>2.1 ทุติยภูมิระดับต้น</v>
          </cell>
          <cell r="AH249" t="str">
            <v>11189</v>
          </cell>
        </row>
        <row r="250">
          <cell r="A250" t="str">
            <v>001121500</v>
          </cell>
          <cell r="B250" t="str">
            <v>โรงพยาบาลท่าตะโก</v>
          </cell>
          <cell r="C250" t="str">
            <v>21002</v>
          </cell>
          <cell r="D250" t="str">
            <v>กระทรวงสาธารณสุข สำนักงานปลัดกระทรวงสาธารณสุข</v>
          </cell>
          <cell r="E250" t="str">
            <v>07</v>
          </cell>
          <cell r="F250" t="str">
            <v>โรงพยาบาลชุมชน</v>
          </cell>
          <cell r="G250" t="str">
            <v>60</v>
          </cell>
          <cell r="H250" t="str">
            <v>60</v>
          </cell>
          <cell r="I250" t="str">
            <v>จ.นครสวรรค์</v>
          </cell>
          <cell r="J250" t="str">
            <v>08</v>
          </cell>
          <cell r="K250" t="str">
            <v xml:space="preserve"> อ.ท่าตะโก</v>
          </cell>
          <cell r="L250" t="str">
            <v>01</v>
          </cell>
          <cell r="M250" t="str">
            <v xml:space="preserve"> 'ต.ท่าตะโก'</v>
          </cell>
          <cell r="N250" t="str">
            <v>01</v>
          </cell>
          <cell r="O250" t="str">
            <v xml:space="preserve"> หมู่ 1</v>
          </cell>
          <cell r="P250" t="str">
            <v>01</v>
          </cell>
          <cell r="Q250" t="str">
            <v>เปิดดำเนินการ</v>
          </cell>
          <cell r="V250" t="str">
            <v>22</v>
          </cell>
          <cell r="W250" t="str">
            <v>2.2 ทุติยภูมิระดับกลาง</v>
          </cell>
          <cell r="AH250" t="str">
            <v>11215</v>
          </cell>
        </row>
        <row r="251">
          <cell r="A251" t="str">
            <v>001121400</v>
          </cell>
          <cell r="B251" t="str">
            <v>โรงพยาบาลตาคลี</v>
          </cell>
          <cell r="C251" t="str">
            <v>21002</v>
          </cell>
          <cell r="D251" t="str">
            <v>กระทรวงสาธารณสุข สำนักงานปลัดกระทรวงสาธารณสุข</v>
          </cell>
          <cell r="E251" t="str">
            <v>07</v>
          </cell>
          <cell r="F251" t="str">
            <v>โรงพยาบาลชุมชน</v>
          </cell>
          <cell r="G251" t="str">
            <v>90</v>
          </cell>
          <cell r="H251" t="str">
            <v>60</v>
          </cell>
          <cell r="I251" t="str">
            <v>จ.นครสวรรค์</v>
          </cell>
          <cell r="J251" t="str">
            <v>07</v>
          </cell>
          <cell r="K251" t="str">
            <v xml:space="preserve"> อ.ตาคลี</v>
          </cell>
          <cell r="L251" t="str">
            <v>01</v>
          </cell>
          <cell r="M251" t="str">
            <v xml:space="preserve"> 'ต.ตาคลี'</v>
          </cell>
          <cell r="N251" t="str">
            <v>14</v>
          </cell>
          <cell r="O251" t="str">
            <v xml:space="preserve"> หมู่ 14</v>
          </cell>
          <cell r="P251" t="str">
            <v>01</v>
          </cell>
          <cell r="Q251" t="str">
            <v>เปิดดำเนินการ</v>
          </cell>
          <cell r="R251" t="str">
            <v xml:space="preserve">ถ.หัสนัย   บ้านตาคลีใหญ่  </v>
          </cell>
          <cell r="V251" t="str">
            <v>22</v>
          </cell>
          <cell r="W251" t="str">
            <v>2.2 ทุติยภูมิระดับกลาง</v>
          </cell>
          <cell r="AH251" t="str">
            <v>11214</v>
          </cell>
        </row>
        <row r="252">
          <cell r="A252" t="str">
            <v>001121200</v>
          </cell>
          <cell r="B252" t="str">
            <v>โรงพยาบาลบรรพตพิสัย</v>
          </cell>
          <cell r="C252" t="str">
            <v>21002</v>
          </cell>
          <cell r="D252" t="str">
            <v>กระทรวงสาธารณสุข สำนักงานปลัดกระทรวงสาธารณสุข</v>
          </cell>
          <cell r="E252" t="str">
            <v>07</v>
          </cell>
          <cell r="F252" t="str">
            <v>โรงพยาบาลชุมชน</v>
          </cell>
          <cell r="G252" t="str">
            <v>60</v>
          </cell>
          <cell r="H252" t="str">
            <v>60</v>
          </cell>
          <cell r="I252" t="str">
            <v>จ.นครสวรรค์</v>
          </cell>
          <cell r="J252" t="str">
            <v>05</v>
          </cell>
          <cell r="K252" t="str">
            <v xml:space="preserve"> อ.บรรพตพิสัย</v>
          </cell>
          <cell r="L252" t="str">
            <v>13</v>
          </cell>
          <cell r="M252" t="str">
            <v xml:space="preserve"> 'ต.เจริญผล'</v>
          </cell>
          <cell r="N252" t="str">
            <v>02</v>
          </cell>
          <cell r="O252" t="str">
            <v xml:space="preserve"> หมู่ 2</v>
          </cell>
          <cell r="P252" t="str">
            <v>01</v>
          </cell>
          <cell r="Q252" t="str">
            <v>เปิดดำเนินการ</v>
          </cell>
          <cell r="R252" t="str">
            <v xml:space="preserve">700 ถ.บรรพตพิสัย-โพทะเล </v>
          </cell>
          <cell r="S252" t="str">
            <v>60180</v>
          </cell>
          <cell r="V252" t="str">
            <v>21</v>
          </cell>
          <cell r="W252" t="str">
            <v>2.1 ทุติยภูมิระดับต้น</v>
          </cell>
          <cell r="AH252" t="str">
            <v>11212</v>
          </cell>
        </row>
        <row r="253">
          <cell r="A253" t="str">
            <v>001121300</v>
          </cell>
          <cell r="B253" t="str">
            <v>โรงพยาบาลเก้าเลี้ยว</v>
          </cell>
          <cell r="C253" t="str">
            <v>21002</v>
          </cell>
          <cell r="D253" t="str">
            <v>กระทรวงสาธารณสุข สำนักงานปลัดกระทรวงสาธารณสุข</v>
          </cell>
          <cell r="E253" t="str">
            <v>07</v>
          </cell>
          <cell r="F253" t="str">
            <v>โรงพยาบาลชุมชน</v>
          </cell>
          <cell r="G253" t="str">
            <v>30</v>
          </cell>
          <cell r="H253" t="str">
            <v>60</v>
          </cell>
          <cell r="I253" t="str">
            <v>จ.นครสวรรค์</v>
          </cell>
          <cell r="J253" t="str">
            <v>06</v>
          </cell>
          <cell r="K253" t="str">
            <v xml:space="preserve"> อ.เก้าเลี้ยว</v>
          </cell>
          <cell r="L253" t="str">
            <v>02</v>
          </cell>
          <cell r="M253" t="str">
            <v xml:space="preserve"> 'ต.เก้าเลี้ยว'</v>
          </cell>
          <cell r="N253" t="str">
            <v>01</v>
          </cell>
          <cell r="O253" t="str">
            <v xml:space="preserve"> หมู่ 1</v>
          </cell>
          <cell r="P253" t="str">
            <v>01</v>
          </cell>
          <cell r="Q253" t="str">
            <v>เปิดดำเนินการ</v>
          </cell>
          <cell r="V253" t="str">
            <v>21</v>
          </cell>
          <cell r="W253" t="str">
            <v>2.1 ทุติยภูมิระดับต้น</v>
          </cell>
          <cell r="AH253" t="str">
            <v>11213</v>
          </cell>
        </row>
        <row r="254">
          <cell r="A254" t="str">
            <v>001122000</v>
          </cell>
          <cell r="B254" t="str">
            <v>โรงพยาบาลแม่วงก์</v>
          </cell>
          <cell r="C254" t="str">
            <v>21002</v>
          </cell>
          <cell r="D254" t="str">
            <v>กระทรวงสาธารณสุข สำนักงานปลัดกระทรวงสาธารณสุข</v>
          </cell>
          <cell r="E254" t="str">
            <v>07</v>
          </cell>
          <cell r="F254" t="str">
            <v>โรงพยาบาลชุมชน</v>
          </cell>
          <cell r="G254" t="str">
            <v>10</v>
          </cell>
          <cell r="H254" t="str">
            <v>60</v>
          </cell>
          <cell r="I254" t="str">
            <v>จ.นครสวรรค์</v>
          </cell>
          <cell r="J254" t="str">
            <v>13</v>
          </cell>
          <cell r="K254" t="str">
            <v xml:space="preserve"> อ.แม่วงก์</v>
          </cell>
          <cell r="L254" t="str">
            <v>01</v>
          </cell>
          <cell r="M254" t="str">
            <v xml:space="preserve"> 'ต.แม่วงก์'</v>
          </cell>
          <cell r="N254" t="str">
            <v>09</v>
          </cell>
          <cell r="O254" t="str">
            <v xml:space="preserve"> หมู่ 9</v>
          </cell>
          <cell r="P254" t="str">
            <v>01</v>
          </cell>
          <cell r="Q254" t="str">
            <v>เปิดดำเนินการ</v>
          </cell>
          <cell r="R254" t="str">
            <v xml:space="preserve">25 </v>
          </cell>
          <cell r="S254" t="str">
            <v>60150</v>
          </cell>
          <cell r="V254" t="str">
            <v>21</v>
          </cell>
          <cell r="W254" t="str">
            <v>2.1 ทุติยภูมิระดับต้น</v>
          </cell>
          <cell r="AH254" t="str">
            <v>11220</v>
          </cell>
        </row>
        <row r="255">
          <cell r="A255" t="str">
            <v>001121100</v>
          </cell>
          <cell r="B255" t="str">
            <v>โรงพยาบาลหนองบัว</v>
          </cell>
          <cell r="C255" t="str">
            <v>21002</v>
          </cell>
          <cell r="D255" t="str">
            <v>กระทรวงสาธารณสุข สำนักงานปลัดกระทรวงสาธารณสุข</v>
          </cell>
          <cell r="E255" t="str">
            <v>07</v>
          </cell>
          <cell r="F255" t="str">
            <v>โรงพยาบาลชุมชน</v>
          </cell>
          <cell r="G255" t="str">
            <v>60</v>
          </cell>
          <cell r="H255" t="str">
            <v>60</v>
          </cell>
          <cell r="I255" t="str">
            <v>จ.นครสวรรค์</v>
          </cell>
          <cell r="J255" t="str">
            <v>04</v>
          </cell>
          <cell r="K255" t="str">
            <v xml:space="preserve"> อ.หนองบัว</v>
          </cell>
          <cell r="L255" t="str">
            <v>01</v>
          </cell>
          <cell r="M255" t="str">
            <v xml:space="preserve"> 'ต.หนองบัว'</v>
          </cell>
          <cell r="N255" t="str">
            <v>03</v>
          </cell>
          <cell r="O255" t="str">
            <v xml:space="preserve"> หมู่ 3</v>
          </cell>
          <cell r="P255" t="str">
            <v>01</v>
          </cell>
          <cell r="Q255" t="str">
            <v>เปิดดำเนินการ</v>
          </cell>
          <cell r="R255" t="str">
            <v xml:space="preserve">265/5 </v>
          </cell>
          <cell r="S255" t="str">
            <v>60110</v>
          </cell>
          <cell r="V255" t="str">
            <v>21</v>
          </cell>
          <cell r="W255" t="str">
            <v>2.1 ทุติยภูมิระดับต้น</v>
          </cell>
          <cell r="AH255" t="str">
            <v>11211</v>
          </cell>
        </row>
        <row r="256">
          <cell r="A256" t="str">
            <v>001121700</v>
          </cell>
          <cell r="B256" t="str">
            <v>โรงพยาบาลพยุหะคีรี</v>
          </cell>
          <cell r="C256" t="str">
            <v>21002</v>
          </cell>
          <cell r="D256" t="str">
            <v>กระทรวงสาธารณสุข สำนักงานปลัดกระทรวงสาธารณสุข</v>
          </cell>
          <cell r="E256" t="str">
            <v>07</v>
          </cell>
          <cell r="F256" t="str">
            <v>โรงพยาบาลชุมชน</v>
          </cell>
          <cell r="G256" t="str">
            <v>30</v>
          </cell>
          <cell r="H256" t="str">
            <v>60</v>
          </cell>
          <cell r="I256" t="str">
            <v>จ.นครสวรรค์</v>
          </cell>
          <cell r="J256" t="str">
            <v>10</v>
          </cell>
          <cell r="K256" t="str">
            <v xml:space="preserve"> อ.พยุหะคีรี</v>
          </cell>
          <cell r="L256" t="str">
            <v>01</v>
          </cell>
          <cell r="M256" t="str">
            <v xml:space="preserve"> 'ต.พยุหะ'</v>
          </cell>
          <cell r="N256" t="str">
            <v>08</v>
          </cell>
          <cell r="O256" t="str">
            <v xml:space="preserve"> หมู่ 8</v>
          </cell>
          <cell r="P256" t="str">
            <v>01</v>
          </cell>
          <cell r="Q256" t="str">
            <v>เปิดดำเนินการ</v>
          </cell>
          <cell r="V256" t="str">
            <v>21</v>
          </cell>
          <cell r="W256" t="str">
            <v>2.1 ทุติยภูมิระดับต้น</v>
          </cell>
          <cell r="AH256" t="str">
            <v>11217</v>
          </cell>
        </row>
        <row r="257">
          <cell r="A257" t="str">
            <v>001122500</v>
          </cell>
          <cell r="B257" t="str">
            <v>โรงพยาบาลบ้านไร่</v>
          </cell>
          <cell r="C257" t="str">
            <v>21002</v>
          </cell>
          <cell r="D257" t="str">
            <v>กระทรวงสาธารณสุข สำนักงานปลัดกระทรวงสาธารณสุข</v>
          </cell>
          <cell r="E257" t="str">
            <v>07</v>
          </cell>
          <cell r="F257" t="str">
            <v>โรงพยาบาลชุมชน</v>
          </cell>
          <cell r="G257" t="str">
            <v>60</v>
          </cell>
          <cell r="H257" t="str">
            <v>61</v>
          </cell>
          <cell r="I257" t="str">
            <v>จ.อุทัยธานี</v>
          </cell>
          <cell r="J257" t="str">
            <v>06</v>
          </cell>
          <cell r="K257" t="str">
            <v xml:space="preserve"> อ.บ้านไร่</v>
          </cell>
          <cell r="L257" t="str">
            <v>04</v>
          </cell>
          <cell r="M257" t="str">
            <v xml:space="preserve"> 'ต.คอกควาย'</v>
          </cell>
          <cell r="N257" t="str">
            <v>01</v>
          </cell>
          <cell r="O257" t="str">
            <v xml:space="preserve"> หมู่ 1</v>
          </cell>
          <cell r="P257" t="str">
            <v>01</v>
          </cell>
          <cell r="Q257" t="str">
            <v>เปิดดำเนินการ</v>
          </cell>
          <cell r="R257" t="str">
            <v xml:space="preserve">307 </v>
          </cell>
          <cell r="S257" t="str">
            <v>61140</v>
          </cell>
          <cell r="T257" t="str">
            <v>056539000</v>
          </cell>
          <cell r="U257" t="str">
            <v>056539000</v>
          </cell>
          <cell r="V257" t="str">
            <v>21</v>
          </cell>
          <cell r="W257" t="str">
            <v>2.1 ทุติยภูมิระดับต้น</v>
          </cell>
          <cell r="X257" t="str">
            <v>S</v>
          </cell>
          <cell r="Y257" t="str">
            <v xml:space="preserve">บริการ  </v>
          </cell>
          <cell r="AH257" t="str">
            <v>11225</v>
          </cell>
        </row>
        <row r="258">
          <cell r="A258" t="str">
            <v>001125100</v>
          </cell>
          <cell r="B258" t="str">
            <v>โรงพยาบาลชาติตระการ</v>
          </cell>
          <cell r="C258" t="str">
            <v>21002</v>
          </cell>
          <cell r="D258" t="str">
            <v>กระทรวงสาธารณสุข สำนักงานปลัดกระทรวงสาธารณสุข</v>
          </cell>
          <cell r="E258" t="str">
            <v>07</v>
          </cell>
          <cell r="F258" t="str">
            <v>โรงพยาบาลชุมชน</v>
          </cell>
          <cell r="G258" t="str">
            <v>30</v>
          </cell>
          <cell r="H258" t="str">
            <v>65</v>
          </cell>
          <cell r="I258" t="str">
            <v>จ.พิษณุโลก</v>
          </cell>
          <cell r="J258" t="str">
            <v>03</v>
          </cell>
          <cell r="K258" t="str">
            <v xml:space="preserve"> อ.ชาติตระการ</v>
          </cell>
          <cell r="L258" t="str">
            <v>01</v>
          </cell>
          <cell r="M258" t="str">
            <v xml:space="preserve"> 'ต.ป่าแดง'</v>
          </cell>
          <cell r="N258" t="str">
            <v>05</v>
          </cell>
          <cell r="O258" t="str">
            <v xml:space="preserve"> หมู่ 5</v>
          </cell>
          <cell r="P258" t="str">
            <v>01</v>
          </cell>
          <cell r="Q258" t="str">
            <v>เปิดดำเนินการ</v>
          </cell>
          <cell r="R258" t="str">
            <v>112 ม.5 บ้านศรีสงคราม</v>
          </cell>
          <cell r="V258" t="str">
            <v>21</v>
          </cell>
          <cell r="W258" t="str">
            <v>2.1 ทุติยภูมิระดับต้น</v>
          </cell>
          <cell r="AH258" t="str">
            <v>11251</v>
          </cell>
        </row>
        <row r="259">
          <cell r="A259" t="str">
            <v>001125400</v>
          </cell>
          <cell r="B259" t="str">
            <v>โรงพยาบาลพรหมพิราม</v>
          </cell>
          <cell r="C259" t="str">
            <v>21002</v>
          </cell>
          <cell r="D259" t="str">
            <v>กระทรวงสาธารณสุข สำนักงานปลัดกระทรวงสาธารณสุข</v>
          </cell>
          <cell r="E259" t="str">
            <v>07</v>
          </cell>
          <cell r="F259" t="str">
            <v>โรงพยาบาลชุมชน</v>
          </cell>
          <cell r="G259" t="str">
            <v>30</v>
          </cell>
          <cell r="H259" t="str">
            <v>65</v>
          </cell>
          <cell r="I259" t="str">
            <v>จ.พิษณุโลก</v>
          </cell>
          <cell r="J259" t="str">
            <v>06</v>
          </cell>
          <cell r="K259" t="str">
            <v xml:space="preserve"> อ.พรหมพิราม</v>
          </cell>
          <cell r="L259" t="str">
            <v>01</v>
          </cell>
          <cell r="M259" t="str">
            <v xml:space="preserve"> 'ต.พรหมพิราม'</v>
          </cell>
          <cell r="N259" t="str">
            <v>01</v>
          </cell>
          <cell r="O259" t="str">
            <v xml:space="preserve"> หมู่ 1</v>
          </cell>
          <cell r="P259" t="str">
            <v>01</v>
          </cell>
          <cell r="Q259" t="str">
            <v>เปิดดำเนินการ</v>
          </cell>
          <cell r="R259" t="str">
            <v>479 ม.1 บ้านพรหมพิราม</v>
          </cell>
          <cell r="V259" t="str">
            <v>21</v>
          </cell>
          <cell r="W259" t="str">
            <v>2.1 ทุติยภูมิระดับต้น</v>
          </cell>
          <cell r="AH259" t="str">
            <v>11254</v>
          </cell>
        </row>
        <row r="260">
          <cell r="A260" t="str">
            <v>001125500</v>
          </cell>
          <cell r="B260" t="str">
            <v>โรงพยาบาลวัดโบสถ์</v>
          </cell>
          <cell r="C260" t="str">
            <v>21002</v>
          </cell>
          <cell r="D260" t="str">
            <v>กระทรวงสาธารณสุข สำนักงานปลัดกระทรวงสาธารณสุข</v>
          </cell>
          <cell r="E260" t="str">
            <v>07</v>
          </cell>
          <cell r="F260" t="str">
            <v>โรงพยาบาลชุมชน</v>
          </cell>
          <cell r="G260" t="str">
            <v>30</v>
          </cell>
          <cell r="H260" t="str">
            <v>65</v>
          </cell>
          <cell r="I260" t="str">
            <v>จ.พิษณุโลก</v>
          </cell>
          <cell r="J260" t="str">
            <v>07</v>
          </cell>
          <cell r="K260" t="str">
            <v xml:space="preserve"> อ.วัดโบสถ์</v>
          </cell>
          <cell r="L260" t="str">
            <v>01</v>
          </cell>
          <cell r="M260" t="str">
            <v xml:space="preserve"> 'ต.วัดโบสถ์'</v>
          </cell>
          <cell r="N260" t="str">
            <v>01</v>
          </cell>
          <cell r="O260" t="str">
            <v xml:space="preserve"> หมู่ 1</v>
          </cell>
          <cell r="P260" t="str">
            <v>01</v>
          </cell>
          <cell r="Q260" t="str">
            <v>เปิดดำเนินการ</v>
          </cell>
          <cell r="R260" t="str">
            <v>135 ม.1 บ้านท่างาม</v>
          </cell>
          <cell r="V260" t="str">
            <v>21</v>
          </cell>
          <cell r="W260" t="str">
            <v>2.1 ทุติยภูมิระดับต้น</v>
          </cell>
          <cell r="AH260" t="str">
            <v>11255</v>
          </cell>
        </row>
        <row r="261">
          <cell r="A261" t="str">
            <v>001125600</v>
          </cell>
          <cell r="B261" t="str">
            <v>โรงพยาบาลวังทอง</v>
          </cell>
          <cell r="C261" t="str">
            <v>21002</v>
          </cell>
          <cell r="D261" t="str">
            <v>กระทรวงสาธารณสุข สำนักงานปลัดกระทรวงสาธารณสุข</v>
          </cell>
          <cell r="E261" t="str">
            <v>07</v>
          </cell>
          <cell r="F261" t="str">
            <v>โรงพยาบาลชุมชน</v>
          </cell>
          <cell r="G261" t="str">
            <v>30</v>
          </cell>
          <cell r="H261" t="str">
            <v>65</v>
          </cell>
          <cell r="I261" t="str">
            <v>จ.พิษณุโลก</v>
          </cell>
          <cell r="J261" t="str">
            <v>08</v>
          </cell>
          <cell r="K261" t="str">
            <v xml:space="preserve"> อ.วังทอง</v>
          </cell>
          <cell r="L261" t="str">
            <v>01</v>
          </cell>
          <cell r="M261" t="str">
            <v xml:space="preserve"> 'ต.วังทอง'</v>
          </cell>
          <cell r="N261" t="str">
            <v>05</v>
          </cell>
          <cell r="O261" t="str">
            <v xml:space="preserve"> หมู่ 5</v>
          </cell>
          <cell r="P261" t="str">
            <v>01</v>
          </cell>
          <cell r="Q261" t="str">
            <v>เปิดดำเนินการ</v>
          </cell>
          <cell r="R261" t="str">
            <v>491 ม.5 บ้านหนองเสือ</v>
          </cell>
          <cell r="V261" t="str">
            <v>21</v>
          </cell>
          <cell r="W261" t="str">
            <v>2.1 ทุติยภูมิระดับต้น</v>
          </cell>
          <cell r="AH261" t="str">
            <v>11256</v>
          </cell>
        </row>
        <row r="262">
          <cell r="A262" t="str">
            <v>001129000</v>
          </cell>
          <cell r="B262" t="str">
            <v>โรงพยาบาลด่านช้าง</v>
          </cell>
          <cell r="C262" t="str">
            <v>21002</v>
          </cell>
          <cell r="D262" t="str">
            <v>กระทรวงสาธารณสุข สำนักงานปลัดกระทรวงสาธารณสุข</v>
          </cell>
          <cell r="E262" t="str">
            <v>07</v>
          </cell>
          <cell r="F262" t="str">
            <v>โรงพยาบาลชุมชน</v>
          </cell>
          <cell r="G262" t="str">
            <v>86</v>
          </cell>
          <cell r="H262" t="str">
            <v>72</v>
          </cell>
          <cell r="I262" t="str">
            <v>จ.สุพรรณบุรี</v>
          </cell>
          <cell r="J262" t="str">
            <v>03</v>
          </cell>
          <cell r="K262" t="str">
            <v xml:space="preserve"> อ.ด่านช้าง</v>
          </cell>
          <cell r="L262" t="str">
            <v>02</v>
          </cell>
          <cell r="M262" t="str">
            <v xml:space="preserve"> 'ต.ด่านช้าง'</v>
          </cell>
          <cell r="N262" t="str">
            <v>01</v>
          </cell>
          <cell r="O262" t="str">
            <v xml:space="preserve"> หมู่ 1</v>
          </cell>
          <cell r="P262" t="str">
            <v>01</v>
          </cell>
          <cell r="Q262" t="str">
            <v>เปิดดำเนินการ</v>
          </cell>
          <cell r="R262" t="str">
            <v>94</v>
          </cell>
          <cell r="V262" t="str">
            <v>22</v>
          </cell>
          <cell r="W262" t="str">
            <v>2.2 ทุติยภูมิระดับกลาง</v>
          </cell>
          <cell r="AH262" t="str">
            <v>11290</v>
          </cell>
        </row>
        <row r="263">
          <cell r="A263" t="str">
            <v>001129600</v>
          </cell>
          <cell r="B263" t="str">
            <v>โรงพยาบาลหนองหญ้าไซ</v>
          </cell>
          <cell r="C263" t="str">
            <v>21002</v>
          </cell>
          <cell r="D263" t="str">
            <v>กระทรวงสาธารณสุข สำนักงานปลัดกระทรวงสาธารณสุข</v>
          </cell>
          <cell r="E263" t="str">
            <v>07</v>
          </cell>
          <cell r="F263" t="str">
            <v>โรงพยาบาลชุมชน</v>
          </cell>
          <cell r="G263" t="str">
            <v>60</v>
          </cell>
          <cell r="H263" t="str">
            <v>72</v>
          </cell>
          <cell r="I263" t="str">
            <v>จ.สุพรรณบุรี</v>
          </cell>
          <cell r="J263" t="str">
            <v>10</v>
          </cell>
          <cell r="K263" t="str">
            <v xml:space="preserve"> อ.หนองหญ้าไซ</v>
          </cell>
          <cell r="L263" t="str">
            <v>01</v>
          </cell>
          <cell r="M263" t="str">
            <v xml:space="preserve"> 'ต.หนองหญ้าไซ'</v>
          </cell>
          <cell r="N263" t="str">
            <v>05</v>
          </cell>
          <cell r="O263" t="str">
            <v xml:space="preserve"> หมู่ 5</v>
          </cell>
          <cell r="P263" t="str">
            <v>01</v>
          </cell>
          <cell r="Q263" t="str">
            <v>เปิดดำเนินการ</v>
          </cell>
          <cell r="R263" t="str">
            <v>503 ม.05</v>
          </cell>
          <cell r="S263" t="str">
            <v>72240</v>
          </cell>
          <cell r="V263" t="str">
            <v>22</v>
          </cell>
          <cell r="W263" t="str">
            <v>2.2 ทุติยภูมิระดับกลาง</v>
          </cell>
          <cell r="AH263" t="str">
            <v>11296</v>
          </cell>
        </row>
        <row r="264">
          <cell r="A264" t="str">
            <v>001129200</v>
          </cell>
          <cell r="B264" t="str">
            <v>โรงพยาบาลศรีประจันต์</v>
          </cell>
          <cell r="C264" t="str">
            <v>21002</v>
          </cell>
          <cell r="D264" t="str">
            <v>กระทรวงสาธารณสุข สำนักงานปลัดกระทรวงสาธารณสุข</v>
          </cell>
          <cell r="E264" t="str">
            <v>07</v>
          </cell>
          <cell r="F264" t="str">
            <v>โรงพยาบาลชุมชน</v>
          </cell>
          <cell r="G264" t="str">
            <v>66</v>
          </cell>
          <cell r="H264" t="str">
            <v>72</v>
          </cell>
          <cell r="I264" t="str">
            <v>จ.สุพรรณบุรี</v>
          </cell>
          <cell r="J264" t="str">
            <v>05</v>
          </cell>
          <cell r="K264" t="str">
            <v xml:space="preserve"> อ.ศรีประจันต์</v>
          </cell>
          <cell r="L264" t="str">
            <v>08</v>
          </cell>
          <cell r="M264" t="str">
            <v xml:space="preserve"> 'ต.วังน้ำซับ'</v>
          </cell>
          <cell r="N264" t="str">
            <v>01</v>
          </cell>
          <cell r="O264" t="str">
            <v xml:space="preserve"> หมู่ 1</v>
          </cell>
          <cell r="P264" t="str">
            <v>01</v>
          </cell>
          <cell r="Q264" t="str">
            <v>เปิดดำเนินการ</v>
          </cell>
          <cell r="R264" t="str">
            <v xml:space="preserve">218 ถ.สุพรรณบุรี-ชัยนาท </v>
          </cell>
          <cell r="V264" t="str">
            <v>22</v>
          </cell>
          <cell r="W264" t="str">
            <v>2.2 ทุติยภูมิระดับกลาง</v>
          </cell>
          <cell r="AH264" t="str">
            <v>11292</v>
          </cell>
        </row>
        <row r="265">
          <cell r="A265" t="str">
            <v>001132500</v>
          </cell>
          <cell r="B265" t="str">
            <v>โรงพยาบาลสมเด็จพระยุพราชฉวาง</v>
          </cell>
          <cell r="C265" t="str">
            <v>21002</v>
          </cell>
          <cell r="D265" t="str">
            <v>กระทรวงสาธารณสุข สำนักงานปลัดกระทรวงสาธารณสุข</v>
          </cell>
          <cell r="E265" t="str">
            <v>07</v>
          </cell>
          <cell r="F265" t="str">
            <v>โรงพยาบาลชุมชน</v>
          </cell>
          <cell r="G265" t="str">
            <v>90</v>
          </cell>
          <cell r="H265" t="str">
            <v>80</v>
          </cell>
          <cell r="I265" t="str">
            <v>จ.นครศรีธรรมราช</v>
          </cell>
          <cell r="J265" t="str">
            <v>04</v>
          </cell>
          <cell r="K265" t="str">
            <v xml:space="preserve"> อ.ฉวาง</v>
          </cell>
          <cell r="L265" t="str">
            <v>10</v>
          </cell>
          <cell r="M265" t="str">
            <v xml:space="preserve"> 'ต.ไสหร้า'</v>
          </cell>
          <cell r="N265" t="str">
            <v>08</v>
          </cell>
          <cell r="O265" t="str">
            <v xml:space="preserve"> หมู่ 8</v>
          </cell>
          <cell r="P265" t="str">
            <v>01</v>
          </cell>
          <cell r="Q265" t="str">
            <v>เปิดดำเนินการ</v>
          </cell>
          <cell r="R265" t="str">
            <v xml:space="preserve">20 ม.8  </v>
          </cell>
          <cell r="V265" t="str">
            <v>22</v>
          </cell>
          <cell r="W265" t="str">
            <v>2.2 ทุติยภูมิระดับกลาง</v>
          </cell>
          <cell r="AH265" t="str">
            <v>11325</v>
          </cell>
        </row>
        <row r="266">
          <cell r="A266" t="str">
            <v>001132900</v>
          </cell>
          <cell r="B266" t="str">
            <v>โรงพยาบาลท่าศาลา</v>
          </cell>
          <cell r="C266" t="str">
            <v>21002</v>
          </cell>
          <cell r="D266" t="str">
            <v>กระทรวงสาธารณสุข สำนักงานปลัดกระทรวงสาธารณสุข</v>
          </cell>
          <cell r="E266" t="str">
            <v>07</v>
          </cell>
          <cell r="F266" t="str">
            <v>โรงพยาบาลชุมชน</v>
          </cell>
          <cell r="G266" t="str">
            <v>60</v>
          </cell>
          <cell r="H266" t="str">
            <v>80</v>
          </cell>
          <cell r="I266" t="str">
            <v>จ.นครศรีธรรมราช</v>
          </cell>
          <cell r="J266" t="str">
            <v>08</v>
          </cell>
          <cell r="K266" t="str">
            <v xml:space="preserve"> อ.ท่าศาลา</v>
          </cell>
          <cell r="L266" t="str">
            <v>01</v>
          </cell>
          <cell r="M266" t="str">
            <v xml:space="preserve"> 'ต.ท่าศาลา'</v>
          </cell>
          <cell r="N266" t="str">
            <v>03</v>
          </cell>
          <cell r="O266" t="str">
            <v xml:space="preserve"> หมู่ 3</v>
          </cell>
          <cell r="P266" t="str">
            <v>01</v>
          </cell>
          <cell r="Q266" t="str">
            <v>เปิดดำเนินการ</v>
          </cell>
          <cell r="V266" t="str">
            <v>22</v>
          </cell>
          <cell r="W266" t="str">
            <v>2.2 ทุติยภูมิระดับกลาง</v>
          </cell>
          <cell r="AH266" t="str">
            <v>11329</v>
          </cell>
        </row>
        <row r="267">
          <cell r="A267" t="str">
            <v>001133500</v>
          </cell>
          <cell r="B267" t="str">
            <v>โรงพยาบาลสิชล</v>
          </cell>
          <cell r="C267" t="str">
            <v>21002</v>
          </cell>
          <cell r="D267" t="str">
            <v>กระทรวงสาธารณสุข สำนักงานปลัดกระทรวงสาธารณสุข</v>
          </cell>
          <cell r="E267" t="str">
            <v>07</v>
          </cell>
          <cell r="F267" t="str">
            <v>โรงพยาบาลชุมชน</v>
          </cell>
          <cell r="G267" t="str">
            <v>120</v>
          </cell>
          <cell r="H267" t="str">
            <v>80</v>
          </cell>
          <cell r="I267" t="str">
            <v>จ.นครศรีธรรมราช</v>
          </cell>
          <cell r="J267" t="str">
            <v>14</v>
          </cell>
          <cell r="K267" t="str">
            <v xml:space="preserve"> อ.สิชล</v>
          </cell>
          <cell r="L267" t="str">
            <v>01</v>
          </cell>
          <cell r="M267" t="str">
            <v xml:space="preserve"> 'ต.สิชล'</v>
          </cell>
          <cell r="N267" t="str">
            <v>05</v>
          </cell>
          <cell r="O267" t="str">
            <v xml:space="preserve"> หมู่ 5</v>
          </cell>
          <cell r="P267" t="str">
            <v>01</v>
          </cell>
          <cell r="Q267" t="str">
            <v>เปิดดำเนินการ</v>
          </cell>
          <cell r="R267" t="str">
            <v xml:space="preserve">189 </v>
          </cell>
          <cell r="V267" t="str">
            <v>22</v>
          </cell>
          <cell r="W267" t="str">
            <v>2.2 ทุติยภูมิระดับกลาง</v>
          </cell>
          <cell r="AH267" t="str">
            <v>11335</v>
          </cell>
        </row>
        <row r="268">
          <cell r="A268" t="str">
            <v>001137900</v>
          </cell>
          <cell r="B268" t="str">
            <v>โรงพยาบาลหลังสวน</v>
          </cell>
          <cell r="C268" t="str">
            <v>21002</v>
          </cell>
          <cell r="D268" t="str">
            <v>กระทรวงสาธารณสุข สำนักงานปลัดกระทรวงสาธารณสุข</v>
          </cell>
          <cell r="E268" t="str">
            <v>07</v>
          </cell>
          <cell r="F268" t="str">
            <v>โรงพยาบาลชุมชน</v>
          </cell>
          <cell r="G268" t="str">
            <v>120</v>
          </cell>
          <cell r="H268" t="str">
            <v>86</v>
          </cell>
          <cell r="I268" t="str">
            <v>จ.ชุมพร</v>
          </cell>
          <cell r="J268" t="str">
            <v>04</v>
          </cell>
          <cell r="K268" t="str">
            <v xml:space="preserve"> อ.หลังสวน</v>
          </cell>
          <cell r="L268" t="str">
            <v>12</v>
          </cell>
          <cell r="M268" t="str">
            <v xml:space="preserve"> 'ต.วังตะกอ'</v>
          </cell>
          <cell r="N268" t="str">
            <v>05</v>
          </cell>
          <cell r="O268" t="str">
            <v xml:space="preserve"> หมู่ 5</v>
          </cell>
          <cell r="P268" t="str">
            <v>01</v>
          </cell>
          <cell r="Q268" t="str">
            <v>เปิดดำเนินการ</v>
          </cell>
          <cell r="V268" t="str">
            <v>22</v>
          </cell>
          <cell r="W268" t="str">
            <v>2.2 ทุติยภูมิระดับกลาง</v>
          </cell>
          <cell r="AH268" t="str">
            <v>11379</v>
          </cell>
        </row>
        <row r="269">
          <cell r="A269" t="str">
            <v>001136700</v>
          </cell>
          <cell r="B269" t="str">
            <v>โรงพยาบาลบ้านนาเดิม</v>
          </cell>
          <cell r="C269" t="str">
            <v>21002</v>
          </cell>
          <cell r="D269" t="str">
            <v>กระทรวงสาธารณสุข สำนักงานปลัดกระทรวงสาธารณสุข</v>
          </cell>
          <cell r="E269" t="str">
            <v>07</v>
          </cell>
          <cell r="F269" t="str">
            <v>โรงพยาบาลชุมชน</v>
          </cell>
          <cell r="G269" t="str">
            <v>30</v>
          </cell>
          <cell r="H269" t="str">
            <v>84</v>
          </cell>
          <cell r="I269" t="str">
            <v>จ.สุราษฎร์ธานี</v>
          </cell>
          <cell r="J269" t="str">
            <v>13</v>
          </cell>
          <cell r="K269" t="str">
            <v xml:space="preserve"> อ.บ้านนาเดิม</v>
          </cell>
          <cell r="L269" t="str">
            <v>01</v>
          </cell>
          <cell r="M269" t="str">
            <v xml:space="preserve"> 'ต.บ้านนา'</v>
          </cell>
          <cell r="N269" t="str">
            <v>02</v>
          </cell>
          <cell r="O269" t="str">
            <v xml:space="preserve"> หมู่ 2</v>
          </cell>
          <cell r="P269" t="str">
            <v>01</v>
          </cell>
          <cell r="Q269" t="str">
            <v>เปิดดำเนินการ</v>
          </cell>
          <cell r="S269" t="str">
            <v>84240</v>
          </cell>
          <cell r="V269" t="str">
            <v>21</v>
          </cell>
          <cell r="W269" t="str">
            <v>2.1 ทุติยภูมิระดับต้น</v>
          </cell>
          <cell r="AH269" t="str">
            <v>11367</v>
          </cell>
        </row>
        <row r="270">
          <cell r="A270" t="str">
            <v>001134800</v>
          </cell>
          <cell r="B270" t="str">
            <v>โรงพยาบาลกะปงชัยพัฒน์</v>
          </cell>
          <cell r="C270" t="str">
            <v>21002</v>
          </cell>
          <cell r="D270" t="str">
            <v>กระทรวงสาธารณสุข สำนักงานปลัดกระทรวงสาธารณสุข</v>
          </cell>
          <cell r="E270" t="str">
            <v>07</v>
          </cell>
          <cell r="F270" t="str">
            <v>โรงพยาบาลชุมชน</v>
          </cell>
          <cell r="G270" t="str">
            <v>30</v>
          </cell>
          <cell r="H270" t="str">
            <v>82</v>
          </cell>
          <cell r="I270" t="str">
            <v>จ.พังงา</v>
          </cell>
          <cell r="J270" t="str">
            <v>03</v>
          </cell>
          <cell r="K270" t="str">
            <v xml:space="preserve"> อ.กะปง</v>
          </cell>
          <cell r="L270" t="str">
            <v>02</v>
          </cell>
          <cell r="M270" t="str">
            <v xml:space="preserve"> 'ต.ท่านา'</v>
          </cell>
          <cell r="N270" t="str">
            <v>01</v>
          </cell>
          <cell r="O270" t="str">
            <v xml:space="preserve"> หมู่ 1</v>
          </cell>
          <cell r="P270" t="str">
            <v>01</v>
          </cell>
          <cell r="Q270" t="str">
            <v>เปิดดำเนินการ</v>
          </cell>
          <cell r="R270" t="str">
            <v xml:space="preserve">29/25 </v>
          </cell>
          <cell r="S270" t="str">
            <v>82170</v>
          </cell>
          <cell r="T270" t="str">
            <v>076499132</v>
          </cell>
          <cell r="U270" t="str">
            <v>076499132</v>
          </cell>
          <cell r="V270" t="str">
            <v>21</v>
          </cell>
          <cell r="W270" t="str">
            <v>2.1 ทุติยภูมิระดับต้น</v>
          </cell>
          <cell r="AH270" t="str">
            <v>11348</v>
          </cell>
        </row>
        <row r="271">
          <cell r="A271" t="str">
            <v>001137500</v>
          </cell>
          <cell r="B271" t="str">
            <v>โรงพยาบาลปากน้ำชุมพร</v>
          </cell>
          <cell r="C271" t="str">
            <v>21002</v>
          </cell>
          <cell r="D271" t="str">
            <v>กระทรวงสาธารณสุข สำนักงานปลัดกระทรวงสาธารณสุข</v>
          </cell>
          <cell r="E271" t="str">
            <v>07</v>
          </cell>
          <cell r="F271" t="str">
            <v>โรงพยาบาลชุมชน</v>
          </cell>
          <cell r="G271" t="str">
            <v>10</v>
          </cell>
          <cell r="H271" t="str">
            <v>86</v>
          </cell>
          <cell r="I271" t="str">
            <v>จ.ชุมพร</v>
          </cell>
          <cell r="J271" t="str">
            <v>01</v>
          </cell>
          <cell r="K271" t="str">
            <v xml:space="preserve"> อ.เมืองชุมพร</v>
          </cell>
          <cell r="L271" t="str">
            <v>02</v>
          </cell>
          <cell r="M271" t="str">
            <v xml:space="preserve"> 'ต.ปากน้ำ'</v>
          </cell>
          <cell r="N271" t="str">
            <v>03</v>
          </cell>
          <cell r="O271" t="str">
            <v xml:space="preserve"> หมู่ 3</v>
          </cell>
          <cell r="P271" t="str">
            <v>01</v>
          </cell>
          <cell r="Q271" t="str">
            <v>เปิดดำเนินการ</v>
          </cell>
          <cell r="V271" t="str">
            <v>21</v>
          </cell>
          <cell r="W271" t="str">
            <v>2.1 ทุติยภูมิระดับต้น</v>
          </cell>
          <cell r="AH271" t="str">
            <v>11375</v>
          </cell>
        </row>
        <row r="272">
          <cell r="A272" t="str">
            <v>001137600</v>
          </cell>
          <cell r="B272" t="str">
            <v>โรงพยาบาลท่าแซะ</v>
          </cell>
          <cell r="C272" t="str">
            <v>21002</v>
          </cell>
          <cell r="D272" t="str">
            <v>กระทรวงสาธารณสุข สำนักงานปลัดกระทรวงสาธารณสุข</v>
          </cell>
          <cell r="E272" t="str">
            <v>07</v>
          </cell>
          <cell r="F272" t="str">
            <v>โรงพยาบาลชุมชน</v>
          </cell>
          <cell r="G272" t="str">
            <v>60</v>
          </cell>
          <cell r="H272" t="str">
            <v>86</v>
          </cell>
          <cell r="I272" t="str">
            <v>จ.ชุมพร</v>
          </cell>
          <cell r="J272" t="str">
            <v>02</v>
          </cell>
          <cell r="K272" t="str">
            <v xml:space="preserve"> อ.ท่าแซะ</v>
          </cell>
          <cell r="L272" t="str">
            <v>09</v>
          </cell>
          <cell r="M272" t="str">
            <v xml:space="preserve"> 'ต.ทรัพย์อนันต์'</v>
          </cell>
          <cell r="N272" t="str">
            <v>02</v>
          </cell>
          <cell r="O272" t="str">
            <v xml:space="preserve"> หมู่ 2</v>
          </cell>
          <cell r="P272" t="str">
            <v>01</v>
          </cell>
          <cell r="Q272" t="str">
            <v>เปิดดำเนินการ</v>
          </cell>
          <cell r="V272" t="str">
            <v>21</v>
          </cell>
          <cell r="W272" t="str">
            <v>2.1 ทุติยภูมิระดับต้น</v>
          </cell>
          <cell r="AH272" t="str">
            <v>11376</v>
          </cell>
        </row>
        <row r="273">
          <cell r="A273" t="str">
            <v>001143000</v>
          </cell>
          <cell r="B273" t="str">
            <v>โรงพยาบาลยะรัง</v>
          </cell>
          <cell r="C273" t="str">
            <v>21002</v>
          </cell>
          <cell r="D273" t="str">
            <v>กระทรวงสาธารณสุข สำนักงานปลัดกระทรวงสาธารณสุข</v>
          </cell>
          <cell r="E273" t="str">
            <v>07</v>
          </cell>
          <cell r="F273" t="str">
            <v>โรงพยาบาลชุมชน</v>
          </cell>
          <cell r="G273" t="str">
            <v>30</v>
          </cell>
          <cell r="H273" t="str">
            <v>94</v>
          </cell>
          <cell r="I273" t="str">
            <v>จ.ปัตตานี</v>
          </cell>
          <cell r="J273" t="str">
            <v>10</v>
          </cell>
          <cell r="K273" t="str">
            <v xml:space="preserve"> อ.ยะรัง</v>
          </cell>
          <cell r="L273" t="str">
            <v>06</v>
          </cell>
          <cell r="M273" t="str">
            <v xml:space="preserve"> 'ต.ปิตูมุดี'</v>
          </cell>
          <cell r="N273" t="str">
            <v>01</v>
          </cell>
          <cell r="O273" t="str">
            <v xml:space="preserve"> หมู่ 1</v>
          </cell>
          <cell r="P273" t="str">
            <v>01</v>
          </cell>
          <cell r="Q273" t="str">
            <v>เปิดดำเนินการ</v>
          </cell>
          <cell r="R273" t="str">
            <v xml:space="preserve">106 ม.1 ถ.ยะรัง </v>
          </cell>
          <cell r="S273" t="str">
            <v>96160</v>
          </cell>
          <cell r="V273" t="str">
            <v>21</v>
          </cell>
          <cell r="W273" t="str">
            <v>2.1 ทุติยภูมิระดับต้น</v>
          </cell>
          <cell r="AH273" t="str">
            <v>11430</v>
          </cell>
        </row>
        <row r="274">
          <cell r="A274" t="str">
            <v>001143800</v>
          </cell>
          <cell r="B274" t="str">
            <v>โรงพยาบาลรือเสาะ</v>
          </cell>
          <cell r="C274" t="str">
            <v>21002</v>
          </cell>
          <cell r="D274" t="str">
            <v>กระทรวงสาธารณสุข สำนักงานปลัดกระทรวงสาธารณสุข</v>
          </cell>
          <cell r="E274" t="str">
            <v>07</v>
          </cell>
          <cell r="F274" t="str">
            <v>โรงพยาบาลชุมชน</v>
          </cell>
          <cell r="G274" t="str">
            <v>30</v>
          </cell>
          <cell r="H274" t="str">
            <v>96</v>
          </cell>
          <cell r="I274" t="str">
            <v>จ.นราธิวาส</v>
          </cell>
          <cell r="J274" t="str">
            <v>06</v>
          </cell>
          <cell r="K274" t="str">
            <v xml:space="preserve"> อ.รือเสาะ</v>
          </cell>
          <cell r="L274" t="str">
            <v>01</v>
          </cell>
          <cell r="M274" t="str">
            <v xml:space="preserve"> 'ต.รือเสาะ'</v>
          </cell>
          <cell r="N274" t="str">
            <v>02</v>
          </cell>
          <cell r="O274" t="str">
            <v xml:space="preserve"> หมู่ 2</v>
          </cell>
          <cell r="P274" t="str">
            <v>01</v>
          </cell>
          <cell r="Q274" t="str">
            <v>เปิดดำเนินการ</v>
          </cell>
          <cell r="R274" t="str">
            <v xml:space="preserve">184/5 ม.2 ถ.รือเสาะสนองกิจ </v>
          </cell>
          <cell r="S274" t="str">
            <v>96150</v>
          </cell>
          <cell r="V274" t="str">
            <v>22</v>
          </cell>
          <cell r="W274" t="str">
            <v>2.2 ทุติยภูมิระดับกลาง</v>
          </cell>
          <cell r="AH274" t="str">
            <v>11438</v>
          </cell>
        </row>
        <row r="275">
          <cell r="A275" t="str">
            <v>001142500</v>
          </cell>
          <cell r="B275" t="str">
            <v>โรงพยาบาลปะนาเระ</v>
          </cell>
          <cell r="C275" t="str">
            <v>21002</v>
          </cell>
          <cell r="D275" t="str">
            <v>กระทรวงสาธารณสุข สำนักงานปลัดกระทรวงสาธารณสุข</v>
          </cell>
          <cell r="E275" t="str">
            <v>07</v>
          </cell>
          <cell r="F275" t="str">
            <v>โรงพยาบาลชุมชน</v>
          </cell>
          <cell r="G275" t="str">
            <v>30</v>
          </cell>
          <cell r="H275" t="str">
            <v>94</v>
          </cell>
          <cell r="I275" t="str">
            <v>จ.ปัตตานี</v>
          </cell>
          <cell r="J275" t="str">
            <v>04</v>
          </cell>
          <cell r="K275" t="str">
            <v xml:space="preserve"> อ.ปะนาเระ</v>
          </cell>
          <cell r="L275" t="str">
            <v>02</v>
          </cell>
          <cell r="M275" t="str">
            <v xml:space="preserve"> 'ต.ท่าข้าม'</v>
          </cell>
          <cell r="N275" t="str">
            <v>01</v>
          </cell>
          <cell r="O275" t="str">
            <v xml:space="preserve"> หมู่ 1</v>
          </cell>
          <cell r="P275" t="str">
            <v>01</v>
          </cell>
          <cell r="Q275" t="str">
            <v>เปิดดำเนินการ</v>
          </cell>
          <cell r="V275" t="str">
            <v>21</v>
          </cell>
          <cell r="W275" t="str">
            <v>2.1 ทุติยภูมิระดับต้น</v>
          </cell>
          <cell r="AH275" t="str">
            <v>11425</v>
          </cell>
        </row>
        <row r="276">
          <cell r="A276" t="str">
            <v>001143700</v>
          </cell>
          <cell r="B276" t="str">
            <v>โรงพยาบาลระแงะ</v>
          </cell>
          <cell r="C276" t="str">
            <v>21002</v>
          </cell>
          <cell r="D276" t="str">
            <v>กระทรวงสาธารณสุข สำนักงานปลัดกระทรวงสาธารณสุข</v>
          </cell>
          <cell r="E276" t="str">
            <v>07</v>
          </cell>
          <cell r="F276" t="str">
            <v>โรงพยาบาลชุมชน</v>
          </cell>
          <cell r="G276" t="str">
            <v>30</v>
          </cell>
          <cell r="H276" t="str">
            <v>96</v>
          </cell>
          <cell r="I276" t="str">
            <v>จ.นราธิวาส</v>
          </cell>
          <cell r="J276" t="str">
            <v>05</v>
          </cell>
          <cell r="K276" t="str">
            <v xml:space="preserve"> อ.ระแงะ</v>
          </cell>
          <cell r="L276" t="str">
            <v>01</v>
          </cell>
          <cell r="M276" t="str">
            <v xml:space="preserve"> 'ต.ตันหยงมัส'</v>
          </cell>
          <cell r="N276" t="str">
            <v>01</v>
          </cell>
          <cell r="O276" t="str">
            <v xml:space="preserve"> หมู่ 1</v>
          </cell>
          <cell r="P276" t="str">
            <v>01</v>
          </cell>
          <cell r="Q276" t="str">
            <v>เปิดดำเนินการ</v>
          </cell>
          <cell r="R276" t="str">
            <v xml:space="preserve">484 ม.1 ถ.ระแงะมรรคา </v>
          </cell>
          <cell r="S276" t="str">
            <v>96130</v>
          </cell>
          <cell r="V276" t="str">
            <v>22</v>
          </cell>
          <cell r="W276" t="str">
            <v>2.2 ทุติยภูมิระดับกลาง</v>
          </cell>
          <cell r="AH276" t="str">
            <v>11437</v>
          </cell>
        </row>
        <row r="277">
          <cell r="A277" t="str">
            <v>001143500</v>
          </cell>
          <cell r="B277" t="str">
            <v>โรงพยาบาลตากใบ</v>
          </cell>
          <cell r="C277" t="str">
            <v>21002</v>
          </cell>
          <cell r="D277" t="str">
            <v>กระทรวงสาธารณสุข สำนักงานปลัดกระทรวงสาธารณสุข</v>
          </cell>
          <cell r="E277" t="str">
            <v>07</v>
          </cell>
          <cell r="F277" t="str">
            <v>โรงพยาบาลชุมชน</v>
          </cell>
          <cell r="G277" t="str">
            <v>30</v>
          </cell>
          <cell r="H277" t="str">
            <v>96</v>
          </cell>
          <cell r="I277" t="str">
            <v>จ.นราธิวาส</v>
          </cell>
          <cell r="J277" t="str">
            <v>02</v>
          </cell>
          <cell r="K277" t="str">
            <v xml:space="preserve"> อ.ตากใบ</v>
          </cell>
          <cell r="L277" t="str">
            <v>01</v>
          </cell>
          <cell r="M277" t="str">
            <v xml:space="preserve"> 'ต.เจ๊ะเห'</v>
          </cell>
          <cell r="N277" t="str">
            <v>04</v>
          </cell>
          <cell r="O277" t="str">
            <v xml:space="preserve"> หมู่ 4</v>
          </cell>
          <cell r="P277" t="str">
            <v>01</v>
          </cell>
          <cell r="Q277" t="str">
            <v>เปิดดำเนินการ</v>
          </cell>
          <cell r="R277" t="str">
            <v xml:space="preserve">114/63 ม.4 ถ.ท่าแพรก </v>
          </cell>
          <cell r="S277" t="str">
            <v>96110</v>
          </cell>
          <cell r="V277" t="str">
            <v>21</v>
          </cell>
          <cell r="W277" t="str">
            <v>2.1 ทุติยภูมิระดับต้น</v>
          </cell>
          <cell r="AH277" t="str">
            <v>11435</v>
          </cell>
        </row>
        <row r="278">
          <cell r="A278" t="str">
            <v>001143600</v>
          </cell>
          <cell r="B278" t="str">
            <v>โรงพยาบาลบาเจาะ</v>
          </cell>
          <cell r="C278" t="str">
            <v>21002</v>
          </cell>
          <cell r="D278" t="str">
            <v>กระทรวงสาธารณสุข สำนักงานปลัดกระทรวงสาธารณสุข</v>
          </cell>
          <cell r="E278" t="str">
            <v>07</v>
          </cell>
          <cell r="F278" t="str">
            <v>โรงพยาบาลชุมชน</v>
          </cell>
          <cell r="G278" t="str">
            <v>10</v>
          </cell>
          <cell r="H278" t="str">
            <v>96</v>
          </cell>
          <cell r="I278" t="str">
            <v>จ.นราธิวาส</v>
          </cell>
          <cell r="J278" t="str">
            <v>03</v>
          </cell>
          <cell r="K278" t="str">
            <v xml:space="preserve"> อ.บาเจาะ</v>
          </cell>
          <cell r="L278" t="str">
            <v>01</v>
          </cell>
          <cell r="M278" t="str">
            <v xml:space="preserve"> 'ต.บาเจาะ'</v>
          </cell>
          <cell r="N278" t="str">
            <v>01</v>
          </cell>
          <cell r="O278" t="str">
            <v xml:space="preserve"> หมู่ 1</v>
          </cell>
          <cell r="P278" t="str">
            <v>01</v>
          </cell>
          <cell r="Q278" t="str">
            <v>เปิดดำเนินการ</v>
          </cell>
          <cell r="R278" t="str">
            <v xml:space="preserve">ถ.เพชรเกษม </v>
          </cell>
          <cell r="S278" t="str">
            <v>96170</v>
          </cell>
          <cell r="V278" t="str">
            <v>21</v>
          </cell>
          <cell r="W278" t="str">
            <v>2.1 ทุติยภูมิระดับต้น</v>
          </cell>
          <cell r="AH278" t="str">
            <v>11436</v>
          </cell>
        </row>
        <row r="279">
          <cell r="A279" t="str">
            <v>001381800</v>
          </cell>
          <cell r="B279" t="str">
            <v>โรงพยาบาลจะแนะ</v>
          </cell>
          <cell r="C279" t="str">
            <v>21002</v>
          </cell>
          <cell r="D279" t="str">
            <v>กระทรวงสาธารณสุข สำนักงานปลัดกระทรวงสาธารณสุข</v>
          </cell>
          <cell r="E279" t="str">
            <v>07</v>
          </cell>
          <cell r="F279" t="str">
            <v>โรงพยาบาลชุมชน</v>
          </cell>
          <cell r="G279" t="str">
            <v>10</v>
          </cell>
          <cell r="H279" t="str">
            <v>96</v>
          </cell>
          <cell r="I279" t="str">
            <v>จ.นราธิวาส</v>
          </cell>
          <cell r="J279" t="str">
            <v>12</v>
          </cell>
          <cell r="K279" t="str">
            <v xml:space="preserve"> อ.จะแนะ</v>
          </cell>
          <cell r="L279" t="str">
            <v>01</v>
          </cell>
          <cell r="M279" t="str">
            <v xml:space="preserve"> 'ต.จะแนะ'</v>
          </cell>
          <cell r="N279" t="str">
            <v>02</v>
          </cell>
          <cell r="O279" t="str">
            <v xml:space="preserve"> หมู่ 2</v>
          </cell>
          <cell r="P279" t="str">
            <v>01</v>
          </cell>
          <cell r="Q279" t="str">
            <v>เปิดดำเนินการ</v>
          </cell>
          <cell r="R279" t="str">
            <v>266/5</v>
          </cell>
          <cell r="S279" t="str">
            <v>96220</v>
          </cell>
          <cell r="V279" t="str">
            <v>21</v>
          </cell>
          <cell r="W279" t="str">
            <v>2.1 ทุติยภูมิระดับต้น</v>
          </cell>
          <cell r="AH279" t="str">
            <v>13818</v>
          </cell>
        </row>
        <row r="280">
          <cell r="A280" t="str">
            <v>001144100</v>
          </cell>
          <cell r="B280" t="str">
            <v>โรงพยาบาลสุคิริน</v>
          </cell>
          <cell r="C280" t="str">
            <v>21002</v>
          </cell>
          <cell r="D280" t="str">
            <v>กระทรวงสาธารณสุข สำนักงานปลัดกระทรวงสาธารณสุข</v>
          </cell>
          <cell r="E280" t="str">
            <v>07</v>
          </cell>
          <cell r="F280" t="str">
            <v>โรงพยาบาลชุมชน</v>
          </cell>
          <cell r="G280" t="str">
            <v>10</v>
          </cell>
          <cell r="H280" t="str">
            <v>96</v>
          </cell>
          <cell r="I280" t="str">
            <v>จ.นราธิวาส</v>
          </cell>
          <cell r="J280" t="str">
            <v>09</v>
          </cell>
          <cell r="K280" t="str">
            <v xml:space="preserve"> อ.สุคิริน</v>
          </cell>
          <cell r="L280" t="str">
            <v>01</v>
          </cell>
          <cell r="M280" t="str">
            <v xml:space="preserve"> 'ต.มาโมง'</v>
          </cell>
          <cell r="N280" t="str">
            <v>06</v>
          </cell>
          <cell r="O280" t="str">
            <v xml:space="preserve"> หมู่ 6</v>
          </cell>
          <cell r="P280" t="str">
            <v>01</v>
          </cell>
          <cell r="Q280" t="str">
            <v>เปิดดำเนินการ</v>
          </cell>
          <cell r="R280" t="str">
            <v xml:space="preserve">58 ม.6 </v>
          </cell>
          <cell r="S280" t="str">
            <v>96190</v>
          </cell>
          <cell r="V280" t="str">
            <v>21</v>
          </cell>
          <cell r="W280" t="str">
            <v>2.1 ทุติยภูมิระดับต้น</v>
          </cell>
          <cell r="AH280" t="str">
            <v>11441</v>
          </cell>
        </row>
        <row r="281">
          <cell r="A281" t="str">
            <v>001162500</v>
          </cell>
          <cell r="B281" t="str">
            <v>โรงพยาบาลเฉลิมพระเกียรติ</v>
          </cell>
          <cell r="C281" t="str">
            <v>21002</v>
          </cell>
          <cell r="D281" t="str">
            <v>กระทรวงสาธารณสุข สำนักงานปลัดกระทรวงสาธารณสุข</v>
          </cell>
          <cell r="E281" t="str">
            <v>07</v>
          </cell>
          <cell r="F281" t="str">
            <v>โรงพยาบาลชุมชน</v>
          </cell>
          <cell r="G281" t="str">
            <v>30</v>
          </cell>
          <cell r="H281" t="str">
            <v>55</v>
          </cell>
          <cell r="I281" t="str">
            <v>จ.น่าน</v>
          </cell>
          <cell r="J281" t="str">
            <v>15</v>
          </cell>
          <cell r="K281" t="str">
            <v xml:space="preserve"> อ.เฉลิมพระเกียรติ</v>
          </cell>
          <cell r="L281" t="str">
            <v>02</v>
          </cell>
          <cell r="M281" t="str">
            <v xml:space="preserve"> 'ต.ขุนน่าน'</v>
          </cell>
          <cell r="N281" t="str">
            <v>01</v>
          </cell>
          <cell r="O281" t="str">
            <v xml:space="preserve"> หมู่ 1</v>
          </cell>
          <cell r="P281" t="str">
            <v>01</v>
          </cell>
          <cell r="Q281" t="str">
            <v>เปิดดำเนินการ</v>
          </cell>
          <cell r="S281" t="str">
            <v>10210</v>
          </cell>
          <cell r="V281" t="str">
            <v>22</v>
          </cell>
          <cell r="W281" t="str">
            <v>2.2 ทุติยภูมิระดับกลาง</v>
          </cell>
          <cell r="Z281" t="str">
            <v>04</v>
          </cell>
          <cell r="AA281" t="str">
            <v>แก้ไข/เปลี่ยนแปลงที่ตั้ง</v>
          </cell>
          <cell r="AB281" t="str">
            <v>เพิ่มเติมจำนวนเตียง</v>
          </cell>
          <cell r="AH281" t="str">
            <v>11625</v>
          </cell>
        </row>
        <row r="282">
          <cell r="A282" t="str">
            <v>001144200</v>
          </cell>
          <cell r="B282" t="str">
            <v>โรงพยาบาลสุไหงปาดี</v>
          </cell>
          <cell r="C282" t="str">
            <v>21002</v>
          </cell>
          <cell r="D282" t="str">
            <v>กระทรวงสาธารณสุข สำนักงานปลัดกระทรวงสาธารณสุข</v>
          </cell>
          <cell r="E282" t="str">
            <v>07</v>
          </cell>
          <cell r="F282" t="str">
            <v>โรงพยาบาลชุมชน</v>
          </cell>
          <cell r="G282" t="str">
            <v>30</v>
          </cell>
          <cell r="H282" t="str">
            <v>96</v>
          </cell>
          <cell r="I282" t="str">
            <v>จ.นราธิวาส</v>
          </cell>
          <cell r="J282" t="str">
            <v>11</v>
          </cell>
          <cell r="K282" t="str">
            <v xml:space="preserve"> อ.สุไหงปาดี</v>
          </cell>
          <cell r="L282" t="str">
            <v>01</v>
          </cell>
          <cell r="M282" t="str">
            <v xml:space="preserve"> 'ต.ปะลุรู'</v>
          </cell>
          <cell r="N282" t="str">
            <v>01</v>
          </cell>
          <cell r="O282" t="str">
            <v xml:space="preserve"> หมู่ 1</v>
          </cell>
          <cell r="P282" t="str">
            <v>01</v>
          </cell>
          <cell r="Q282" t="str">
            <v>เปิดดำเนินการ</v>
          </cell>
          <cell r="R282" t="str">
            <v xml:space="preserve">ู334 ถ.จารุเสถียร  </v>
          </cell>
          <cell r="S282" t="str">
            <v>96141</v>
          </cell>
          <cell r="V282" t="str">
            <v>21</v>
          </cell>
          <cell r="W282" t="str">
            <v>2.1 ทุติยภูมิระดับต้น</v>
          </cell>
          <cell r="AH282" t="str">
            <v>11442</v>
          </cell>
        </row>
        <row r="283">
          <cell r="A283" t="str">
            <v>001066200</v>
          </cell>
          <cell r="B283" t="str">
            <v>โรงพยาบาลชลบุรี</v>
          </cell>
          <cell r="C283" t="str">
            <v>21002</v>
          </cell>
          <cell r="D283" t="str">
            <v>กระทรวงสาธารณสุข สำนักงานปลัดกระทรวงสาธารณสุข</v>
          </cell>
          <cell r="E283" t="str">
            <v>05</v>
          </cell>
          <cell r="F283" t="str">
            <v>โรงพยาบาลศูนย์</v>
          </cell>
          <cell r="G283" t="str">
            <v>832</v>
          </cell>
          <cell r="H283" t="str">
            <v>20</v>
          </cell>
          <cell r="I283" t="str">
            <v>จ.ชลบุรี</v>
          </cell>
          <cell r="J283" t="str">
            <v>01</v>
          </cell>
          <cell r="K283" t="str">
            <v xml:space="preserve"> อ.เมืองชลบุรี</v>
          </cell>
          <cell r="L283" t="str">
            <v>05</v>
          </cell>
          <cell r="M283" t="str">
            <v xml:space="preserve"> 'ต.บ้านสวน'</v>
          </cell>
          <cell r="N283" t="str">
            <v>02</v>
          </cell>
          <cell r="O283" t="str">
            <v xml:space="preserve"> หมู่ 2</v>
          </cell>
          <cell r="P283" t="str">
            <v>01</v>
          </cell>
          <cell r="Q283" t="str">
            <v>เปิดดำเนินการ</v>
          </cell>
          <cell r="R283" t="str">
            <v>เลขที่ 69</v>
          </cell>
          <cell r="S283" t="str">
            <v>20000</v>
          </cell>
          <cell r="T283" t="str">
            <v>038931000</v>
          </cell>
          <cell r="V283" t="str">
            <v>31</v>
          </cell>
          <cell r="W283" t="str">
            <v>3.1 ตติยภูมิ</v>
          </cell>
          <cell r="AH283" t="str">
            <v>10662</v>
          </cell>
        </row>
        <row r="284">
          <cell r="A284" t="str">
            <v>001068900</v>
          </cell>
          <cell r="B284" t="str">
            <v>โรงพยาบาลอ่างทอง</v>
          </cell>
          <cell r="C284" t="str">
            <v>21002</v>
          </cell>
          <cell r="D284" t="str">
            <v>กระทรวงสาธารณสุข สำนักงานปลัดกระทรวงสาธารณสุข</v>
          </cell>
          <cell r="E284" t="str">
            <v>06</v>
          </cell>
          <cell r="F284" t="str">
            <v>โรงพยาบาลทั่วไป</v>
          </cell>
          <cell r="G284" t="str">
            <v>324</v>
          </cell>
          <cell r="H284" t="str">
            <v>15</v>
          </cell>
          <cell r="I284" t="str">
            <v>จ.อ่างทอง</v>
          </cell>
          <cell r="J284" t="str">
            <v>01</v>
          </cell>
          <cell r="K284" t="str">
            <v xml:space="preserve"> อ.เมืองอ่างทอง</v>
          </cell>
          <cell r="L284" t="str">
            <v>02</v>
          </cell>
          <cell r="M284" t="str">
            <v xml:space="preserve"> 'ต.บางแก้ว'</v>
          </cell>
          <cell r="N284" t="str">
            <v>00</v>
          </cell>
          <cell r="O284" t="str">
            <v xml:space="preserve"> หมู่ 0</v>
          </cell>
          <cell r="P284" t="str">
            <v>01</v>
          </cell>
          <cell r="Q284" t="str">
            <v>เปิดดำเนินการ</v>
          </cell>
          <cell r="R284" t="str">
            <v xml:space="preserve">3 ถ.เทศบาล </v>
          </cell>
          <cell r="S284" t="str">
            <v>14000</v>
          </cell>
          <cell r="T284" t="str">
            <v>035615111</v>
          </cell>
          <cell r="V284" t="str">
            <v>23</v>
          </cell>
          <cell r="W284" t="str">
            <v>2.3 ทุติยภูมิระดับสูง</v>
          </cell>
          <cell r="Z284" t="str">
            <v>04</v>
          </cell>
          <cell r="AA284" t="str">
            <v>แก้ไข/เปลี่ยนแปลงที่ตั้ง</v>
          </cell>
          <cell r="AB284" t="str">
            <v>เพิ่มเตียงเป็น 324 เตียง ตามมติของ อกพ.สป.</v>
          </cell>
          <cell r="AH284" t="str">
            <v>10689</v>
          </cell>
        </row>
        <row r="285">
          <cell r="A285" t="str">
            <v>001080000</v>
          </cell>
          <cell r="B285" t="str">
            <v>โรงพยาบาลพรหมบุรี</v>
          </cell>
          <cell r="C285" t="str">
            <v>21002</v>
          </cell>
          <cell r="D285" t="str">
            <v>กระทรวงสาธารณสุข สำนักงานปลัดกระทรวงสาธารณสุข</v>
          </cell>
          <cell r="E285" t="str">
            <v>07</v>
          </cell>
          <cell r="F285" t="str">
            <v>โรงพยาบาลชุมชน</v>
          </cell>
          <cell r="G285" t="str">
            <v>10</v>
          </cell>
          <cell r="H285" t="str">
            <v>17</v>
          </cell>
          <cell r="I285" t="str">
            <v>จ.สิงห์บุรี</v>
          </cell>
          <cell r="J285" t="str">
            <v>04</v>
          </cell>
          <cell r="K285" t="str">
            <v xml:space="preserve"> อ.พรหมบุรี</v>
          </cell>
          <cell r="L285" t="str">
            <v>04</v>
          </cell>
          <cell r="M285" t="str">
            <v xml:space="preserve"> 'ต.บ้านหม้อ'</v>
          </cell>
          <cell r="N285" t="str">
            <v>03</v>
          </cell>
          <cell r="O285" t="str">
            <v xml:space="preserve"> หมู่ 3</v>
          </cell>
          <cell r="P285" t="str">
            <v>01</v>
          </cell>
          <cell r="Q285" t="str">
            <v>เปิดดำเนินการ</v>
          </cell>
          <cell r="R285" t="str">
            <v xml:space="preserve">172 </v>
          </cell>
          <cell r="S285" t="str">
            <v>16120</v>
          </cell>
          <cell r="T285" t="str">
            <v>036-599481</v>
          </cell>
          <cell r="U285" t="str">
            <v>036-537984</v>
          </cell>
          <cell r="V285" t="str">
            <v>21</v>
          </cell>
          <cell r="W285" t="str">
            <v>2.1 ทุติยภูมิระดับต้น</v>
          </cell>
          <cell r="X285" t="str">
            <v>S</v>
          </cell>
          <cell r="Y285" t="str">
            <v xml:space="preserve">บริการ  </v>
          </cell>
          <cell r="AH285" t="str">
            <v>10800</v>
          </cell>
        </row>
        <row r="286">
          <cell r="A286" t="str">
            <v>001091500</v>
          </cell>
          <cell r="B286" t="str">
            <v>โรงพยาบาลชุมพลบุรี</v>
          </cell>
          <cell r="C286" t="str">
            <v>21002</v>
          </cell>
          <cell r="D286" t="str">
            <v>กระทรวงสาธารณสุข สำนักงานปลัดกระทรวงสาธารณสุข</v>
          </cell>
          <cell r="E286" t="str">
            <v>07</v>
          </cell>
          <cell r="F286" t="str">
            <v>โรงพยาบาลชุมชน</v>
          </cell>
          <cell r="G286" t="str">
            <v>80</v>
          </cell>
          <cell r="H286" t="str">
            <v>32</v>
          </cell>
          <cell r="I286" t="str">
            <v>จ.สุรินทร์</v>
          </cell>
          <cell r="J286" t="str">
            <v>02</v>
          </cell>
          <cell r="K286" t="str">
            <v xml:space="preserve"> อ.ชุมพลบุรี</v>
          </cell>
          <cell r="L286" t="str">
            <v>01</v>
          </cell>
          <cell r="M286" t="str">
            <v xml:space="preserve"> 'ต.ชุมพลบุรี'</v>
          </cell>
          <cell r="N286" t="str">
            <v>01</v>
          </cell>
          <cell r="O286" t="str">
            <v xml:space="preserve"> หมู่ 1</v>
          </cell>
          <cell r="P286" t="str">
            <v>01</v>
          </cell>
          <cell r="Q286" t="str">
            <v>เปิดดำเนินการ</v>
          </cell>
          <cell r="R286" t="str">
            <v>175 ม.01 ถ.ชุมพลบุรี-ท่าตูม</v>
          </cell>
          <cell r="S286" t="str">
            <v>32190</v>
          </cell>
          <cell r="T286" t="str">
            <v>044-596319</v>
          </cell>
          <cell r="U286" t="str">
            <v>044-596319</v>
          </cell>
          <cell r="V286" t="str">
            <v>21</v>
          </cell>
          <cell r="W286" t="str">
            <v>2.1 ทุติยภูมิระดับต้น</v>
          </cell>
          <cell r="X286" t="str">
            <v>S</v>
          </cell>
          <cell r="Y286" t="str">
            <v xml:space="preserve">บริการ  </v>
          </cell>
          <cell r="AH286" t="str">
            <v>10915</v>
          </cell>
        </row>
        <row r="287">
          <cell r="A287" t="str">
            <v>001161900</v>
          </cell>
          <cell r="B287" t="str">
            <v>โรงพยาบาลเฉลิมพระเกียรติ</v>
          </cell>
          <cell r="C287" t="str">
            <v>21002</v>
          </cell>
          <cell r="D287" t="str">
            <v>กระทรวงสาธารณสุข สำนักงานปลัดกระทรวงสาธารณสุข</v>
          </cell>
          <cell r="E287" t="str">
            <v>07</v>
          </cell>
          <cell r="F287" t="str">
            <v>โรงพยาบาลชุมชน</v>
          </cell>
          <cell r="G287" t="str">
            <v>30</v>
          </cell>
          <cell r="H287" t="str">
            <v>31</v>
          </cell>
          <cell r="I287" t="str">
            <v>จ.บุรีรัมย์</v>
          </cell>
          <cell r="J287" t="str">
            <v>23</v>
          </cell>
          <cell r="K287" t="str">
            <v xml:space="preserve"> อ.เฉลิมพระเกียรติ</v>
          </cell>
          <cell r="L287" t="str">
            <v>02</v>
          </cell>
          <cell r="M287" t="str">
            <v xml:space="preserve"> 'ต.ตาเป๊ก'</v>
          </cell>
          <cell r="N287" t="str">
            <v>02</v>
          </cell>
          <cell r="O287" t="str">
            <v xml:space="preserve"> หมู่ 2</v>
          </cell>
          <cell r="P287" t="str">
            <v>01</v>
          </cell>
          <cell r="Q287" t="str">
            <v>เปิดดำเนินการ</v>
          </cell>
          <cell r="V287" t="str">
            <v>22</v>
          </cell>
          <cell r="W287" t="str">
            <v>2.2 ทุติยภูมิระดับกลาง</v>
          </cell>
          <cell r="Z287" t="str">
            <v>01</v>
          </cell>
          <cell r="AA287" t="str">
            <v>ตั้งใหม่</v>
          </cell>
          <cell r="AB287" t="str">
            <v>แก้ไขตำบลจากเจริญสุข เป็นตาเป็ก</v>
          </cell>
          <cell r="AH287" t="str">
            <v>11619</v>
          </cell>
        </row>
        <row r="288">
          <cell r="A288" t="str">
            <v>001089500</v>
          </cell>
          <cell r="B288" t="str">
            <v>โรงพยาบาลคูเมือง</v>
          </cell>
          <cell r="C288" t="str">
            <v>21002</v>
          </cell>
          <cell r="D288" t="str">
            <v>กระทรวงสาธารณสุข สำนักงานปลัดกระทรวงสาธารณสุข</v>
          </cell>
          <cell r="E288" t="str">
            <v>07</v>
          </cell>
          <cell r="F288" t="str">
            <v>โรงพยาบาลชุมชน</v>
          </cell>
          <cell r="G288" t="str">
            <v>69</v>
          </cell>
          <cell r="H288" t="str">
            <v>31</v>
          </cell>
          <cell r="I288" t="str">
            <v>จ.บุรีรัมย์</v>
          </cell>
          <cell r="J288" t="str">
            <v>02</v>
          </cell>
          <cell r="K288" t="str">
            <v xml:space="preserve"> อ.คูเมือง</v>
          </cell>
          <cell r="L288" t="str">
            <v>01</v>
          </cell>
          <cell r="M288" t="str">
            <v xml:space="preserve"> 'ต.คูเมือง'</v>
          </cell>
          <cell r="N288" t="str">
            <v>06</v>
          </cell>
          <cell r="O288" t="str">
            <v xml:space="preserve"> หมู่ 6</v>
          </cell>
          <cell r="P288" t="str">
            <v>01</v>
          </cell>
          <cell r="Q288" t="str">
            <v>เปิดดำเนินการ</v>
          </cell>
          <cell r="R288" t="str">
            <v>101</v>
          </cell>
          <cell r="V288" t="str">
            <v>22</v>
          </cell>
          <cell r="W288" t="str">
            <v>2.2 ทุติยภูมิระดับกลาง</v>
          </cell>
          <cell r="AH288" t="str">
            <v>10895</v>
          </cell>
        </row>
        <row r="289">
          <cell r="A289" t="str">
            <v>001089600</v>
          </cell>
          <cell r="B289" t="str">
            <v>โรงพยาบาลกระสัง</v>
          </cell>
          <cell r="C289" t="str">
            <v>21002</v>
          </cell>
          <cell r="D289" t="str">
            <v>กระทรวงสาธารณสุข สำนักงานปลัดกระทรวงสาธารณสุข</v>
          </cell>
          <cell r="E289" t="str">
            <v>07</v>
          </cell>
          <cell r="F289" t="str">
            <v>โรงพยาบาลชุมชน</v>
          </cell>
          <cell r="G289" t="str">
            <v>54</v>
          </cell>
          <cell r="H289" t="str">
            <v>31</v>
          </cell>
          <cell r="I289" t="str">
            <v>จ.บุรีรัมย์</v>
          </cell>
          <cell r="J289" t="str">
            <v>03</v>
          </cell>
          <cell r="K289" t="str">
            <v xml:space="preserve"> อ.กระสัง</v>
          </cell>
          <cell r="L289" t="str">
            <v>01</v>
          </cell>
          <cell r="M289" t="str">
            <v xml:space="preserve"> 'ต.กระสัง'</v>
          </cell>
          <cell r="N289" t="str">
            <v>09</v>
          </cell>
          <cell r="O289" t="str">
            <v xml:space="preserve"> หมู่ 9</v>
          </cell>
          <cell r="P289" t="str">
            <v>01</v>
          </cell>
          <cell r="Q289" t="str">
            <v>เปิดดำเนินการ</v>
          </cell>
          <cell r="R289" t="str">
            <v xml:space="preserve">140  ถ.สุขาภิบาล 3 </v>
          </cell>
          <cell r="V289" t="str">
            <v>22</v>
          </cell>
          <cell r="W289" t="str">
            <v>2.2 ทุติยภูมิระดับกลาง</v>
          </cell>
          <cell r="AH289" t="str">
            <v>10896</v>
          </cell>
        </row>
        <row r="290">
          <cell r="A290" t="str">
            <v>001079400</v>
          </cell>
          <cell r="B290" t="str">
            <v>โรงพยาบาลสระโบสถ์</v>
          </cell>
          <cell r="C290" t="str">
            <v>21002</v>
          </cell>
          <cell r="D290" t="str">
            <v>กระทรวงสาธารณสุข สำนักงานปลัดกระทรวงสาธารณสุข</v>
          </cell>
          <cell r="E290" t="str">
            <v>07</v>
          </cell>
          <cell r="F290" t="str">
            <v>โรงพยาบาลชุมชน</v>
          </cell>
          <cell r="G290" t="str">
            <v>19</v>
          </cell>
          <cell r="H290" t="str">
            <v>16</v>
          </cell>
          <cell r="I290" t="str">
            <v>จ.ลพบุรี</v>
          </cell>
          <cell r="J290" t="str">
            <v>08</v>
          </cell>
          <cell r="K290" t="str">
            <v xml:space="preserve"> อ.สระโบสถ์</v>
          </cell>
          <cell r="L290" t="str">
            <v>05</v>
          </cell>
          <cell r="M290" t="str">
            <v xml:space="preserve"> 'ต.นิยมชัย'</v>
          </cell>
          <cell r="N290" t="str">
            <v>10</v>
          </cell>
          <cell r="O290" t="str">
            <v xml:space="preserve"> หมู่ 10</v>
          </cell>
          <cell r="P290" t="str">
            <v>01</v>
          </cell>
          <cell r="Q290" t="str">
            <v>เปิดดำเนินการ</v>
          </cell>
          <cell r="R290" t="str">
            <v>24  ถนนหนองม่วง-วังเพลิง</v>
          </cell>
          <cell r="S290" t="str">
            <v>15240</v>
          </cell>
          <cell r="T290" t="str">
            <v>036-439102</v>
          </cell>
          <cell r="U290" t="str">
            <v>036-647288</v>
          </cell>
          <cell r="V290" t="str">
            <v>21</v>
          </cell>
          <cell r="W290" t="str">
            <v>2.1 ทุติยภูมิระดับต้น</v>
          </cell>
          <cell r="X290" t="str">
            <v>S</v>
          </cell>
          <cell r="Y290" t="str">
            <v xml:space="preserve">บริการ  </v>
          </cell>
          <cell r="AH290" t="str">
            <v>10794</v>
          </cell>
        </row>
        <row r="291">
          <cell r="A291" t="str">
            <v>001079900</v>
          </cell>
          <cell r="B291" t="str">
            <v>โรงพยาบาลค่ายบางระจัน</v>
          </cell>
          <cell r="C291" t="str">
            <v>21002</v>
          </cell>
          <cell r="D291" t="str">
            <v>กระทรวงสาธารณสุข สำนักงานปลัดกระทรวงสาธารณสุข</v>
          </cell>
          <cell r="E291" t="str">
            <v>07</v>
          </cell>
          <cell r="F291" t="str">
            <v>โรงพยาบาลชุมชน</v>
          </cell>
          <cell r="G291" t="str">
            <v>30</v>
          </cell>
          <cell r="H291" t="str">
            <v>17</v>
          </cell>
          <cell r="I291" t="str">
            <v>จ.สิงห์บุรี</v>
          </cell>
          <cell r="J291" t="str">
            <v>03</v>
          </cell>
          <cell r="K291" t="str">
            <v xml:space="preserve"> อ.ค่ายบางระจัน</v>
          </cell>
          <cell r="L291" t="str">
            <v>02</v>
          </cell>
          <cell r="M291" t="str">
            <v xml:space="preserve"> 'ต.บางระจัน'</v>
          </cell>
          <cell r="N291" t="str">
            <v>11</v>
          </cell>
          <cell r="O291" t="str">
            <v xml:space="preserve"> หมู่ 11</v>
          </cell>
          <cell r="P291" t="str">
            <v>01</v>
          </cell>
          <cell r="Q291" t="str">
            <v>เปิดดำเนินการ</v>
          </cell>
          <cell r="R291" t="str">
            <v xml:space="preserve">69 </v>
          </cell>
          <cell r="S291" t="str">
            <v>16150</v>
          </cell>
          <cell r="T291" t="str">
            <v>036-597041</v>
          </cell>
          <cell r="U291" t="str">
            <v>036-535374</v>
          </cell>
          <cell r="V291" t="str">
            <v>21</v>
          </cell>
          <cell r="W291" t="str">
            <v>2.1 ทุติยภูมิระดับต้น</v>
          </cell>
          <cell r="X291" t="str">
            <v>S</v>
          </cell>
          <cell r="Y291" t="str">
            <v xml:space="preserve">บริการ  </v>
          </cell>
          <cell r="AH291" t="str">
            <v>10799</v>
          </cell>
        </row>
        <row r="292">
          <cell r="A292" t="str">
            <v>001129100</v>
          </cell>
          <cell r="B292" t="str">
            <v>โรงพยาบาลบางปลาม้า</v>
          </cell>
          <cell r="C292" t="str">
            <v>21002</v>
          </cell>
          <cell r="D292" t="str">
            <v>กระทรวงสาธารณสุข สำนักงานปลัดกระทรวงสาธารณสุข</v>
          </cell>
          <cell r="E292" t="str">
            <v>07</v>
          </cell>
          <cell r="F292" t="str">
            <v>โรงพยาบาลชุมชน</v>
          </cell>
          <cell r="G292" t="str">
            <v>60</v>
          </cell>
          <cell r="H292" t="str">
            <v>72</v>
          </cell>
          <cell r="I292" t="str">
            <v>จ.สุพรรณบุรี</v>
          </cell>
          <cell r="J292" t="str">
            <v>04</v>
          </cell>
          <cell r="K292" t="str">
            <v xml:space="preserve"> อ.บางปลาม้า</v>
          </cell>
          <cell r="L292" t="str">
            <v>01</v>
          </cell>
          <cell r="M292" t="str">
            <v xml:space="preserve"> 'ต.โคกคราม'</v>
          </cell>
          <cell r="N292" t="str">
            <v>05</v>
          </cell>
          <cell r="O292" t="str">
            <v xml:space="preserve"> หมู่ 5</v>
          </cell>
          <cell r="P292" t="str">
            <v>01</v>
          </cell>
          <cell r="Q292" t="str">
            <v>เปิดดำเนินการ</v>
          </cell>
          <cell r="R292" t="str">
            <v xml:space="preserve">215 ถ.บางบัวทอง-สุพรรณบุรี </v>
          </cell>
          <cell r="V292" t="str">
            <v>22</v>
          </cell>
          <cell r="W292" t="str">
            <v>2.2 ทุติยภูมิระดับกลาง</v>
          </cell>
          <cell r="AH292" t="str">
            <v>11291</v>
          </cell>
        </row>
        <row r="293">
          <cell r="A293" t="str">
            <v>001091000</v>
          </cell>
          <cell r="B293" t="str">
            <v>โรงพยาบาลห้วยราช</v>
          </cell>
          <cell r="C293" t="str">
            <v>21002</v>
          </cell>
          <cell r="D293" t="str">
            <v>กระทรวงสาธารณสุข สำนักงานปลัดกระทรวงสาธารณสุข</v>
          </cell>
          <cell r="E293" t="str">
            <v>07</v>
          </cell>
          <cell r="F293" t="str">
            <v>โรงพยาบาลชุมชน</v>
          </cell>
          <cell r="G293" t="str">
            <v>30</v>
          </cell>
          <cell r="H293" t="str">
            <v>31</v>
          </cell>
          <cell r="I293" t="str">
            <v>จ.บุรีรัมย์</v>
          </cell>
          <cell r="J293" t="str">
            <v>16</v>
          </cell>
          <cell r="K293" t="str">
            <v xml:space="preserve"> อ.ห้วยราช</v>
          </cell>
          <cell r="L293" t="str">
            <v>08</v>
          </cell>
          <cell r="M293" t="str">
            <v xml:space="preserve"> 'ต.ห้วยราชา'</v>
          </cell>
          <cell r="N293" t="str">
            <v>08</v>
          </cell>
          <cell r="O293" t="str">
            <v xml:space="preserve"> หมู่ 8</v>
          </cell>
          <cell r="P293" t="str">
            <v>01</v>
          </cell>
          <cell r="Q293" t="str">
            <v>เปิดดำเนินการ</v>
          </cell>
          <cell r="R293" t="str">
            <v xml:space="preserve">5 </v>
          </cell>
          <cell r="V293" t="str">
            <v>22</v>
          </cell>
          <cell r="W293" t="str">
            <v>2.2 ทุติยภูมิระดับกลาง</v>
          </cell>
          <cell r="Z293" t="str">
            <v>01</v>
          </cell>
          <cell r="AA293" t="str">
            <v>ตั้งใหม่</v>
          </cell>
          <cell r="AB293" t="str">
            <v>แก้ไขหมู่ที่ 9 เป็น 8</v>
          </cell>
          <cell r="AH293" t="str">
            <v>10910</v>
          </cell>
        </row>
        <row r="294">
          <cell r="A294" t="str">
            <v>001066100</v>
          </cell>
          <cell r="B294" t="str">
            <v>โรงพยาบาลสระบุรี</v>
          </cell>
          <cell r="C294" t="str">
            <v>21002</v>
          </cell>
          <cell r="D294" t="str">
            <v>กระทรวงสาธารณสุข สำนักงานปลัดกระทรวงสาธารณสุข</v>
          </cell>
          <cell r="E294" t="str">
            <v>05</v>
          </cell>
          <cell r="F294" t="str">
            <v>โรงพยาบาลศูนย์</v>
          </cell>
          <cell r="G294" t="str">
            <v>680</v>
          </cell>
          <cell r="H294" t="str">
            <v>19</v>
          </cell>
          <cell r="I294" t="str">
            <v>จ.สระบุรี</v>
          </cell>
          <cell r="J294" t="str">
            <v>01</v>
          </cell>
          <cell r="K294" t="str">
            <v xml:space="preserve"> อ.เมืองสระบุรี</v>
          </cell>
          <cell r="L294" t="str">
            <v>01</v>
          </cell>
          <cell r="M294" t="str">
            <v xml:space="preserve"> 'ต.ปากเพรียว'</v>
          </cell>
          <cell r="N294" t="str">
            <v>00</v>
          </cell>
          <cell r="O294" t="str">
            <v xml:space="preserve"> หมู่ 0</v>
          </cell>
          <cell r="P294" t="str">
            <v>01</v>
          </cell>
          <cell r="Q294" t="str">
            <v>เปิดดำเนินการ</v>
          </cell>
          <cell r="R294" t="str">
            <v xml:space="preserve">18 ถ.เทศบาล 4 </v>
          </cell>
          <cell r="S294" t="str">
            <v>18000</v>
          </cell>
          <cell r="T294" t="str">
            <v>036211424</v>
          </cell>
          <cell r="V294" t="str">
            <v>31</v>
          </cell>
          <cell r="W294" t="str">
            <v>3.1 ตติยภูมิ</v>
          </cell>
          <cell r="AH294" t="str">
            <v>10661</v>
          </cell>
        </row>
        <row r="295">
          <cell r="A295" t="str">
            <v>001084400</v>
          </cell>
          <cell r="B295" t="str">
            <v>โรงพยาบาลเขาคิชฌกูฏ</v>
          </cell>
          <cell r="C295" t="str">
            <v>21002</v>
          </cell>
          <cell r="D295" t="str">
            <v>กระทรวงสาธารณสุข สำนักงานปลัดกระทรวงสาธารณสุข</v>
          </cell>
          <cell r="E295" t="str">
            <v>07</v>
          </cell>
          <cell r="F295" t="str">
            <v>โรงพยาบาลชุมชน</v>
          </cell>
          <cell r="G295" t="str">
            <v>30</v>
          </cell>
          <cell r="H295" t="str">
            <v>22</v>
          </cell>
          <cell r="I295" t="str">
            <v>จ.จันทบุรี</v>
          </cell>
          <cell r="J295" t="str">
            <v>10</v>
          </cell>
          <cell r="K295" t="str">
            <v xml:space="preserve"> อ.เขาคิชฌกูฏ</v>
          </cell>
          <cell r="L295" t="str">
            <v>01</v>
          </cell>
          <cell r="M295" t="str">
            <v xml:space="preserve"> 'ต.ชากไทย'</v>
          </cell>
          <cell r="N295" t="str">
            <v>10</v>
          </cell>
          <cell r="O295" t="str">
            <v xml:space="preserve"> หมู่ 10</v>
          </cell>
          <cell r="P295" t="str">
            <v>01</v>
          </cell>
          <cell r="Q295" t="str">
            <v>เปิดดำเนินการ</v>
          </cell>
          <cell r="R295" t="str">
            <v xml:space="preserve">100 </v>
          </cell>
          <cell r="S295" t="str">
            <v>22210</v>
          </cell>
          <cell r="T295" t="str">
            <v>039-452384</v>
          </cell>
          <cell r="V295" t="str">
            <v>22</v>
          </cell>
          <cell r="W295" t="str">
            <v>2.2 ทุติยภูมิระดับกลาง</v>
          </cell>
          <cell r="X295" t="str">
            <v>S</v>
          </cell>
          <cell r="Y295" t="str">
            <v xml:space="preserve">บริการ  </v>
          </cell>
          <cell r="AH295" t="str">
            <v>10844</v>
          </cell>
        </row>
        <row r="296">
          <cell r="A296" t="str">
            <v>002396200</v>
          </cell>
          <cell r="B296" t="str">
            <v>โรงพยาบาลนิคมพัฒนา</v>
          </cell>
          <cell r="C296" t="str">
            <v>21002</v>
          </cell>
          <cell r="D296" t="str">
            <v>กระทรวงสาธารณสุข สำนักงานปลัดกระทรวงสาธารณสุข</v>
          </cell>
          <cell r="E296" t="str">
            <v>07</v>
          </cell>
          <cell r="F296" t="str">
            <v>โรงพยาบาลชุมชน</v>
          </cell>
          <cell r="G296" t="str">
            <v>30</v>
          </cell>
          <cell r="H296" t="str">
            <v>21</v>
          </cell>
          <cell r="I296" t="str">
            <v>จ.ระยอง</v>
          </cell>
          <cell r="J296" t="str">
            <v>08</v>
          </cell>
          <cell r="K296" t="str">
            <v xml:space="preserve"> อ.นิคมพัฒนา</v>
          </cell>
          <cell r="L296" t="str">
            <v>03</v>
          </cell>
          <cell r="M296" t="str">
            <v xml:space="preserve"> 'ต.พนานิคม'</v>
          </cell>
          <cell r="N296" t="str">
            <v>02</v>
          </cell>
          <cell r="O296" t="str">
            <v xml:space="preserve"> หมู่ 2</v>
          </cell>
          <cell r="P296" t="str">
            <v>01</v>
          </cell>
          <cell r="Q296" t="str">
            <v>เปิดดำเนินการ</v>
          </cell>
          <cell r="R296" t="str">
            <v xml:space="preserve">17  </v>
          </cell>
          <cell r="S296" t="str">
            <v>21180</v>
          </cell>
          <cell r="T296" t="str">
            <v>038-038051</v>
          </cell>
          <cell r="U296" t="str">
            <v>038-038051</v>
          </cell>
          <cell r="V296" t="str">
            <v>21</v>
          </cell>
          <cell r="W296" t="str">
            <v>2.1 ทุติยภูมิระดับต้น</v>
          </cell>
          <cell r="X296" t="str">
            <v>S</v>
          </cell>
          <cell r="Y296" t="str">
            <v xml:space="preserve">บริการ  </v>
          </cell>
          <cell r="AC296" t="str">
            <v>2009-09-07</v>
          </cell>
          <cell r="AE296" t="str">
            <v>2009-09-09</v>
          </cell>
          <cell r="AH296" t="str">
            <v>23962</v>
          </cell>
        </row>
        <row r="297">
          <cell r="A297" t="str">
            <v>001075400</v>
          </cell>
          <cell r="B297" t="str">
            <v>โรงพยาบาลบางจาก</v>
          </cell>
          <cell r="C297" t="str">
            <v>21002</v>
          </cell>
          <cell r="D297" t="str">
            <v>กระทรวงสาธารณสุข สำนักงานปลัดกระทรวงสาธารณสุข</v>
          </cell>
          <cell r="E297" t="str">
            <v>07</v>
          </cell>
          <cell r="F297" t="str">
            <v>โรงพยาบาลชุมชน</v>
          </cell>
          <cell r="G297" t="str">
            <v>30</v>
          </cell>
          <cell r="H297" t="str">
            <v>11</v>
          </cell>
          <cell r="I297" t="str">
            <v>จ.สมุทรปราการ</v>
          </cell>
          <cell r="J297" t="str">
            <v>04</v>
          </cell>
          <cell r="K297" t="str">
            <v xml:space="preserve"> อ.พระประแดง</v>
          </cell>
          <cell r="L297" t="str">
            <v>01</v>
          </cell>
          <cell r="M297" t="str">
            <v xml:space="preserve"> 'ต.ตลาด'</v>
          </cell>
          <cell r="N297" t="str">
            <v>08</v>
          </cell>
          <cell r="O297" t="str">
            <v xml:space="preserve"> หมู่ 8</v>
          </cell>
          <cell r="P297" t="str">
            <v>01</v>
          </cell>
          <cell r="Q297" t="str">
            <v>เปิดดำเนินการ</v>
          </cell>
          <cell r="R297" t="str">
            <v xml:space="preserve">35/3 ถ.สุขสวัสดิ์ &lt;br /&gt; </v>
          </cell>
          <cell r="S297" t="str">
            <v>10130</v>
          </cell>
          <cell r="T297" t="str">
            <v>024643002</v>
          </cell>
          <cell r="U297" t="str">
            <v>024643961</v>
          </cell>
          <cell r="V297" t="str">
            <v>22</v>
          </cell>
          <cell r="W297" t="str">
            <v>2.2 ทุติยภูมิระดับกลาง</v>
          </cell>
          <cell r="AH297" t="str">
            <v>10754</v>
          </cell>
        </row>
        <row r="298">
          <cell r="A298" t="str">
            <v>001081400</v>
          </cell>
          <cell r="B298" t="str">
            <v>โรงพยาบาลเสาไห้</v>
          </cell>
          <cell r="C298" t="str">
            <v>21002</v>
          </cell>
          <cell r="D298" t="str">
            <v>กระทรวงสาธารณสุข สำนักงานปลัดกระทรวงสาธารณสุข</v>
          </cell>
          <cell r="E298" t="str">
            <v>07</v>
          </cell>
          <cell r="F298" t="str">
            <v>โรงพยาบาลชุมชน</v>
          </cell>
          <cell r="G298" t="str">
            <v>10</v>
          </cell>
          <cell r="H298" t="str">
            <v>19</v>
          </cell>
          <cell r="I298" t="str">
            <v>จ.สระบุรี</v>
          </cell>
          <cell r="J298" t="str">
            <v>10</v>
          </cell>
          <cell r="K298" t="str">
            <v xml:space="preserve"> อ.เสาไห้</v>
          </cell>
          <cell r="L298" t="str">
            <v>01</v>
          </cell>
          <cell r="M298" t="str">
            <v xml:space="preserve"> 'ต.เสาไห้'</v>
          </cell>
          <cell r="N298" t="str">
            <v>07</v>
          </cell>
          <cell r="O298" t="str">
            <v xml:space="preserve"> หมู่ 7</v>
          </cell>
          <cell r="P298" t="str">
            <v>01</v>
          </cell>
          <cell r="Q298" t="str">
            <v>เปิดดำเนินการ</v>
          </cell>
          <cell r="R298" t="str">
            <v xml:space="preserve">33 </v>
          </cell>
          <cell r="V298" t="str">
            <v>21</v>
          </cell>
          <cell r="W298" t="str">
            <v>2.1 ทุติยภูมิระดับต้น</v>
          </cell>
          <cell r="AH298" t="str">
            <v>10814</v>
          </cell>
        </row>
        <row r="299">
          <cell r="A299" t="str">
            <v>001131500</v>
          </cell>
          <cell r="B299" t="str">
            <v>โรงพยาบาลกุยบุรี</v>
          </cell>
          <cell r="C299" t="str">
            <v>21002</v>
          </cell>
          <cell r="D299" t="str">
            <v>กระทรวงสาธารณสุข สำนักงานปลัดกระทรวงสาธารณสุข</v>
          </cell>
          <cell r="E299" t="str">
            <v>07</v>
          </cell>
          <cell r="F299" t="str">
            <v>โรงพยาบาลชุมชน</v>
          </cell>
          <cell r="G299" t="str">
            <v>30</v>
          </cell>
          <cell r="H299" t="str">
            <v>77</v>
          </cell>
          <cell r="I299" t="str">
            <v>จ.ประจวบคีรีขันธ์</v>
          </cell>
          <cell r="J299" t="str">
            <v>02</v>
          </cell>
          <cell r="K299" t="str">
            <v xml:space="preserve"> อ.กุยบุรี</v>
          </cell>
          <cell r="L299" t="str">
            <v>01</v>
          </cell>
          <cell r="M299" t="str">
            <v xml:space="preserve"> 'ต.กุยบุรี'</v>
          </cell>
          <cell r="N299" t="str">
            <v>05</v>
          </cell>
          <cell r="O299" t="str">
            <v xml:space="preserve"> หมู่ 5</v>
          </cell>
          <cell r="P299" t="str">
            <v>01</v>
          </cell>
          <cell r="Q299" t="str">
            <v>เปิดดำเนินการ</v>
          </cell>
          <cell r="R299" t="str">
            <v xml:space="preserve">41/1  ถ.เพชรเกษม </v>
          </cell>
          <cell r="V299" t="str">
            <v>21</v>
          </cell>
          <cell r="W299" t="str">
            <v>2.1 ทุติยภูมิระดับต้น</v>
          </cell>
          <cell r="AH299" t="str">
            <v>11315</v>
          </cell>
        </row>
        <row r="300">
          <cell r="A300" t="str">
            <v>001137200</v>
          </cell>
          <cell r="B300" t="str">
            <v>โรงพยาบาลกะเปอร์</v>
          </cell>
          <cell r="C300" t="str">
            <v>21002</v>
          </cell>
          <cell r="D300" t="str">
            <v>กระทรวงสาธารณสุข สำนักงานปลัดกระทรวงสาธารณสุข</v>
          </cell>
          <cell r="E300" t="str">
            <v>07</v>
          </cell>
          <cell r="F300" t="str">
            <v>โรงพยาบาลชุมชน</v>
          </cell>
          <cell r="G300" t="str">
            <v>30</v>
          </cell>
          <cell r="H300" t="str">
            <v>85</v>
          </cell>
          <cell r="I300" t="str">
            <v>จ.ระนอง</v>
          </cell>
          <cell r="J300" t="str">
            <v>03</v>
          </cell>
          <cell r="K300" t="str">
            <v xml:space="preserve"> อ.กะเปอร์</v>
          </cell>
          <cell r="L300" t="str">
            <v>02</v>
          </cell>
          <cell r="M300" t="str">
            <v xml:space="preserve"> 'ต.กะเปอร์'</v>
          </cell>
          <cell r="N300" t="str">
            <v>01</v>
          </cell>
          <cell r="O300" t="str">
            <v xml:space="preserve"> หมู่ 1</v>
          </cell>
          <cell r="P300" t="str">
            <v>01</v>
          </cell>
          <cell r="Q300" t="str">
            <v>เปิดดำเนินการ</v>
          </cell>
          <cell r="R300" t="str">
            <v xml:space="preserve">195 </v>
          </cell>
          <cell r="S300" t="str">
            <v>85120</v>
          </cell>
          <cell r="T300" t="str">
            <v>077897455</v>
          </cell>
          <cell r="U300" t="str">
            <v>077897222</v>
          </cell>
          <cell r="V300" t="str">
            <v>21</v>
          </cell>
          <cell r="W300" t="str">
            <v>2.1 ทุติยภูมิระดับต้น</v>
          </cell>
          <cell r="X300" t="str">
            <v>S</v>
          </cell>
          <cell r="Y300" t="str">
            <v xml:space="preserve">บริการ  </v>
          </cell>
          <cell r="AH300" t="str">
            <v>11372</v>
          </cell>
        </row>
        <row r="301">
          <cell r="A301" t="str">
            <v>001097000</v>
          </cell>
          <cell r="B301" t="str">
            <v>โรงพยาบาลบ้านเขว้า</v>
          </cell>
          <cell r="C301" t="str">
            <v>21002</v>
          </cell>
          <cell r="D301" t="str">
            <v>กระทรวงสาธารณสุข สำนักงานปลัดกระทรวงสาธารณสุข</v>
          </cell>
          <cell r="E301" t="str">
            <v>07</v>
          </cell>
          <cell r="F301" t="str">
            <v>โรงพยาบาลชุมชน</v>
          </cell>
          <cell r="G301" t="str">
            <v>30</v>
          </cell>
          <cell r="H301" t="str">
            <v>36</v>
          </cell>
          <cell r="I301" t="str">
            <v>จ.ชัยภูมิ</v>
          </cell>
          <cell r="J301" t="str">
            <v>02</v>
          </cell>
          <cell r="K301" t="str">
            <v xml:space="preserve"> อ.บ้านเขว้า</v>
          </cell>
          <cell r="L301" t="str">
            <v>01</v>
          </cell>
          <cell r="M301" t="str">
            <v xml:space="preserve"> 'ต.บ้านเขว้า'</v>
          </cell>
          <cell r="N301" t="str">
            <v>01</v>
          </cell>
          <cell r="O301" t="str">
            <v xml:space="preserve"> หมู่ 1</v>
          </cell>
          <cell r="P301" t="str">
            <v>01</v>
          </cell>
          <cell r="Q301" t="str">
            <v>เปิดดำเนินการ</v>
          </cell>
          <cell r="R301" t="str">
            <v xml:space="preserve">800 </v>
          </cell>
          <cell r="V301" t="str">
            <v>21</v>
          </cell>
          <cell r="W301" t="str">
            <v>2.1 ทุติยภูมิระดับต้น</v>
          </cell>
          <cell r="AH301" t="str">
            <v>10970</v>
          </cell>
        </row>
        <row r="302">
          <cell r="A302" t="str">
            <v>001145700</v>
          </cell>
          <cell r="B302" t="str">
            <v>โรงพยาบาลสมเด็จพระยุพราชหล่มเก่า</v>
          </cell>
          <cell r="C302" t="str">
            <v>21002</v>
          </cell>
          <cell r="D302" t="str">
            <v>กระทรวงสาธารณสุข สำนักงานปลัดกระทรวงสาธารณสุข</v>
          </cell>
          <cell r="E302" t="str">
            <v>07</v>
          </cell>
          <cell r="F302" t="str">
            <v>โรงพยาบาลชุมชน</v>
          </cell>
          <cell r="G302" t="str">
            <v>60</v>
          </cell>
          <cell r="H302" t="str">
            <v>67</v>
          </cell>
          <cell r="I302" t="str">
            <v>จ.เพชรบูรณ์</v>
          </cell>
          <cell r="J302" t="str">
            <v>04</v>
          </cell>
          <cell r="K302" t="str">
            <v xml:space="preserve"> อ.หล่มเก่า</v>
          </cell>
          <cell r="L302" t="str">
            <v>06</v>
          </cell>
          <cell r="M302" t="str">
            <v xml:space="preserve"> 'ต.นาแซง'</v>
          </cell>
          <cell r="N302" t="str">
            <v>01</v>
          </cell>
          <cell r="O302" t="str">
            <v xml:space="preserve"> หมู่ 1</v>
          </cell>
          <cell r="P302" t="str">
            <v>01</v>
          </cell>
          <cell r="Q302" t="str">
            <v>เปิดดำเนินการ</v>
          </cell>
          <cell r="V302" t="str">
            <v>22</v>
          </cell>
          <cell r="W302" t="str">
            <v>2.2 ทุติยภูมิระดับกลาง</v>
          </cell>
          <cell r="Z302" t="str">
            <v>01</v>
          </cell>
          <cell r="AA302" t="str">
            <v>ตั้งใหม่</v>
          </cell>
          <cell r="AH302" t="str">
            <v>11457</v>
          </cell>
        </row>
        <row r="303">
          <cell r="A303" t="str">
            <v>001070700</v>
          </cell>
          <cell r="B303" t="str">
            <v>โรงพยาบาลมหาสารคาม</v>
          </cell>
          <cell r="C303" t="str">
            <v>21002</v>
          </cell>
          <cell r="D303" t="str">
            <v>กระทรวงสาธารณสุข สำนักงานปลัดกระทรวงสาธารณสุข</v>
          </cell>
          <cell r="E303" t="str">
            <v>06</v>
          </cell>
          <cell r="F303" t="str">
            <v>โรงพยาบาลทั่วไป</v>
          </cell>
          <cell r="G303" t="str">
            <v>347</v>
          </cell>
          <cell r="H303" t="str">
            <v>44</v>
          </cell>
          <cell r="I303" t="str">
            <v>จ.มหาสารคาม</v>
          </cell>
          <cell r="J303" t="str">
            <v>01</v>
          </cell>
          <cell r="K303" t="str">
            <v xml:space="preserve"> อ.เมืองมหาสารคาม</v>
          </cell>
          <cell r="L303" t="str">
            <v>01</v>
          </cell>
          <cell r="M303" t="str">
            <v xml:space="preserve"> 'ต.ตลาด'</v>
          </cell>
          <cell r="N303" t="str">
            <v>02</v>
          </cell>
          <cell r="O303" t="str">
            <v xml:space="preserve"> หมู่ 2</v>
          </cell>
          <cell r="P303" t="str">
            <v>01</v>
          </cell>
          <cell r="Q303" t="str">
            <v>เปิดดำเนินการ</v>
          </cell>
          <cell r="R303" t="str">
            <v>168 ถ.ผดุงวิถี</v>
          </cell>
          <cell r="S303" t="str">
            <v>44000</v>
          </cell>
          <cell r="T303" t="str">
            <v>043740993-6</v>
          </cell>
          <cell r="V303" t="str">
            <v>23</v>
          </cell>
          <cell r="W303" t="str">
            <v>2.3 ทุติยภูมิระดับสูง</v>
          </cell>
          <cell r="AH303" t="str">
            <v>10707</v>
          </cell>
        </row>
        <row r="304">
          <cell r="A304" t="str">
            <v>001071700</v>
          </cell>
          <cell r="B304" t="str">
            <v>โรงพยาบาลพะเยา</v>
          </cell>
          <cell r="C304" t="str">
            <v>21002</v>
          </cell>
          <cell r="D304" t="str">
            <v>กระทรวงสาธารณสุข สำนักงานปลัดกระทรวงสาธารณสุข</v>
          </cell>
          <cell r="E304" t="str">
            <v>06</v>
          </cell>
          <cell r="F304" t="str">
            <v>โรงพยาบาลทั่วไป</v>
          </cell>
          <cell r="G304" t="str">
            <v>400</v>
          </cell>
          <cell r="H304" t="str">
            <v>56</v>
          </cell>
          <cell r="I304" t="str">
            <v>จ.พะเยา</v>
          </cell>
          <cell r="J304" t="str">
            <v>01</v>
          </cell>
          <cell r="K304" t="str">
            <v xml:space="preserve"> อ.เมืองพะเยา</v>
          </cell>
          <cell r="L304" t="str">
            <v>07</v>
          </cell>
          <cell r="M304" t="str">
            <v xml:space="preserve"> 'ต.บ้านต๋อม'</v>
          </cell>
          <cell r="N304" t="str">
            <v>00</v>
          </cell>
          <cell r="O304" t="str">
            <v xml:space="preserve"> หมู่ 0</v>
          </cell>
          <cell r="P304" t="str">
            <v>01</v>
          </cell>
          <cell r="Q304" t="str">
            <v>เปิดดำเนินการ</v>
          </cell>
          <cell r="R304" t="str">
            <v xml:space="preserve">269 ถ.พหลโยธิน </v>
          </cell>
          <cell r="S304" t="str">
            <v>56000</v>
          </cell>
          <cell r="T304" t="str">
            <v>054-409300-1</v>
          </cell>
          <cell r="U304" t="str">
            <v>054-409330</v>
          </cell>
          <cell r="V304" t="str">
            <v>23</v>
          </cell>
          <cell r="W304" t="str">
            <v>2.3 ทุติยภูมิระดับสูง</v>
          </cell>
          <cell r="X304" t="str">
            <v>S</v>
          </cell>
          <cell r="Y304" t="str">
            <v xml:space="preserve">บริการ  </v>
          </cell>
          <cell r="Z304" t="str">
            <v>06</v>
          </cell>
          <cell r="AA304" t="str">
            <v>แก้ไข/เปลี่ยนแปลงจำนวนเตียง</v>
          </cell>
          <cell r="AB304" t="str">
            <v>เพิ่มเตียง 360 เป็น 400เตียงตามหนังสือรพ.พะเยาที่พย.0027.201/10713 29 พย.56</v>
          </cell>
          <cell r="AH304" t="str">
            <v>10717</v>
          </cell>
        </row>
        <row r="305">
          <cell r="A305" t="str">
            <v>001160200</v>
          </cell>
          <cell r="B305" t="str">
            <v>โรงพยาบาลเฉลิมพระเกียรติสมเด็จย่า 100 ปี เมืองยาง</v>
          </cell>
          <cell r="C305" t="str">
            <v>21002</v>
          </cell>
          <cell r="D305" t="str">
            <v>กระทรวงสาธารณสุข สำนักงานปลัดกระทรวงสาธารณสุข</v>
          </cell>
          <cell r="E305" t="str">
            <v>07</v>
          </cell>
          <cell r="F305" t="str">
            <v>โรงพยาบาลชุมชน</v>
          </cell>
          <cell r="G305" t="str">
            <v>10</v>
          </cell>
          <cell r="H305" t="str">
            <v>30</v>
          </cell>
          <cell r="I305" t="str">
            <v>จ.นครราชสีมา</v>
          </cell>
          <cell r="J305" t="str">
            <v>27</v>
          </cell>
          <cell r="K305" t="str">
            <v xml:space="preserve"> อ.เมืองยาง</v>
          </cell>
          <cell r="L305" t="str">
            <v>01</v>
          </cell>
          <cell r="M305" t="str">
            <v xml:space="preserve"> 'ต.เมืองยาง'</v>
          </cell>
          <cell r="N305" t="str">
            <v>01</v>
          </cell>
          <cell r="O305" t="str">
            <v xml:space="preserve"> หมู่ 1</v>
          </cell>
          <cell r="P305" t="str">
            <v>01</v>
          </cell>
          <cell r="Q305" t="str">
            <v>เปิดดำเนินการ</v>
          </cell>
          <cell r="V305" t="str">
            <v>21</v>
          </cell>
          <cell r="W305" t="str">
            <v>2.1 ทุติยภูมิระดับต้น</v>
          </cell>
          <cell r="Z305" t="str">
            <v>02</v>
          </cell>
          <cell r="AA305" t="str">
            <v>แก้ไขชื่อ</v>
          </cell>
          <cell r="AB305" t="str">
            <v>แก้ไขชื่อ จาก 110 ปี เป็น 100 ปี</v>
          </cell>
          <cell r="AH305" t="str">
            <v>11602</v>
          </cell>
        </row>
        <row r="306">
          <cell r="A306" t="str">
            <v>001082500</v>
          </cell>
          <cell r="B306" t="str">
            <v>โรงพยาบาลสัตหีบกม10</v>
          </cell>
          <cell r="C306" t="str">
            <v>21002</v>
          </cell>
          <cell r="D306" t="str">
            <v>กระทรวงสาธารณสุข สำนักงานปลัดกระทรวงสาธารณสุข</v>
          </cell>
          <cell r="E306" t="str">
            <v>07</v>
          </cell>
          <cell r="F306" t="str">
            <v>โรงพยาบาลชุมชน</v>
          </cell>
          <cell r="G306" t="str">
            <v>60</v>
          </cell>
          <cell r="H306" t="str">
            <v>20</v>
          </cell>
          <cell r="I306" t="str">
            <v>จ.ชลบุรี</v>
          </cell>
          <cell r="J306" t="str">
            <v>09</v>
          </cell>
          <cell r="K306" t="str">
            <v xml:space="preserve"> อ.สัตหีบ</v>
          </cell>
          <cell r="L306" t="str">
            <v>03</v>
          </cell>
          <cell r="M306" t="str">
            <v xml:space="preserve"> 'ต.พลูตาหลวง'</v>
          </cell>
          <cell r="N306" t="str">
            <v>01</v>
          </cell>
          <cell r="O306" t="str">
            <v xml:space="preserve"> หมู่ 1</v>
          </cell>
          <cell r="P306" t="str">
            <v>01</v>
          </cell>
          <cell r="Q306" t="str">
            <v>เปิดดำเนินการ</v>
          </cell>
          <cell r="V306" t="str">
            <v>21</v>
          </cell>
          <cell r="W306" t="str">
            <v>2.1 ทุติยภูมิระดับต้น</v>
          </cell>
          <cell r="AB306" t="str">
            <v>แก้ไขชื่อหน่วยงาน</v>
          </cell>
          <cell r="AH306" t="str">
            <v>10825</v>
          </cell>
        </row>
        <row r="307">
          <cell r="A307" t="str">
            <v>001082700</v>
          </cell>
          <cell r="B307" t="str">
            <v>โรงพยาบาลมาบตาพุด</v>
          </cell>
          <cell r="C307" t="str">
            <v>21002</v>
          </cell>
          <cell r="D307" t="str">
            <v>กระทรวงสาธารณสุข สำนักงานปลัดกระทรวงสาธารณสุข</v>
          </cell>
          <cell r="E307" t="str">
            <v>07</v>
          </cell>
          <cell r="F307" t="str">
            <v>โรงพยาบาลชุมชน</v>
          </cell>
          <cell r="G307" t="str">
            <v>38</v>
          </cell>
          <cell r="H307" t="str">
            <v>21</v>
          </cell>
          <cell r="I307" t="str">
            <v>จ.ระยอง</v>
          </cell>
          <cell r="J307" t="str">
            <v>01</v>
          </cell>
          <cell r="K307" t="str">
            <v xml:space="preserve"> อ.เมืองระยอง</v>
          </cell>
          <cell r="L307" t="str">
            <v>13</v>
          </cell>
          <cell r="M307" t="str">
            <v xml:space="preserve"> 'ต.ห้วยโป่ง'</v>
          </cell>
          <cell r="N307" t="str">
            <v>00</v>
          </cell>
          <cell r="O307" t="str">
            <v xml:space="preserve"> หมู่ 0</v>
          </cell>
          <cell r="P307" t="str">
            <v>01</v>
          </cell>
          <cell r="Q307" t="str">
            <v>เปิดดำเนินการ</v>
          </cell>
          <cell r="R307" t="str">
            <v>ถ.เมืองใหม่</v>
          </cell>
          <cell r="S307" t="str">
            <v>21150</v>
          </cell>
          <cell r="T307" t="str">
            <v>038-684444</v>
          </cell>
          <cell r="U307" t="str">
            <v>038-687340</v>
          </cell>
          <cell r="V307" t="str">
            <v>22</v>
          </cell>
          <cell r="W307" t="str">
            <v>2.2 ทุติยภูมิระดับกลาง</v>
          </cell>
          <cell r="X307" t="str">
            <v>S</v>
          </cell>
          <cell r="Y307" t="str">
            <v xml:space="preserve">บริการ  </v>
          </cell>
          <cell r="AH307" t="str">
            <v>10827</v>
          </cell>
        </row>
        <row r="308">
          <cell r="A308" t="str">
            <v>007775300</v>
          </cell>
          <cell r="B308" t="str">
            <v>โรงพยาบาลเกาะพีพี</v>
          </cell>
          <cell r="C308" t="str">
            <v>21002</v>
          </cell>
          <cell r="D308" t="str">
            <v>กระทรวงสาธารณสุข สำนักงานปลัดกระทรวงสาธารณสุข</v>
          </cell>
          <cell r="E308" t="str">
            <v>07</v>
          </cell>
          <cell r="F308" t="str">
            <v>โรงพยาบาลชุมชน</v>
          </cell>
          <cell r="G308" t="str">
            <v>10</v>
          </cell>
          <cell r="H308" t="str">
            <v>81</v>
          </cell>
          <cell r="I308" t="str">
            <v>จ.กระบี่</v>
          </cell>
          <cell r="J308" t="str">
            <v>01</v>
          </cell>
          <cell r="K308" t="str">
            <v xml:space="preserve"> อ.เมืองกระบี่</v>
          </cell>
          <cell r="L308" t="str">
            <v>16</v>
          </cell>
          <cell r="M308" t="str">
            <v xml:space="preserve"> 'ต.อ่าวนาง'</v>
          </cell>
          <cell r="N308" t="str">
            <v>07</v>
          </cell>
          <cell r="O308" t="str">
            <v xml:space="preserve"> หมู่ 7</v>
          </cell>
          <cell r="P308" t="str">
            <v>01</v>
          </cell>
          <cell r="Q308" t="str">
            <v>เปิดดำเนินการ</v>
          </cell>
          <cell r="S308" t="str">
            <v>81000</v>
          </cell>
          <cell r="T308" t="str">
            <v>075660719</v>
          </cell>
          <cell r="V308" t="str">
            <v>21</v>
          </cell>
          <cell r="W308" t="str">
            <v>2.1 ทุติยภูมิระดับต้น</v>
          </cell>
          <cell r="X308" t="str">
            <v>S</v>
          </cell>
          <cell r="Y308" t="str">
            <v xml:space="preserve">บริการ  </v>
          </cell>
          <cell r="Z308" t="str">
            <v>11</v>
          </cell>
          <cell r="AA308" t="str">
            <v>ยกฐานะหน่วยงาน</v>
          </cell>
          <cell r="AB308" t="str">
            <v>ยกฐานะจากระดับ (รพ.สาขา  ปฐมภูมิ) เป็นรพช.ขนาดเล็ก (F3 ทุติยภูมิ )  แก้ไขรหัส รพ.เกาะพีพี  รหัส 77753</v>
          </cell>
          <cell r="AC308" t="str">
            <v>001134102 เป็น 007775300</v>
          </cell>
          <cell r="AD308" t="str">
            <v>77753 ตามหนังสือที่ กบ 0032/4896 ลงวันที่ 12 พย 56'</v>
          </cell>
          <cell r="AE308" t="str">
            <v>2013-11-21</v>
          </cell>
          <cell r="AH308" t="str">
            <v>77753</v>
          </cell>
        </row>
        <row r="309">
          <cell r="A309" t="str">
            <v>001067000</v>
          </cell>
          <cell r="B309" t="str">
            <v>โรงพยาบาลขอนแก่น</v>
          </cell>
          <cell r="C309" t="str">
            <v>21002</v>
          </cell>
          <cell r="D309" t="str">
            <v>กระทรวงสาธารณสุข สำนักงานปลัดกระทรวงสาธารณสุข</v>
          </cell>
          <cell r="E309" t="str">
            <v>05</v>
          </cell>
          <cell r="F309" t="str">
            <v>โรงพยาบาลศูนย์</v>
          </cell>
          <cell r="G309" t="str">
            <v>867</v>
          </cell>
          <cell r="H309" t="str">
            <v>40</v>
          </cell>
          <cell r="I309" t="str">
            <v>จ.ขอนแก่น</v>
          </cell>
          <cell r="J309" t="str">
            <v>01</v>
          </cell>
          <cell r="K309" t="str">
            <v xml:space="preserve"> อ.เมืองขอนแก่น</v>
          </cell>
          <cell r="L309" t="str">
            <v>01</v>
          </cell>
          <cell r="M309" t="str">
            <v xml:space="preserve"> 'ต.ในเมือง'</v>
          </cell>
          <cell r="N309" t="str">
            <v>00</v>
          </cell>
          <cell r="O309" t="str">
            <v xml:space="preserve"> หมู่ 0</v>
          </cell>
          <cell r="P309" t="str">
            <v>01</v>
          </cell>
          <cell r="Q309" t="str">
            <v>เปิดดำเนินการ</v>
          </cell>
          <cell r="R309" t="str">
            <v xml:space="preserve">54 ถ.ศรีจันทร์ </v>
          </cell>
          <cell r="S309" t="str">
            <v>40000</v>
          </cell>
          <cell r="T309" t="str">
            <v>043336789</v>
          </cell>
          <cell r="V309" t="str">
            <v>31</v>
          </cell>
          <cell r="W309" t="str">
            <v>3.1 ตติยภูมิ</v>
          </cell>
          <cell r="X309" t="str">
            <v>S</v>
          </cell>
          <cell r="Y309" t="str">
            <v xml:space="preserve">บริการ  </v>
          </cell>
          <cell r="AH309" t="str">
            <v>10670</v>
          </cell>
        </row>
        <row r="310">
          <cell r="A310" t="str">
            <v>001067500</v>
          </cell>
          <cell r="B310" t="str">
            <v>โรงพยาบาลสวรรค์ประชารักษ์</v>
          </cell>
          <cell r="C310" t="str">
            <v>21002</v>
          </cell>
          <cell r="D310" t="str">
            <v>กระทรวงสาธารณสุข สำนักงานปลัดกระทรวงสาธารณสุข</v>
          </cell>
          <cell r="E310" t="str">
            <v>05</v>
          </cell>
          <cell r="F310" t="str">
            <v>โรงพยาบาลศูนย์</v>
          </cell>
          <cell r="G310" t="str">
            <v>672</v>
          </cell>
          <cell r="H310" t="str">
            <v>60</v>
          </cell>
          <cell r="I310" t="str">
            <v>จ.นครสวรรค์</v>
          </cell>
          <cell r="J310" t="str">
            <v>01</v>
          </cell>
          <cell r="K310" t="str">
            <v xml:space="preserve"> อ.เมืองนครสวรรค์</v>
          </cell>
          <cell r="L310" t="str">
            <v>01</v>
          </cell>
          <cell r="M310" t="str">
            <v xml:space="preserve"> 'ต.ปากน้ำโพ'</v>
          </cell>
          <cell r="N310" t="str">
            <v>00</v>
          </cell>
          <cell r="O310" t="str">
            <v xml:space="preserve"> หมู่ 0</v>
          </cell>
          <cell r="P310" t="str">
            <v>01</v>
          </cell>
          <cell r="Q310" t="str">
            <v>เปิดดำเนินการ</v>
          </cell>
          <cell r="R310" t="str">
            <v xml:space="preserve">ถ.อรรถกวี  </v>
          </cell>
          <cell r="S310" t="str">
            <v>60000</v>
          </cell>
          <cell r="T310" t="str">
            <v>056-219888</v>
          </cell>
          <cell r="V310" t="str">
            <v>31</v>
          </cell>
          <cell r="W310" t="str">
            <v>3.1 ตติยภูมิ</v>
          </cell>
          <cell r="AH310" t="str">
            <v>10675</v>
          </cell>
        </row>
        <row r="311">
          <cell r="A311" t="str">
            <v>001066500</v>
          </cell>
          <cell r="B311" t="str">
            <v>โรงพยาบาลเจ้าพระยาอภัยภูเบศร</v>
          </cell>
          <cell r="C311" t="str">
            <v>21002</v>
          </cell>
          <cell r="D311" t="str">
            <v>กระทรวงสาธารณสุข สำนักงานปลัดกระทรวงสาธารณสุข</v>
          </cell>
          <cell r="E311" t="str">
            <v>05</v>
          </cell>
          <cell r="F311" t="str">
            <v>โรงพยาบาลศูนย์</v>
          </cell>
          <cell r="G311" t="str">
            <v>505</v>
          </cell>
          <cell r="H311" t="str">
            <v>25</v>
          </cell>
          <cell r="I311" t="str">
            <v>จ.ปราจีนบุรี</v>
          </cell>
          <cell r="J311" t="str">
            <v>01</v>
          </cell>
          <cell r="K311" t="str">
            <v xml:space="preserve"> อ.เมืองปราจีนบุรี</v>
          </cell>
          <cell r="L311" t="str">
            <v>05</v>
          </cell>
          <cell r="M311" t="str">
            <v xml:space="preserve"> 'ต.ท่างาม'</v>
          </cell>
          <cell r="N311" t="str">
            <v>12</v>
          </cell>
          <cell r="O311" t="str">
            <v xml:space="preserve"> หมู่ 12</v>
          </cell>
          <cell r="P311" t="str">
            <v>01</v>
          </cell>
          <cell r="Q311" t="str">
            <v>เปิดดำเนินการ</v>
          </cell>
          <cell r="R311" t="str">
            <v xml:space="preserve">32/7 </v>
          </cell>
          <cell r="S311" t="str">
            <v>25000</v>
          </cell>
          <cell r="T311" t="str">
            <v>037211088</v>
          </cell>
          <cell r="V311" t="str">
            <v>31</v>
          </cell>
          <cell r="W311" t="str">
            <v>3.1 ตติยภูมิ</v>
          </cell>
          <cell r="AH311" t="str">
            <v>10665</v>
          </cell>
        </row>
        <row r="312">
          <cell r="A312" t="str">
            <v>001067300</v>
          </cell>
          <cell r="B312" t="str">
            <v>โรงพยาบาลอุตรดิตถ์</v>
          </cell>
          <cell r="C312" t="str">
            <v>21002</v>
          </cell>
          <cell r="D312" t="str">
            <v>กระทรวงสาธารณสุข สำนักงานปลัดกระทรวงสาธารณสุข</v>
          </cell>
          <cell r="E312" t="str">
            <v>05</v>
          </cell>
          <cell r="F312" t="str">
            <v>โรงพยาบาลศูนย์</v>
          </cell>
          <cell r="G312" t="str">
            <v>610</v>
          </cell>
          <cell r="H312" t="str">
            <v>53</v>
          </cell>
          <cell r="I312" t="str">
            <v>จ.อุตรดิตถ์</v>
          </cell>
          <cell r="J312" t="str">
            <v>01</v>
          </cell>
          <cell r="K312" t="str">
            <v xml:space="preserve"> อ.เมืองอุตรดิตถ์</v>
          </cell>
          <cell r="L312" t="str">
            <v>01</v>
          </cell>
          <cell r="M312" t="str">
            <v xml:space="preserve"> 'ต.ท่าอิฐ'</v>
          </cell>
          <cell r="N312" t="str">
            <v>00</v>
          </cell>
          <cell r="O312" t="str">
            <v xml:space="preserve"> หมู่ 0</v>
          </cell>
          <cell r="P312" t="str">
            <v>01</v>
          </cell>
          <cell r="Q312" t="str">
            <v>เปิดดำเนินการ</v>
          </cell>
          <cell r="R312" t="str">
            <v xml:space="preserve">38  ถ.เจษฏาบดินทร์ </v>
          </cell>
          <cell r="S312" t="str">
            <v>53000</v>
          </cell>
          <cell r="T312" t="str">
            <v>055411064  055-830782</v>
          </cell>
          <cell r="U312" t="str">
            <v>055411848</v>
          </cell>
          <cell r="V312" t="str">
            <v>31</v>
          </cell>
          <cell r="W312" t="str">
            <v>3.1 ตติยภูมิ</v>
          </cell>
          <cell r="Z312" t="str">
            <v>06</v>
          </cell>
          <cell r="AA312" t="str">
            <v>แก้ไข/เปลี่ยนแปลงจำนวนเตียง</v>
          </cell>
          <cell r="AB312" t="str">
            <v>แก้ไขจำนวนเตียง561 เป็น 610เตียง ตามหนังสือแจ้งที่ อต.0032.101.6/9566 ลงวันที่ 19 พย.56</v>
          </cell>
          <cell r="AH312" t="str">
            <v>10673</v>
          </cell>
        </row>
        <row r="313">
          <cell r="A313" t="str">
            <v>001067900</v>
          </cell>
          <cell r="B313" t="str">
            <v>โรงพยาบาลนครปฐม</v>
          </cell>
          <cell r="C313" t="str">
            <v>21002</v>
          </cell>
          <cell r="D313" t="str">
            <v>กระทรวงสาธารณสุข สำนักงานปลัดกระทรวงสาธารณสุข</v>
          </cell>
          <cell r="E313" t="str">
            <v>05</v>
          </cell>
          <cell r="F313" t="str">
            <v>โรงพยาบาลศูนย์</v>
          </cell>
          <cell r="G313" t="str">
            <v>560</v>
          </cell>
          <cell r="H313" t="str">
            <v>73</v>
          </cell>
          <cell r="I313" t="str">
            <v>จ.นครปฐม</v>
          </cell>
          <cell r="J313" t="str">
            <v>01</v>
          </cell>
          <cell r="K313" t="str">
            <v xml:space="preserve"> อ.เมืองนครปฐม</v>
          </cell>
          <cell r="L313" t="str">
            <v>01</v>
          </cell>
          <cell r="M313" t="str">
            <v xml:space="preserve"> 'ต.พระปฐมเจดีย์'</v>
          </cell>
          <cell r="N313" t="str">
            <v>00</v>
          </cell>
          <cell r="O313" t="str">
            <v xml:space="preserve"> หมู่ 0</v>
          </cell>
          <cell r="P313" t="str">
            <v>01</v>
          </cell>
          <cell r="Q313" t="str">
            <v>เปิดดำเนินการ</v>
          </cell>
          <cell r="R313" t="str">
            <v xml:space="preserve">196 ถ.เทศ7 </v>
          </cell>
          <cell r="S313" t="str">
            <v>73000</v>
          </cell>
          <cell r="T313" t="str">
            <v>034-251552</v>
          </cell>
          <cell r="V313" t="str">
            <v>31</v>
          </cell>
          <cell r="W313" t="str">
            <v>3.1 ตติยภูมิ</v>
          </cell>
          <cell r="AH313" t="str">
            <v>10679</v>
          </cell>
        </row>
        <row r="314">
          <cell r="A314" t="str">
            <v>001066300</v>
          </cell>
          <cell r="B314" t="str">
            <v>โรงพยาบาลระยอง</v>
          </cell>
          <cell r="C314" t="str">
            <v>21002</v>
          </cell>
          <cell r="D314" t="str">
            <v>กระทรวงสาธารณสุข สำนักงานปลัดกระทรวงสาธารณสุข</v>
          </cell>
          <cell r="E314" t="str">
            <v>05</v>
          </cell>
          <cell r="F314" t="str">
            <v>โรงพยาบาลศูนย์</v>
          </cell>
          <cell r="G314" t="str">
            <v>555</v>
          </cell>
          <cell r="H314" t="str">
            <v>21</v>
          </cell>
          <cell r="I314" t="str">
            <v>จ.ระยอง</v>
          </cell>
          <cell r="J314" t="str">
            <v>01</v>
          </cell>
          <cell r="K314" t="str">
            <v xml:space="preserve"> อ.เมืองระยอง</v>
          </cell>
          <cell r="L314" t="str">
            <v>01</v>
          </cell>
          <cell r="M314" t="str">
            <v xml:space="preserve"> 'ต.ท่าประดู่'</v>
          </cell>
          <cell r="N314" t="str">
            <v>00</v>
          </cell>
          <cell r="O314" t="str">
            <v xml:space="preserve"> หมู่ 0</v>
          </cell>
          <cell r="P314" t="str">
            <v>01</v>
          </cell>
          <cell r="Q314" t="str">
            <v>เปิดดำเนินการ</v>
          </cell>
          <cell r="R314" t="str">
            <v xml:space="preserve">138 ถ.สุขุมวิท </v>
          </cell>
          <cell r="S314" t="str">
            <v>21000</v>
          </cell>
          <cell r="T314" t="str">
            <v>038611104</v>
          </cell>
          <cell r="V314" t="str">
            <v>31</v>
          </cell>
          <cell r="W314" t="str">
            <v>3.1 ตติยภูมิ</v>
          </cell>
          <cell r="AH314" t="str">
            <v>10663</v>
          </cell>
        </row>
        <row r="315">
          <cell r="A315" t="str">
            <v>001066400</v>
          </cell>
          <cell r="B315" t="str">
            <v>โรงพยาบาลพระปกเกล้า</v>
          </cell>
          <cell r="C315" t="str">
            <v>21002</v>
          </cell>
          <cell r="D315" t="str">
            <v>กระทรวงสาธารณสุข สำนักงานปลัดกระทรวงสาธารณสุข</v>
          </cell>
          <cell r="E315" t="str">
            <v>05</v>
          </cell>
          <cell r="F315" t="str">
            <v>โรงพยาบาลศูนย์</v>
          </cell>
          <cell r="G315" t="str">
            <v>755</v>
          </cell>
          <cell r="H315" t="str">
            <v>22</v>
          </cell>
          <cell r="I315" t="str">
            <v>จ.จันทบุรี</v>
          </cell>
          <cell r="J315" t="str">
            <v>01</v>
          </cell>
          <cell r="K315" t="str">
            <v xml:space="preserve"> อ.เมืองจันทบุรี</v>
          </cell>
          <cell r="L315" t="str">
            <v>02</v>
          </cell>
          <cell r="M315" t="str">
            <v xml:space="preserve"> 'ต.วัดใหม่'</v>
          </cell>
          <cell r="N315" t="str">
            <v>00</v>
          </cell>
          <cell r="O315" t="str">
            <v xml:space="preserve"> หมู่ 0</v>
          </cell>
          <cell r="P315" t="str">
            <v>01</v>
          </cell>
          <cell r="Q315" t="str">
            <v>เปิดดำเนินการ</v>
          </cell>
          <cell r="R315" t="str">
            <v>38 ถ.เลียบเนิน</v>
          </cell>
          <cell r="S315" t="str">
            <v>22000</v>
          </cell>
          <cell r="T315" t="str">
            <v>039324975-84</v>
          </cell>
          <cell r="V315" t="str">
            <v>31</v>
          </cell>
          <cell r="W315" t="str">
            <v>3.1 ตติยภูมิ</v>
          </cell>
          <cell r="AH315" t="str">
            <v>10664</v>
          </cell>
        </row>
        <row r="316">
          <cell r="A316" t="str">
            <v>001066800</v>
          </cell>
          <cell r="B316" t="str">
            <v>โรงพยาบาลสุรินทร์</v>
          </cell>
          <cell r="C316" t="str">
            <v>21002</v>
          </cell>
          <cell r="D316" t="str">
            <v>กระทรวงสาธารณสุข สำนักงานปลัดกระทรวงสาธารณสุข</v>
          </cell>
          <cell r="E316" t="str">
            <v>05</v>
          </cell>
          <cell r="F316" t="str">
            <v>โรงพยาบาลศูนย์</v>
          </cell>
          <cell r="G316" t="str">
            <v>789</v>
          </cell>
          <cell r="H316" t="str">
            <v>32</v>
          </cell>
          <cell r="I316" t="str">
            <v>จ.สุรินทร์</v>
          </cell>
          <cell r="J316" t="str">
            <v>01</v>
          </cell>
          <cell r="K316" t="str">
            <v xml:space="preserve"> อ.เมืองสุรินทร์</v>
          </cell>
          <cell r="L316" t="str">
            <v>01</v>
          </cell>
          <cell r="M316" t="str">
            <v xml:space="preserve"> 'ต.ในเมือง'</v>
          </cell>
          <cell r="N316" t="str">
            <v>00</v>
          </cell>
          <cell r="O316" t="str">
            <v xml:space="preserve"> หมู่ 0</v>
          </cell>
          <cell r="P316" t="str">
            <v>01</v>
          </cell>
          <cell r="Q316" t="str">
            <v>เปิดดำเนินการ</v>
          </cell>
          <cell r="R316" t="str">
            <v xml:space="preserve">68 ถ.หลักเมือง </v>
          </cell>
          <cell r="S316" t="str">
            <v>3200</v>
          </cell>
          <cell r="T316" t="str">
            <v>044-511757</v>
          </cell>
          <cell r="V316" t="str">
            <v>31</v>
          </cell>
          <cell r="W316" t="str">
            <v>3.1 ตติยภูมิ</v>
          </cell>
          <cell r="Z316" t="str">
            <v>06</v>
          </cell>
          <cell r="AA316" t="str">
            <v>แก้ไข/เปลี่ยนแปลงจำนวนเตียง</v>
          </cell>
          <cell r="AB316" t="str">
            <v>เพิ่มจำนวนเตียงจาก 697 เป็น 789 ตามหนังสือรพ.สุรินทร์ ที่ สร.0027.102/14572 ลง วันที่ 25 กย.56</v>
          </cell>
          <cell r="AH316" t="str">
            <v>10668</v>
          </cell>
        </row>
        <row r="317">
          <cell r="A317" t="str">
            <v>001066900</v>
          </cell>
          <cell r="B317" t="str">
            <v>โรงพยาบาลสรรพสิทธิประสงค์</v>
          </cell>
          <cell r="C317" t="str">
            <v>21002</v>
          </cell>
          <cell r="D317" t="str">
            <v>กระทรวงสาธารณสุข สำนักงานปลัดกระทรวงสาธารณสุข</v>
          </cell>
          <cell r="E317" t="str">
            <v>05</v>
          </cell>
          <cell r="F317" t="str">
            <v>โรงพยาบาลศูนย์</v>
          </cell>
          <cell r="G317" t="str">
            <v>1000</v>
          </cell>
          <cell r="H317" t="str">
            <v>34</v>
          </cell>
          <cell r="I317" t="str">
            <v>จ.อุบลราชธานี</v>
          </cell>
          <cell r="J317" t="str">
            <v>01</v>
          </cell>
          <cell r="K317" t="str">
            <v xml:space="preserve"> อ.เมืองอุบลราชธานี</v>
          </cell>
          <cell r="L317" t="str">
            <v>01</v>
          </cell>
          <cell r="M317" t="str">
            <v xml:space="preserve"> 'ต.ในเมือง'</v>
          </cell>
          <cell r="N317" t="str">
            <v>10</v>
          </cell>
          <cell r="O317" t="str">
            <v xml:space="preserve"> หมู่ 10</v>
          </cell>
          <cell r="P317" t="str">
            <v>01</v>
          </cell>
          <cell r="Q317" t="str">
            <v>เปิดดำเนินการ</v>
          </cell>
          <cell r="R317" t="str">
            <v xml:space="preserve">122 ถ.สรรพสิทธิ์ </v>
          </cell>
          <cell r="S317" t="str">
            <v>34000</v>
          </cell>
          <cell r="T317" t="str">
            <v>043336789</v>
          </cell>
          <cell r="V317" t="str">
            <v>31</v>
          </cell>
          <cell r="W317" t="str">
            <v>3.1 ตติยภูมิ</v>
          </cell>
          <cell r="AH317" t="str">
            <v>10669</v>
          </cell>
        </row>
        <row r="318">
          <cell r="A318" t="str">
            <v>001067700</v>
          </cell>
          <cell r="B318" t="str">
            <v>โรงพยาบาลราชบุรี</v>
          </cell>
          <cell r="C318" t="str">
            <v>21002</v>
          </cell>
          <cell r="D318" t="str">
            <v>กระทรวงสาธารณสุข สำนักงานปลัดกระทรวงสาธารณสุข</v>
          </cell>
          <cell r="E318" t="str">
            <v>05</v>
          </cell>
          <cell r="F318" t="str">
            <v>โรงพยาบาลศูนย์</v>
          </cell>
          <cell r="G318" t="str">
            <v>855</v>
          </cell>
          <cell r="H318" t="str">
            <v>70</v>
          </cell>
          <cell r="I318" t="str">
            <v>จ.ราชบุรี</v>
          </cell>
          <cell r="J318" t="str">
            <v>01</v>
          </cell>
          <cell r="K318" t="str">
            <v xml:space="preserve"> อ.เมืองราชบุรี</v>
          </cell>
          <cell r="L318" t="str">
            <v>01</v>
          </cell>
          <cell r="M318" t="str">
            <v xml:space="preserve"> 'ต.หน้าเมือง'</v>
          </cell>
          <cell r="N318" t="str">
            <v>01</v>
          </cell>
          <cell r="O318" t="str">
            <v xml:space="preserve"> หมู่ 1</v>
          </cell>
          <cell r="P318" t="str">
            <v>01</v>
          </cell>
          <cell r="Q318" t="str">
            <v>เปิดดำเนินการ</v>
          </cell>
          <cell r="R318" t="str">
            <v>85 ถ.สมบูรณ์กุล</v>
          </cell>
          <cell r="S318" t="str">
            <v>70000</v>
          </cell>
          <cell r="T318" t="str">
            <v>0-3271-9600-50</v>
          </cell>
          <cell r="V318" t="str">
            <v>31</v>
          </cell>
          <cell r="W318" t="str">
            <v>3.1 ตติยภูมิ</v>
          </cell>
          <cell r="AH318" t="str">
            <v>10677</v>
          </cell>
        </row>
        <row r="319">
          <cell r="A319" t="str">
            <v>001068100</v>
          </cell>
          <cell r="B319" t="str">
            <v>โรงพยาบาลสุราษฎร์ธานี</v>
          </cell>
          <cell r="C319" t="str">
            <v>21002</v>
          </cell>
          <cell r="D319" t="str">
            <v>กระทรวงสาธารณสุข สำนักงานปลัดกระทรวงสาธารณสุข</v>
          </cell>
          <cell r="E319" t="str">
            <v>05</v>
          </cell>
          <cell r="F319" t="str">
            <v>โรงพยาบาลศูนย์</v>
          </cell>
          <cell r="G319" t="str">
            <v>660</v>
          </cell>
          <cell r="H319" t="str">
            <v>84</v>
          </cell>
          <cell r="I319" t="str">
            <v>จ.สุราษฎร์ธานี</v>
          </cell>
          <cell r="J319" t="str">
            <v>01</v>
          </cell>
          <cell r="K319" t="str">
            <v xml:space="preserve"> อ.เมืองสุราษฎร์ธานี</v>
          </cell>
          <cell r="L319" t="str">
            <v>02</v>
          </cell>
          <cell r="M319" t="str">
            <v xml:space="preserve"> 'ต.มะขามเตี้ย'</v>
          </cell>
          <cell r="N319" t="str">
            <v>02</v>
          </cell>
          <cell r="O319" t="str">
            <v xml:space="preserve"> หมู่ 2</v>
          </cell>
          <cell r="P319" t="str">
            <v>01</v>
          </cell>
          <cell r="Q319" t="str">
            <v>เปิดดำเนินการ</v>
          </cell>
          <cell r="R319" t="str">
            <v xml:space="preserve">56 </v>
          </cell>
          <cell r="S319" t="str">
            <v>84000</v>
          </cell>
          <cell r="T319" t="str">
            <v>077272231</v>
          </cell>
          <cell r="U319" t="str">
            <v>077283257</v>
          </cell>
          <cell r="V319" t="str">
            <v>31</v>
          </cell>
          <cell r="W319" t="str">
            <v>3.1 ตติยภูมิ</v>
          </cell>
          <cell r="X319" t="str">
            <v>S</v>
          </cell>
          <cell r="Y319" t="str">
            <v xml:space="preserve">บริการ  </v>
          </cell>
          <cell r="AH319" t="str">
            <v>10681</v>
          </cell>
        </row>
        <row r="320">
          <cell r="A320" t="str">
            <v>001069900</v>
          </cell>
          <cell r="B320" t="str">
            <v>โรงพยาบาลสมเด็จพระยุพราชสระแก้ว</v>
          </cell>
          <cell r="C320" t="str">
            <v>21002</v>
          </cell>
          <cell r="D320" t="str">
            <v>กระทรวงสาธารณสุข สำนักงานปลัดกระทรวงสาธารณสุข</v>
          </cell>
          <cell r="E320" t="str">
            <v>06</v>
          </cell>
          <cell r="F320" t="str">
            <v>โรงพยาบาลทั่วไป</v>
          </cell>
          <cell r="G320" t="str">
            <v>324</v>
          </cell>
          <cell r="H320" t="str">
            <v>27</v>
          </cell>
          <cell r="I320" t="str">
            <v>จ.สระแก้ว</v>
          </cell>
          <cell r="J320" t="str">
            <v>01</v>
          </cell>
          <cell r="K320" t="str">
            <v xml:space="preserve"> อ.เมืองสระแก้ว</v>
          </cell>
          <cell r="L320" t="str">
            <v>01</v>
          </cell>
          <cell r="M320" t="str">
            <v xml:space="preserve"> 'ต.สระแก้ว'</v>
          </cell>
          <cell r="N320" t="str">
            <v>02</v>
          </cell>
          <cell r="O320" t="str">
            <v xml:space="preserve"> หมู่ 2</v>
          </cell>
          <cell r="P320" t="str">
            <v>01</v>
          </cell>
          <cell r="Q320" t="str">
            <v>เปิดดำเนินการ</v>
          </cell>
          <cell r="R320" t="str">
            <v xml:space="preserve">725 ม.2 ถ.สุวรรณศร </v>
          </cell>
          <cell r="S320" t="str">
            <v>27000</v>
          </cell>
          <cell r="T320" t="str">
            <v>037241011</v>
          </cell>
          <cell r="V320" t="str">
            <v>23</v>
          </cell>
          <cell r="W320" t="str">
            <v>2.3 ทุติยภูมิระดับสูง</v>
          </cell>
          <cell r="Z320" t="str">
            <v>06</v>
          </cell>
          <cell r="AA320" t="str">
            <v>แก้ไข/เปลี่ยนแปลงจำนวนเตียง</v>
          </cell>
          <cell r="AB320" t="str">
            <v>ปรับจำนวนเตียง  ตามหนังสือ สำนักบริหารกลาง ที่สธ.0228.04.3/5568 วันที่  10 ตค.55 และตามมติ อกพ.สป.</v>
          </cell>
          <cell r="AH320" t="str">
            <v>10699</v>
          </cell>
        </row>
        <row r="321">
          <cell r="A321" t="str">
            <v>001069600</v>
          </cell>
          <cell r="B321" t="str">
            <v>โรงพยาบาลตราด</v>
          </cell>
          <cell r="C321" t="str">
            <v>21002</v>
          </cell>
          <cell r="D321" t="str">
            <v>กระทรวงสาธารณสุข สำนักงานปลัดกระทรวงสาธารณสุข</v>
          </cell>
          <cell r="E321" t="str">
            <v>06</v>
          </cell>
          <cell r="F321" t="str">
            <v>โรงพยาบาลทั่วไป</v>
          </cell>
          <cell r="G321" t="str">
            <v>314</v>
          </cell>
          <cell r="H321" t="str">
            <v>23</v>
          </cell>
          <cell r="I321" t="str">
            <v>จ.ตราด</v>
          </cell>
          <cell r="J321" t="str">
            <v>01</v>
          </cell>
          <cell r="K321" t="str">
            <v xml:space="preserve"> อ.เมืองตราด</v>
          </cell>
          <cell r="L321" t="str">
            <v>07</v>
          </cell>
          <cell r="M321" t="str">
            <v xml:space="preserve"> 'ต.วังกระแจะ'</v>
          </cell>
          <cell r="N321" t="str">
            <v>00</v>
          </cell>
          <cell r="O321" t="str">
            <v xml:space="preserve"> หมู่ 0</v>
          </cell>
          <cell r="P321" t="str">
            <v>01</v>
          </cell>
          <cell r="Q321" t="str">
            <v>เปิดดำเนินการ</v>
          </cell>
          <cell r="R321" t="str">
            <v xml:space="preserve">108 ถ.สุขุมวิท </v>
          </cell>
          <cell r="S321" t="str">
            <v>23000</v>
          </cell>
          <cell r="T321" t="str">
            <v>039511040-1</v>
          </cell>
          <cell r="V321" t="str">
            <v>23</v>
          </cell>
          <cell r="W321" t="str">
            <v>2.3 ทุติยภูมิระดับสูง</v>
          </cell>
          <cell r="Z321" t="str">
            <v>04</v>
          </cell>
          <cell r="AA321" t="str">
            <v>แก้ไข/เปลี่ยนแปลงที่ตั้ง</v>
          </cell>
          <cell r="AB321" t="str">
            <v>จาก 340 เป็น 314 (กรอบ 312)</v>
          </cell>
          <cell r="AH321" t="str">
            <v>10696</v>
          </cell>
        </row>
        <row r="322">
          <cell r="A322" t="str">
            <v>001069800</v>
          </cell>
          <cell r="B322" t="str">
            <v>โรงพยาบาลนครนายก</v>
          </cell>
          <cell r="C322" t="str">
            <v>21002</v>
          </cell>
          <cell r="D322" t="str">
            <v>กระทรวงสาธารณสุข สำนักงานปลัดกระทรวงสาธารณสุข</v>
          </cell>
          <cell r="E322" t="str">
            <v>06</v>
          </cell>
          <cell r="F322" t="str">
            <v>โรงพยาบาลทั่วไป</v>
          </cell>
          <cell r="G322" t="str">
            <v>314</v>
          </cell>
          <cell r="H322" t="str">
            <v>26</v>
          </cell>
          <cell r="I322" t="str">
            <v>จ.นครนายก</v>
          </cell>
          <cell r="J322" t="str">
            <v>01</v>
          </cell>
          <cell r="K322" t="str">
            <v xml:space="preserve"> อ.เมืองนครนายก</v>
          </cell>
          <cell r="L322" t="str">
            <v>01</v>
          </cell>
          <cell r="M322" t="str">
            <v xml:space="preserve"> 'ต.นครนายก'</v>
          </cell>
          <cell r="N322" t="str">
            <v>06</v>
          </cell>
          <cell r="O322" t="str">
            <v xml:space="preserve"> หมู่ 6</v>
          </cell>
          <cell r="P322" t="str">
            <v>01</v>
          </cell>
          <cell r="Q322" t="str">
            <v>เปิดดำเนินการ</v>
          </cell>
          <cell r="R322" t="str">
            <v xml:space="preserve">100 ถ.สุวรรณศร </v>
          </cell>
          <cell r="S322" t="str">
            <v>26000</v>
          </cell>
          <cell r="T322" t="str">
            <v>037311150-2*114</v>
          </cell>
          <cell r="V322" t="str">
            <v>23</v>
          </cell>
          <cell r="W322" t="str">
            <v>2.3 ทุติยภูมิระดับสูง</v>
          </cell>
          <cell r="AH322" t="str">
            <v>10698</v>
          </cell>
        </row>
        <row r="323">
          <cell r="A323" t="str">
            <v>001070000</v>
          </cell>
          <cell r="B323" t="str">
            <v>โรงพยาบาลศรีสะเกษ</v>
          </cell>
          <cell r="C323" t="str">
            <v>21002</v>
          </cell>
          <cell r="D323" t="str">
            <v>กระทรวงสาธารณสุข สำนักงานปลัดกระทรวงสาธารณสุข</v>
          </cell>
          <cell r="E323" t="str">
            <v>06</v>
          </cell>
          <cell r="F323" t="str">
            <v>โรงพยาบาลทั่วไป</v>
          </cell>
          <cell r="G323" t="str">
            <v>506</v>
          </cell>
          <cell r="H323" t="str">
            <v>33</v>
          </cell>
          <cell r="I323" t="str">
            <v>จ.ศรีสะเกษ</v>
          </cell>
          <cell r="J323" t="str">
            <v>01</v>
          </cell>
          <cell r="K323" t="str">
            <v xml:space="preserve"> อ.เมืองศรีสะเกษ</v>
          </cell>
          <cell r="L323" t="str">
            <v>02</v>
          </cell>
          <cell r="M323" t="str">
            <v xml:space="preserve"> 'ต.เมืองใต้'</v>
          </cell>
          <cell r="N323" t="str">
            <v>00</v>
          </cell>
          <cell r="O323" t="str">
            <v xml:space="preserve"> หมู่ 0</v>
          </cell>
          <cell r="P323" t="str">
            <v>01</v>
          </cell>
          <cell r="Q323" t="str">
            <v>เปิดดำเนินการ</v>
          </cell>
          <cell r="R323" t="str">
            <v xml:space="preserve">859 ถนนกสิกรรม </v>
          </cell>
          <cell r="S323" t="str">
            <v>33000</v>
          </cell>
          <cell r="T323" t="str">
            <v>045611503</v>
          </cell>
          <cell r="U323" t="str">
            <v>045611502</v>
          </cell>
          <cell r="V323" t="str">
            <v>23</v>
          </cell>
          <cell r="W323" t="str">
            <v>2.3 ทุติยภูมิระดับสูง</v>
          </cell>
          <cell r="X323" t="str">
            <v>S</v>
          </cell>
          <cell r="Y323" t="str">
            <v xml:space="preserve">บริการ  </v>
          </cell>
          <cell r="AH323" t="str">
            <v>10700</v>
          </cell>
        </row>
        <row r="324">
          <cell r="A324" t="str">
            <v>001068200</v>
          </cell>
          <cell r="B324" t="str">
            <v>โรงพยาบาลหาดใหญ่</v>
          </cell>
          <cell r="C324" t="str">
            <v>21002</v>
          </cell>
          <cell r="D324" t="str">
            <v>กระทรวงสาธารณสุข สำนักงานปลัดกระทรวงสาธารณสุข</v>
          </cell>
          <cell r="E324" t="str">
            <v>05</v>
          </cell>
          <cell r="F324" t="str">
            <v>โรงพยาบาลศูนย์</v>
          </cell>
          <cell r="G324" t="str">
            <v>591</v>
          </cell>
          <cell r="H324" t="str">
            <v>90</v>
          </cell>
          <cell r="I324" t="str">
            <v>จ.สงขลา</v>
          </cell>
          <cell r="J324" t="str">
            <v>11</v>
          </cell>
          <cell r="K324" t="str">
            <v xml:space="preserve"> อ.หาดใหญ่</v>
          </cell>
          <cell r="L324" t="str">
            <v>01</v>
          </cell>
          <cell r="M324" t="str">
            <v xml:space="preserve"> 'ต.หาดใหญ่'</v>
          </cell>
          <cell r="N324" t="str">
            <v>00</v>
          </cell>
          <cell r="O324" t="str">
            <v xml:space="preserve"> หมู่ 0</v>
          </cell>
          <cell r="P324" t="str">
            <v>01</v>
          </cell>
          <cell r="Q324" t="str">
            <v>เปิดดำเนินการ</v>
          </cell>
          <cell r="R324" t="str">
            <v xml:space="preserve">182 ถ.รักการ </v>
          </cell>
          <cell r="S324" t="str">
            <v>90110</v>
          </cell>
          <cell r="T324" t="str">
            <v>074237100</v>
          </cell>
          <cell r="U324" t="str">
            <v>074273218</v>
          </cell>
          <cell r="V324" t="str">
            <v>31</v>
          </cell>
          <cell r="W324" t="str">
            <v>3.1 ตติยภูมิ</v>
          </cell>
          <cell r="X324" t="str">
            <v>S</v>
          </cell>
          <cell r="Y324" t="str">
            <v xml:space="preserve">บริการ  </v>
          </cell>
          <cell r="AH324" t="str">
            <v>10682</v>
          </cell>
        </row>
        <row r="325">
          <cell r="A325" t="str">
            <v>001075900</v>
          </cell>
          <cell r="B325" t="str">
            <v>โรงพยาบาลไทรน้อย</v>
          </cell>
          <cell r="C325" t="str">
            <v>21002</v>
          </cell>
          <cell r="D325" t="str">
            <v>กระทรวงสาธารณสุข สำนักงานปลัดกระทรวงสาธารณสุข</v>
          </cell>
          <cell r="E325" t="str">
            <v>07</v>
          </cell>
          <cell r="F325" t="str">
            <v>โรงพยาบาลชุมชน</v>
          </cell>
          <cell r="G325" t="str">
            <v>30</v>
          </cell>
          <cell r="H325" t="str">
            <v>12</v>
          </cell>
          <cell r="I325" t="str">
            <v>จ.นนทบุรี</v>
          </cell>
          <cell r="J325" t="str">
            <v>05</v>
          </cell>
          <cell r="K325" t="str">
            <v xml:space="preserve"> อ.ไทรน้อย</v>
          </cell>
          <cell r="L325" t="str">
            <v>01</v>
          </cell>
          <cell r="M325" t="str">
            <v xml:space="preserve"> 'ต.ไทรน้อย'</v>
          </cell>
          <cell r="N325" t="str">
            <v>05</v>
          </cell>
          <cell r="O325" t="str">
            <v xml:space="preserve"> หมู่ 5</v>
          </cell>
          <cell r="P325" t="str">
            <v>01</v>
          </cell>
          <cell r="Q325" t="str">
            <v>เปิดดำเนินการ</v>
          </cell>
          <cell r="R325" t="str">
            <v>บางกรวย-ไทรน้อย</v>
          </cell>
          <cell r="S325" t="str">
            <v>11150</v>
          </cell>
          <cell r="T325" t="str">
            <v>025971131</v>
          </cell>
          <cell r="U325" t="str">
            <v>029238818</v>
          </cell>
          <cell r="V325" t="str">
            <v>21</v>
          </cell>
          <cell r="W325" t="str">
            <v>2.1 ทุติยภูมิระดับต้น</v>
          </cell>
          <cell r="X325" t="str">
            <v>S</v>
          </cell>
          <cell r="Y325" t="str">
            <v xml:space="preserve">บริการ  </v>
          </cell>
          <cell r="AH325" t="str">
            <v>10759</v>
          </cell>
        </row>
        <row r="326">
          <cell r="A326" t="str">
            <v>001069300</v>
          </cell>
          <cell r="B326" t="str">
            <v>โรงพยาบาลอินทร์บุรี</v>
          </cell>
          <cell r="C326" t="str">
            <v>21002</v>
          </cell>
          <cell r="D326" t="str">
            <v>กระทรวงสาธารณสุข สำนักงานปลัดกระทรวงสาธารณสุข</v>
          </cell>
          <cell r="E326" t="str">
            <v>06</v>
          </cell>
          <cell r="F326" t="str">
            <v>โรงพยาบาลทั่วไป</v>
          </cell>
          <cell r="G326" t="str">
            <v>254</v>
          </cell>
          <cell r="H326" t="str">
            <v>17</v>
          </cell>
          <cell r="I326" t="str">
            <v>จ.สิงห์บุรี</v>
          </cell>
          <cell r="J326" t="str">
            <v>06</v>
          </cell>
          <cell r="K326" t="str">
            <v xml:space="preserve"> อ.อินทร์บุรี</v>
          </cell>
          <cell r="L326" t="str">
            <v>03</v>
          </cell>
          <cell r="M326" t="str">
            <v xml:space="preserve"> 'ต.ทับยา'</v>
          </cell>
          <cell r="N326" t="str">
            <v>01</v>
          </cell>
          <cell r="O326" t="str">
            <v xml:space="preserve"> หมู่ 1</v>
          </cell>
          <cell r="P326" t="str">
            <v>01</v>
          </cell>
          <cell r="Q326" t="str">
            <v>เปิดดำเนินการ</v>
          </cell>
          <cell r="R326" t="str">
            <v xml:space="preserve">37/7 </v>
          </cell>
          <cell r="S326" t="str">
            <v>17000</v>
          </cell>
          <cell r="T326" t="str">
            <v>056-412032</v>
          </cell>
          <cell r="V326" t="str">
            <v>23</v>
          </cell>
          <cell r="W326" t="str">
            <v>2.3 ทุติยภูมิระดับสูง</v>
          </cell>
          <cell r="AH326" t="str">
            <v>10693</v>
          </cell>
        </row>
        <row r="327">
          <cell r="A327" t="str">
            <v>001068400</v>
          </cell>
          <cell r="B327" t="str">
            <v>โรงพยาบาลยะลา</v>
          </cell>
          <cell r="C327" t="str">
            <v>21002</v>
          </cell>
          <cell r="D327" t="str">
            <v>กระทรวงสาธารณสุข สำนักงานปลัดกระทรวงสาธารณสุข</v>
          </cell>
          <cell r="E327" t="str">
            <v>05</v>
          </cell>
          <cell r="F327" t="str">
            <v>โรงพยาบาลศูนย์</v>
          </cell>
          <cell r="G327" t="str">
            <v>527</v>
          </cell>
          <cell r="H327" t="str">
            <v>95</v>
          </cell>
          <cell r="I327" t="str">
            <v>จ.ยะลา</v>
          </cell>
          <cell r="J327" t="str">
            <v>01</v>
          </cell>
          <cell r="K327" t="str">
            <v xml:space="preserve"> อ.เมืองยะลา</v>
          </cell>
          <cell r="L327" t="str">
            <v>01</v>
          </cell>
          <cell r="M327" t="str">
            <v xml:space="preserve"> 'ต.สะเตง'</v>
          </cell>
          <cell r="N327" t="str">
            <v>00</v>
          </cell>
          <cell r="O327" t="str">
            <v xml:space="preserve"> หมู่ 0</v>
          </cell>
          <cell r="P327" t="str">
            <v>01</v>
          </cell>
          <cell r="Q327" t="str">
            <v>เปิดดำเนินการ</v>
          </cell>
          <cell r="R327" t="str">
            <v xml:space="preserve">152 ถ.สิโรรส </v>
          </cell>
          <cell r="S327" t="str">
            <v>95000</v>
          </cell>
          <cell r="T327" t="str">
            <v>073244711</v>
          </cell>
          <cell r="U327" t="str">
            <v>073212764</v>
          </cell>
          <cell r="V327" t="str">
            <v>31</v>
          </cell>
          <cell r="W327" t="str">
            <v>3.1 ตติยภูมิ</v>
          </cell>
          <cell r="AH327" t="str">
            <v>10684</v>
          </cell>
        </row>
        <row r="328">
          <cell r="A328" t="str">
            <v>002383900</v>
          </cell>
          <cell r="B328" t="str">
            <v xml:space="preserve">โรงพยาบาลเทพรัตน์นครราชสีมา </v>
          </cell>
          <cell r="C328" t="str">
            <v>21002</v>
          </cell>
          <cell r="D328" t="str">
            <v>กระทรวงสาธารณสุข สำนักงานปลัดกระทรวงสาธารณสุข</v>
          </cell>
          <cell r="E328" t="str">
            <v>07</v>
          </cell>
          <cell r="F328" t="str">
            <v>โรงพยาบาลชุมชน</v>
          </cell>
          <cell r="G328" t="str">
            <v>60</v>
          </cell>
          <cell r="H328" t="str">
            <v>30</v>
          </cell>
          <cell r="I328" t="str">
            <v>จ.นครราชสีมา</v>
          </cell>
          <cell r="J328" t="str">
            <v>01</v>
          </cell>
          <cell r="K328" t="str">
            <v xml:space="preserve"> อ.เมืองนครราชสีมา</v>
          </cell>
          <cell r="L328" t="str">
            <v>17</v>
          </cell>
          <cell r="M328" t="str">
            <v xml:space="preserve"> 'ต.โคกกรวด'</v>
          </cell>
          <cell r="N328" t="str">
            <v>06</v>
          </cell>
          <cell r="O328" t="str">
            <v xml:space="preserve"> หมู่ 6</v>
          </cell>
          <cell r="P328" t="str">
            <v>01</v>
          </cell>
          <cell r="Q328" t="str">
            <v>เปิดดำเนินการ</v>
          </cell>
          <cell r="R328" t="str">
            <v xml:space="preserve">345/5 </v>
          </cell>
          <cell r="S328" t="str">
            <v>30280</v>
          </cell>
          <cell r="V328" t="str">
            <v>23</v>
          </cell>
          <cell r="W328" t="str">
            <v>2.3 ทุติยภูมิระดับสูง</v>
          </cell>
          <cell r="X328" t="str">
            <v>S</v>
          </cell>
          <cell r="Y328" t="str">
            <v xml:space="preserve">บริการ  </v>
          </cell>
          <cell r="Z328" t="str">
            <v>02</v>
          </cell>
          <cell r="AA328" t="str">
            <v>แก้ไขชื่อ</v>
          </cell>
          <cell r="AB328" t="str">
            <v>เปลี่ยนชื่อ รพ.นครราชสีมา เป็น รพ.เทพรัตน์นครราชสีมา</v>
          </cell>
          <cell r="AH328" t="str">
            <v>23839</v>
          </cell>
        </row>
        <row r="329">
          <cell r="A329" t="str">
            <v>001068300</v>
          </cell>
          <cell r="B329" t="str">
            <v>โรงพยาบาลตรัง</v>
          </cell>
          <cell r="C329" t="str">
            <v>21002</v>
          </cell>
          <cell r="D329" t="str">
            <v>กระทรวงสาธารณสุข สำนักงานปลัดกระทรวงสาธารณสุข</v>
          </cell>
          <cell r="E329" t="str">
            <v>05</v>
          </cell>
          <cell r="F329" t="str">
            <v>โรงพยาบาลศูนย์</v>
          </cell>
          <cell r="G329" t="str">
            <v>535</v>
          </cell>
          <cell r="H329" t="str">
            <v>92</v>
          </cell>
          <cell r="I329" t="str">
            <v>จ.ตรัง</v>
          </cell>
          <cell r="J329" t="str">
            <v>01</v>
          </cell>
          <cell r="K329" t="str">
            <v xml:space="preserve"> อ.เมืองตรัง</v>
          </cell>
          <cell r="L329" t="str">
            <v>01</v>
          </cell>
          <cell r="M329" t="str">
            <v xml:space="preserve"> 'ต.ทับเที่ยง'</v>
          </cell>
          <cell r="N329" t="str">
            <v>00</v>
          </cell>
          <cell r="O329" t="str">
            <v xml:space="preserve"> หมู่ 0</v>
          </cell>
          <cell r="P329" t="str">
            <v>01</v>
          </cell>
          <cell r="Q329" t="str">
            <v>เปิดดำเนินการ</v>
          </cell>
          <cell r="R329" t="str">
            <v xml:space="preserve">69 </v>
          </cell>
          <cell r="S329" t="str">
            <v>92000</v>
          </cell>
          <cell r="T329" t="str">
            <v>075218018</v>
          </cell>
          <cell r="V329" t="str">
            <v>31</v>
          </cell>
          <cell r="W329" t="str">
            <v>3.1 ตติยภูมิ</v>
          </cell>
          <cell r="X329" t="str">
            <v>S</v>
          </cell>
          <cell r="Y329" t="str">
            <v xml:space="preserve">บริการ  </v>
          </cell>
          <cell r="Z329" t="str">
            <v>06</v>
          </cell>
          <cell r="AA329" t="str">
            <v>แก้ไข/เปลี่ยนแปลงจำนวนเตียง</v>
          </cell>
          <cell r="AH329" t="str">
            <v>10683</v>
          </cell>
        </row>
        <row r="330">
          <cell r="A330" t="str">
            <v>001075500</v>
          </cell>
          <cell r="B330" t="str">
            <v>โรงพยาบาลพระสมุทรเจดีย์</v>
          </cell>
          <cell r="C330" t="str">
            <v>21002</v>
          </cell>
          <cell r="D330" t="str">
            <v>กระทรวงสาธารณสุข สำนักงานปลัดกระทรวงสาธารณสุข</v>
          </cell>
          <cell r="E330" t="str">
            <v>07</v>
          </cell>
          <cell r="F330" t="str">
            <v>โรงพยาบาลชุมชน</v>
          </cell>
          <cell r="G330" t="str">
            <v>30</v>
          </cell>
          <cell r="H330" t="str">
            <v>11</v>
          </cell>
          <cell r="I330" t="str">
            <v>จ.สมุทรปราการ</v>
          </cell>
          <cell r="J330" t="str">
            <v>05</v>
          </cell>
          <cell r="K330" t="str">
            <v xml:space="preserve"> อ.พระสมุทรเจดีย์</v>
          </cell>
          <cell r="L330" t="str">
            <v>01</v>
          </cell>
          <cell r="M330" t="str">
            <v xml:space="preserve"> 'ต.นาเกลือ'</v>
          </cell>
          <cell r="N330" t="str">
            <v>03</v>
          </cell>
          <cell r="O330" t="str">
            <v xml:space="preserve"> หมู่ 3</v>
          </cell>
          <cell r="P330" t="str">
            <v>01</v>
          </cell>
          <cell r="Q330" t="str">
            <v>เปิดดำเนินการ</v>
          </cell>
          <cell r="R330" t="str">
            <v xml:space="preserve">172 ม.3 ถ.สุขสวัสดิ์ </v>
          </cell>
          <cell r="S330" t="str">
            <v>10290</v>
          </cell>
          <cell r="T330" t="str">
            <v>024259766</v>
          </cell>
          <cell r="V330" t="str">
            <v>22</v>
          </cell>
          <cell r="W330" t="str">
            <v>2.2 ทุติยภูมิระดับกลาง</v>
          </cell>
          <cell r="AH330" t="str">
            <v>10755</v>
          </cell>
        </row>
        <row r="331">
          <cell r="A331" t="str">
            <v>002273400</v>
          </cell>
          <cell r="B331" t="str">
            <v>โรงพยาบาลเขาชะเมา เฉลิมพระเกียรติ 80 พรรษา</v>
          </cell>
          <cell r="C331" t="str">
            <v>21002</v>
          </cell>
          <cell r="D331" t="str">
            <v>กระทรวงสาธารณสุข สำนักงานปลัดกระทรวงสาธารณสุข</v>
          </cell>
          <cell r="E331" t="str">
            <v>07</v>
          </cell>
          <cell r="F331" t="str">
            <v>โรงพยาบาลชุมชน</v>
          </cell>
          <cell r="G331" t="str">
            <v>30</v>
          </cell>
          <cell r="H331" t="str">
            <v>21</v>
          </cell>
          <cell r="I331" t="str">
            <v>จ.ระยอง</v>
          </cell>
          <cell r="J331" t="str">
            <v>07</v>
          </cell>
          <cell r="K331" t="str">
            <v xml:space="preserve"> อ.เขาชะเมา</v>
          </cell>
          <cell r="L331" t="str">
            <v>02</v>
          </cell>
          <cell r="M331" t="str">
            <v xml:space="preserve"> 'ต.ห้วยทับมอญ'</v>
          </cell>
          <cell r="N331" t="str">
            <v>02</v>
          </cell>
          <cell r="O331" t="str">
            <v xml:space="preserve"> หมู่ 2</v>
          </cell>
          <cell r="P331" t="str">
            <v>01</v>
          </cell>
          <cell r="Q331" t="str">
            <v>เปิดดำเนินการ</v>
          </cell>
          <cell r="R331" t="str">
            <v xml:space="preserve">102/9 </v>
          </cell>
          <cell r="S331" t="str">
            <v>21110</v>
          </cell>
          <cell r="V331" t="str">
            <v>21</v>
          </cell>
          <cell r="W331" t="str">
            <v>2.1 ทุติยภูมิระดับต้น</v>
          </cell>
          <cell r="AH331" t="str">
            <v>22734</v>
          </cell>
        </row>
        <row r="332">
          <cell r="A332" t="str">
            <v>001107400</v>
          </cell>
          <cell r="B332" t="str">
            <v>โรงพยาบาลเมยวดี</v>
          </cell>
          <cell r="C332" t="str">
            <v>21002</v>
          </cell>
          <cell r="D332" t="str">
            <v>กระทรวงสาธารณสุข สำนักงานปลัดกระทรวงสาธารณสุข</v>
          </cell>
          <cell r="E332" t="str">
            <v>07</v>
          </cell>
          <cell r="F332" t="str">
            <v>โรงพยาบาลชุมชน</v>
          </cell>
          <cell r="G332" t="str">
            <v>30</v>
          </cell>
          <cell r="H332" t="str">
            <v>45</v>
          </cell>
          <cell r="I332" t="str">
            <v>จ.ร้อยเอ็ด</v>
          </cell>
          <cell r="J332" t="str">
            <v>15</v>
          </cell>
          <cell r="K332" t="str">
            <v xml:space="preserve"> อ.เมยวดี</v>
          </cell>
          <cell r="L332" t="str">
            <v>01</v>
          </cell>
          <cell r="M332" t="str">
            <v xml:space="preserve"> 'ต.เมยวดี'</v>
          </cell>
          <cell r="N332" t="str">
            <v>06</v>
          </cell>
          <cell r="O332" t="str">
            <v xml:space="preserve"> หมู่ 6</v>
          </cell>
          <cell r="P332" t="str">
            <v>01</v>
          </cell>
          <cell r="Q332" t="str">
            <v>เปิดดำเนินการ</v>
          </cell>
          <cell r="R332" t="str">
            <v xml:space="preserve">100 </v>
          </cell>
          <cell r="S332" t="str">
            <v>45250</v>
          </cell>
          <cell r="V332" t="str">
            <v>21</v>
          </cell>
          <cell r="W332" t="str">
            <v>2.1 ทุติยภูมิระดับต้น</v>
          </cell>
          <cell r="AH332" t="str">
            <v>11074</v>
          </cell>
        </row>
        <row r="333">
          <cell r="A333" t="str">
            <v>001102800</v>
          </cell>
          <cell r="B333" t="str">
            <v>โรงพยาบาลนายูง</v>
          </cell>
          <cell r="C333" t="str">
            <v>21002</v>
          </cell>
          <cell r="D333" t="str">
            <v>กระทรวงสาธารณสุข สำนักงานปลัดกระทรวงสาธารณสุข</v>
          </cell>
          <cell r="E333" t="str">
            <v>07</v>
          </cell>
          <cell r="F333" t="str">
            <v>โรงพยาบาลชุมชน</v>
          </cell>
          <cell r="G333" t="str">
            <v>30</v>
          </cell>
          <cell r="H333" t="str">
            <v>41</v>
          </cell>
          <cell r="I333" t="str">
            <v>จ.อุดรธานี</v>
          </cell>
          <cell r="J333" t="str">
            <v>22</v>
          </cell>
          <cell r="K333" t="str">
            <v xml:space="preserve"> อ.นายูง</v>
          </cell>
          <cell r="L333" t="str">
            <v>01</v>
          </cell>
          <cell r="M333" t="str">
            <v xml:space="preserve"> 'ต.นายูง'</v>
          </cell>
          <cell r="N333" t="str">
            <v>07</v>
          </cell>
          <cell r="O333" t="str">
            <v xml:space="preserve"> หมู่ 7</v>
          </cell>
          <cell r="P333" t="str">
            <v>01</v>
          </cell>
          <cell r="Q333" t="str">
            <v>เปิดดำเนินการ</v>
          </cell>
          <cell r="S333" t="str">
            <v>41380</v>
          </cell>
          <cell r="V333" t="str">
            <v>21</v>
          </cell>
          <cell r="W333" t="str">
            <v>2.1 ทุติยภูมิระดับต้น</v>
          </cell>
          <cell r="AH333" t="str">
            <v>11028</v>
          </cell>
        </row>
        <row r="334">
          <cell r="A334" t="str">
            <v>001413300</v>
          </cell>
          <cell r="B334" t="str">
            <v>โรงพยาบาลเอราวัณ</v>
          </cell>
          <cell r="C334" t="str">
            <v>21002</v>
          </cell>
          <cell r="D334" t="str">
            <v>กระทรวงสาธารณสุข สำนักงานปลัดกระทรวงสาธารณสุข</v>
          </cell>
          <cell r="E334" t="str">
            <v>07</v>
          </cell>
          <cell r="F334" t="str">
            <v>โรงพยาบาลชุมชน</v>
          </cell>
          <cell r="G334" t="str">
            <v>60</v>
          </cell>
          <cell r="H334" t="str">
            <v>42</v>
          </cell>
          <cell r="I334" t="str">
            <v>จ.เลย</v>
          </cell>
          <cell r="J334" t="str">
            <v>13</v>
          </cell>
          <cell r="K334" t="str">
            <v xml:space="preserve"> อ.เอราวัณ</v>
          </cell>
          <cell r="L334" t="str">
            <v>02</v>
          </cell>
          <cell r="M334" t="str">
            <v xml:space="preserve"> 'ต.ผาอินทร์แปลง'</v>
          </cell>
          <cell r="N334" t="str">
            <v>03</v>
          </cell>
          <cell r="O334" t="str">
            <v xml:space="preserve"> หมู่ 3</v>
          </cell>
          <cell r="P334" t="str">
            <v>01</v>
          </cell>
          <cell r="Q334" t="str">
            <v>เปิดดำเนินการ</v>
          </cell>
          <cell r="R334" t="str">
            <v xml:space="preserve">692  ถ.เลย-อุดร </v>
          </cell>
          <cell r="S334" t="str">
            <v>42220</v>
          </cell>
          <cell r="T334" t="str">
            <v>042853342</v>
          </cell>
          <cell r="U334" t="str">
            <v>042853345</v>
          </cell>
          <cell r="V334" t="str">
            <v>21</v>
          </cell>
          <cell r="W334" t="str">
            <v>2.1 ทุติยภูมิระดับต้น</v>
          </cell>
          <cell r="X334" t="str">
            <v>S</v>
          </cell>
          <cell r="Y334" t="str">
            <v xml:space="preserve">บริการ  </v>
          </cell>
          <cell r="AH334" t="str">
            <v>14133</v>
          </cell>
        </row>
        <row r="335">
          <cell r="A335" t="str">
            <v>001110700</v>
          </cell>
          <cell r="B335" t="str">
            <v>โรงพยาบาลนาทม</v>
          </cell>
          <cell r="C335" t="str">
            <v>21002</v>
          </cell>
          <cell r="D335" t="str">
            <v>กระทรวงสาธารณสุข สำนักงานปลัดกระทรวงสาธารณสุข</v>
          </cell>
          <cell r="E335" t="str">
            <v>07</v>
          </cell>
          <cell r="F335" t="str">
            <v>โรงพยาบาลชุมชน</v>
          </cell>
          <cell r="G335" t="str">
            <v>10</v>
          </cell>
          <cell r="H335" t="str">
            <v>48</v>
          </cell>
          <cell r="I335" t="str">
            <v>จ.นครพนม</v>
          </cell>
          <cell r="J335" t="str">
            <v>11</v>
          </cell>
          <cell r="K335" t="str">
            <v xml:space="preserve"> อ.นาทม</v>
          </cell>
          <cell r="L335" t="str">
            <v>03</v>
          </cell>
          <cell r="M335" t="str">
            <v xml:space="preserve"> 'ต.ดอนเตย'</v>
          </cell>
          <cell r="N335" t="str">
            <v>04</v>
          </cell>
          <cell r="O335" t="str">
            <v xml:space="preserve"> หมู่ 4</v>
          </cell>
          <cell r="P335" t="str">
            <v>01</v>
          </cell>
          <cell r="Q335" t="str">
            <v>เปิดดำเนินการ</v>
          </cell>
          <cell r="R335" t="str">
            <v xml:space="preserve">101 </v>
          </cell>
          <cell r="S335" t="str">
            <v>48140</v>
          </cell>
          <cell r="V335" t="str">
            <v>21</v>
          </cell>
          <cell r="W335" t="str">
            <v>2.1 ทุติยภูมิระดับต้น</v>
          </cell>
          <cell r="AH335" t="str">
            <v>11107</v>
          </cell>
        </row>
        <row r="336">
          <cell r="A336" t="str">
            <v>001110400</v>
          </cell>
          <cell r="B336" t="str">
            <v>โรงพยาบาลปลาปาก</v>
          </cell>
          <cell r="C336" t="str">
            <v>21002</v>
          </cell>
          <cell r="D336" t="str">
            <v>กระทรวงสาธารณสุข สำนักงานปลัดกระทรวงสาธารณสุข</v>
          </cell>
          <cell r="E336" t="str">
            <v>07</v>
          </cell>
          <cell r="F336" t="str">
            <v>โรงพยาบาลชุมชน</v>
          </cell>
          <cell r="G336" t="str">
            <v>30</v>
          </cell>
          <cell r="H336" t="str">
            <v>48</v>
          </cell>
          <cell r="I336" t="str">
            <v>จ.นครพนม</v>
          </cell>
          <cell r="J336" t="str">
            <v>02</v>
          </cell>
          <cell r="K336" t="str">
            <v xml:space="preserve"> อ.ปลาปาก</v>
          </cell>
          <cell r="L336" t="str">
            <v>01</v>
          </cell>
          <cell r="M336" t="str">
            <v xml:space="preserve"> 'ต.ปลาปาก'</v>
          </cell>
          <cell r="N336" t="str">
            <v>02</v>
          </cell>
          <cell r="O336" t="str">
            <v xml:space="preserve"> หมู่ 2</v>
          </cell>
          <cell r="P336" t="str">
            <v>01</v>
          </cell>
          <cell r="Q336" t="str">
            <v>เปิดดำเนินการ</v>
          </cell>
          <cell r="R336" t="str">
            <v xml:space="preserve">120 </v>
          </cell>
          <cell r="S336" t="str">
            <v>48120</v>
          </cell>
          <cell r="V336" t="str">
            <v>21</v>
          </cell>
          <cell r="W336" t="str">
            <v>2.1 ทุติยภูมิระดับต้น</v>
          </cell>
          <cell r="AH336" t="str">
            <v>11104</v>
          </cell>
        </row>
        <row r="337">
          <cell r="A337" t="str">
            <v>001094800</v>
          </cell>
          <cell r="B337" t="str">
            <v>โรงพยาบาลนาจะหลวย</v>
          </cell>
          <cell r="C337" t="str">
            <v>21002</v>
          </cell>
          <cell r="D337" t="str">
            <v>กระทรวงสาธารณสุข สำนักงานปลัดกระทรวงสาธารณสุข</v>
          </cell>
          <cell r="E337" t="str">
            <v>07</v>
          </cell>
          <cell r="F337" t="str">
            <v>โรงพยาบาลชุมชน</v>
          </cell>
          <cell r="G337" t="str">
            <v>30</v>
          </cell>
          <cell r="H337" t="str">
            <v>34</v>
          </cell>
          <cell r="I337" t="str">
            <v>จ.อุบลราชธานี</v>
          </cell>
          <cell r="J337" t="str">
            <v>08</v>
          </cell>
          <cell r="K337" t="str">
            <v xml:space="preserve"> อ.นาจะหลวย</v>
          </cell>
          <cell r="L337" t="str">
            <v>01</v>
          </cell>
          <cell r="M337" t="str">
            <v xml:space="preserve"> 'ต.นาจะหลวย'</v>
          </cell>
          <cell r="N337" t="str">
            <v>11</v>
          </cell>
          <cell r="O337" t="str">
            <v xml:space="preserve"> หมู่ 11</v>
          </cell>
          <cell r="P337" t="str">
            <v>01</v>
          </cell>
          <cell r="Q337" t="str">
            <v>เปิดดำเนินการ</v>
          </cell>
          <cell r="R337" t="str">
            <v xml:space="preserve">128/1-8 </v>
          </cell>
          <cell r="V337" t="str">
            <v>21</v>
          </cell>
          <cell r="W337" t="str">
            <v>2.1 ทุติยภูมิระดับต้น</v>
          </cell>
          <cell r="AH337" t="str">
            <v>10948</v>
          </cell>
        </row>
        <row r="338">
          <cell r="A338" t="str">
            <v>001118500</v>
          </cell>
          <cell r="B338" t="str">
            <v>โรงพยาบาลเชียงม่วน</v>
          </cell>
          <cell r="C338" t="str">
            <v>21002</v>
          </cell>
          <cell r="D338" t="str">
            <v>กระทรวงสาธารณสุข สำนักงานปลัดกระทรวงสาธารณสุข</v>
          </cell>
          <cell r="E338" t="str">
            <v>07</v>
          </cell>
          <cell r="F338" t="str">
            <v>โรงพยาบาลชุมชน</v>
          </cell>
          <cell r="G338" t="str">
            <v>30</v>
          </cell>
          <cell r="H338" t="str">
            <v>56</v>
          </cell>
          <cell r="I338" t="str">
            <v>จ.พะเยา</v>
          </cell>
          <cell r="J338" t="str">
            <v>04</v>
          </cell>
          <cell r="K338" t="str">
            <v xml:space="preserve"> อ.เชียงม่วน</v>
          </cell>
          <cell r="L338" t="str">
            <v>02</v>
          </cell>
          <cell r="M338" t="str">
            <v xml:space="preserve"> 'ต.บ้านมาง'</v>
          </cell>
          <cell r="N338" t="str">
            <v>01</v>
          </cell>
          <cell r="O338" t="str">
            <v xml:space="preserve"> หมู่ 1</v>
          </cell>
          <cell r="P338" t="str">
            <v>01</v>
          </cell>
          <cell r="Q338" t="str">
            <v>เปิดดำเนินการ</v>
          </cell>
          <cell r="R338" t="str">
            <v xml:space="preserve">200 </v>
          </cell>
          <cell r="S338" t="str">
            <v>56160</v>
          </cell>
          <cell r="T338" t="str">
            <v>054-495-018</v>
          </cell>
          <cell r="U338" t="str">
            <v>054-495125</v>
          </cell>
          <cell r="V338" t="str">
            <v>21</v>
          </cell>
          <cell r="W338" t="str">
            <v>2.1 ทุติยภูมิระดับต้น</v>
          </cell>
          <cell r="X338" t="str">
            <v>S</v>
          </cell>
          <cell r="Y338" t="str">
            <v xml:space="preserve">บริการ  </v>
          </cell>
          <cell r="AH338" t="str">
            <v>11185</v>
          </cell>
        </row>
        <row r="339">
          <cell r="A339" t="str">
            <v>001118600</v>
          </cell>
          <cell r="B339" t="str">
            <v>โรงพยาบาลดอกคำใต้</v>
          </cell>
          <cell r="C339" t="str">
            <v>21002</v>
          </cell>
          <cell r="D339" t="str">
            <v>กระทรวงสาธารณสุข สำนักงานปลัดกระทรวงสาธารณสุข</v>
          </cell>
          <cell r="E339" t="str">
            <v>07</v>
          </cell>
          <cell r="F339" t="str">
            <v>โรงพยาบาลชุมชน</v>
          </cell>
          <cell r="G339" t="str">
            <v>30</v>
          </cell>
          <cell r="H339" t="str">
            <v>56</v>
          </cell>
          <cell r="I339" t="str">
            <v>จ.พะเยา</v>
          </cell>
          <cell r="J339" t="str">
            <v>05</v>
          </cell>
          <cell r="K339" t="str">
            <v xml:space="preserve"> อ.ดอกคำใต้</v>
          </cell>
          <cell r="L339" t="str">
            <v>02</v>
          </cell>
          <cell r="M339" t="str">
            <v xml:space="preserve"> 'ต.ดอนศรีชุม'</v>
          </cell>
          <cell r="N339" t="str">
            <v>08</v>
          </cell>
          <cell r="O339" t="str">
            <v xml:space="preserve"> หมู่ 8</v>
          </cell>
          <cell r="P339" t="str">
            <v>01</v>
          </cell>
          <cell r="Q339" t="str">
            <v>เปิดดำเนินการ</v>
          </cell>
          <cell r="R339" t="str">
            <v xml:space="preserve">225 ถ.พะเยา-เชียงคำ </v>
          </cell>
          <cell r="S339" t="str">
            <v>56120</v>
          </cell>
          <cell r="T339" t="str">
            <v>054-409500</v>
          </cell>
          <cell r="U339" t="str">
            <v>054491507</v>
          </cell>
          <cell r="V339" t="str">
            <v>21</v>
          </cell>
          <cell r="W339" t="str">
            <v>2.1 ทุติยภูมิระดับต้น</v>
          </cell>
          <cell r="X339" t="str">
            <v>S</v>
          </cell>
          <cell r="Y339" t="str">
            <v xml:space="preserve">บริการ  </v>
          </cell>
          <cell r="AH339" t="str">
            <v>11186</v>
          </cell>
        </row>
        <row r="340">
          <cell r="A340" t="str">
            <v>001125200</v>
          </cell>
          <cell r="B340" t="str">
            <v>โรงพยาบาลบางระกำ</v>
          </cell>
          <cell r="C340" t="str">
            <v>21002</v>
          </cell>
          <cell r="D340" t="str">
            <v>กระทรวงสาธารณสุข สำนักงานปลัดกระทรวงสาธารณสุข</v>
          </cell>
          <cell r="E340" t="str">
            <v>07</v>
          </cell>
          <cell r="F340" t="str">
            <v>โรงพยาบาลชุมชน</v>
          </cell>
          <cell r="G340" t="str">
            <v>30</v>
          </cell>
          <cell r="H340" t="str">
            <v>65</v>
          </cell>
          <cell r="I340" t="str">
            <v>จ.พิษณุโลก</v>
          </cell>
          <cell r="J340" t="str">
            <v>04</v>
          </cell>
          <cell r="K340" t="str">
            <v xml:space="preserve"> อ.บางระกำ</v>
          </cell>
          <cell r="L340" t="str">
            <v>01</v>
          </cell>
          <cell r="M340" t="str">
            <v xml:space="preserve"> 'ต.บางระกำ'</v>
          </cell>
          <cell r="N340" t="str">
            <v>07</v>
          </cell>
          <cell r="O340" t="str">
            <v xml:space="preserve"> หมู่ 7</v>
          </cell>
          <cell r="P340" t="str">
            <v>01</v>
          </cell>
          <cell r="Q340" t="str">
            <v>เปิดดำเนินการ</v>
          </cell>
          <cell r="R340" t="str">
            <v>1/3 ม.7 บ้านบางระกำ</v>
          </cell>
          <cell r="V340" t="str">
            <v>21</v>
          </cell>
          <cell r="W340" t="str">
            <v>2.1 ทุติยภูมิระดับต้น</v>
          </cell>
          <cell r="AH340" t="str">
            <v>11252</v>
          </cell>
        </row>
        <row r="341">
          <cell r="A341" t="str">
            <v>001113300</v>
          </cell>
          <cell r="B341" t="str">
            <v>โรงพยาบาลดอยเต่า</v>
          </cell>
          <cell r="C341" t="str">
            <v>21002</v>
          </cell>
          <cell r="D341" t="str">
            <v>กระทรวงสาธารณสุข สำนักงานปลัดกระทรวงสาธารณสุข</v>
          </cell>
          <cell r="E341" t="str">
            <v>07</v>
          </cell>
          <cell r="F341" t="str">
            <v>โรงพยาบาลชุมชน</v>
          </cell>
          <cell r="G341" t="str">
            <v>30</v>
          </cell>
          <cell r="H341" t="str">
            <v>50</v>
          </cell>
          <cell r="I341" t="str">
            <v>จ.เชียงใหม่</v>
          </cell>
          <cell r="J341" t="str">
            <v>17</v>
          </cell>
          <cell r="K341" t="str">
            <v xml:space="preserve"> อ.ดอยเต่า</v>
          </cell>
          <cell r="L341" t="str">
            <v>01</v>
          </cell>
          <cell r="M341" t="str">
            <v xml:space="preserve"> 'ต.ดอยเต่า'</v>
          </cell>
          <cell r="N341" t="str">
            <v>03</v>
          </cell>
          <cell r="O341" t="str">
            <v xml:space="preserve"> หมู่ 3</v>
          </cell>
          <cell r="P341" t="str">
            <v>01</v>
          </cell>
          <cell r="Q341" t="str">
            <v>เปิดดำเนินการ</v>
          </cell>
          <cell r="R341" t="str">
            <v xml:space="preserve">105 ม.3 ถ.ฮอด-แม่ตื้น </v>
          </cell>
          <cell r="S341" t="str">
            <v>50560</v>
          </cell>
          <cell r="V341" t="str">
            <v>21</v>
          </cell>
          <cell r="W341" t="str">
            <v>2.1 ทุติยภูมิระดับต้น</v>
          </cell>
          <cell r="X341" t="str">
            <v>S</v>
          </cell>
          <cell r="Y341" t="str">
            <v xml:space="preserve">บริการ  </v>
          </cell>
          <cell r="AH341" t="str">
            <v>11133</v>
          </cell>
        </row>
        <row r="342">
          <cell r="A342" t="str">
            <v>002377100</v>
          </cell>
          <cell r="B342" t="str">
            <v>ยี่งอเฉลิมพระเกียรติ 80 พรรษา</v>
          </cell>
          <cell r="C342" t="str">
            <v>21002</v>
          </cell>
          <cell r="D342" t="str">
            <v>กระทรวงสาธารณสุข สำนักงานปลัดกระทรวงสาธารณสุข</v>
          </cell>
          <cell r="E342" t="str">
            <v>07</v>
          </cell>
          <cell r="F342" t="str">
            <v>โรงพยาบาลชุมชน</v>
          </cell>
          <cell r="G342" t="str">
            <v>30</v>
          </cell>
          <cell r="H342" t="str">
            <v>96</v>
          </cell>
          <cell r="I342" t="str">
            <v>จ.นราธิวาส</v>
          </cell>
          <cell r="J342" t="str">
            <v>04</v>
          </cell>
          <cell r="K342" t="str">
            <v xml:space="preserve"> อ.ยี่งอ</v>
          </cell>
          <cell r="L342" t="str">
            <v>01</v>
          </cell>
          <cell r="M342" t="str">
            <v xml:space="preserve"> 'ต.ยี่งอ'</v>
          </cell>
          <cell r="N342" t="str">
            <v>04</v>
          </cell>
          <cell r="O342" t="str">
            <v xml:space="preserve"> หมู่ 4</v>
          </cell>
          <cell r="P342" t="str">
            <v>01</v>
          </cell>
          <cell r="Q342" t="str">
            <v>เปิดดำเนินการ</v>
          </cell>
          <cell r="R342" t="str">
            <v xml:space="preserve">1/17 หมู่ที่ 4 </v>
          </cell>
          <cell r="S342" t="str">
            <v>96180</v>
          </cell>
          <cell r="T342" t="str">
            <v>0816907170 073591595</v>
          </cell>
          <cell r="U342" t="str">
            <v>073591002</v>
          </cell>
          <cell r="V342" t="str">
            <v>21</v>
          </cell>
          <cell r="W342" t="str">
            <v>2.1 ทุติยภูมิระดับต้น</v>
          </cell>
          <cell r="Z342" t="str">
            <v>07</v>
          </cell>
          <cell r="AA342" t="str">
            <v>แก้ไข/เปลี่ยนแปลงสังกัด</v>
          </cell>
          <cell r="AH342" t="str">
            <v>23771</v>
          </cell>
        </row>
        <row r="343">
          <cell r="A343" t="str">
            <v>001102300</v>
          </cell>
          <cell r="B343" t="str">
            <v>โรงพยาบาลบ้านผือ</v>
          </cell>
          <cell r="C343" t="str">
            <v>21002</v>
          </cell>
          <cell r="D343" t="str">
            <v>กระทรวงสาธารณสุข สำนักงานปลัดกระทรวงสาธารณสุข</v>
          </cell>
          <cell r="E343" t="str">
            <v>07</v>
          </cell>
          <cell r="F343" t="str">
            <v>โรงพยาบาลชุมชน</v>
          </cell>
          <cell r="G343" t="str">
            <v>90</v>
          </cell>
          <cell r="H343" t="str">
            <v>41</v>
          </cell>
          <cell r="I343" t="str">
            <v>จ.อุดรธานี</v>
          </cell>
          <cell r="J343" t="str">
            <v>17</v>
          </cell>
          <cell r="K343" t="str">
            <v xml:space="preserve"> อ.บ้านผือ</v>
          </cell>
          <cell r="L343" t="str">
            <v>01</v>
          </cell>
          <cell r="M343" t="str">
            <v xml:space="preserve"> 'ต.บ้านผือ'</v>
          </cell>
          <cell r="N343" t="str">
            <v>02</v>
          </cell>
          <cell r="O343" t="str">
            <v xml:space="preserve"> หมู่ 2</v>
          </cell>
          <cell r="P343" t="str">
            <v>01</v>
          </cell>
          <cell r="Q343" t="str">
            <v>เปิดดำเนินการ</v>
          </cell>
          <cell r="S343" t="str">
            <v>41160</v>
          </cell>
          <cell r="V343" t="str">
            <v>22</v>
          </cell>
          <cell r="W343" t="str">
            <v>2.2 ทุติยภูมิระดับกลาง</v>
          </cell>
          <cell r="AH343" t="str">
            <v>11023</v>
          </cell>
        </row>
        <row r="344">
          <cell r="A344" t="str">
            <v>001067100</v>
          </cell>
          <cell r="B344" t="str">
            <v>โรงพยาบาลอุดรธานี</v>
          </cell>
          <cell r="C344" t="str">
            <v>21002</v>
          </cell>
          <cell r="D344" t="str">
            <v>กระทรวงสาธารณสุข สำนักงานปลัดกระทรวงสาธารณสุข</v>
          </cell>
          <cell r="E344" t="str">
            <v>05</v>
          </cell>
          <cell r="F344" t="str">
            <v>โรงพยาบาลศูนย์</v>
          </cell>
          <cell r="G344" t="str">
            <v>806</v>
          </cell>
          <cell r="H344" t="str">
            <v>41</v>
          </cell>
          <cell r="I344" t="str">
            <v>จ.อุดรธานี</v>
          </cell>
          <cell r="J344" t="str">
            <v>01</v>
          </cell>
          <cell r="K344" t="str">
            <v xml:space="preserve"> อ.เมืองอุดรธานี</v>
          </cell>
          <cell r="L344" t="str">
            <v>01</v>
          </cell>
          <cell r="M344" t="str">
            <v xml:space="preserve"> 'ต.หมากแข้ง'</v>
          </cell>
          <cell r="N344" t="str">
            <v>00</v>
          </cell>
          <cell r="O344" t="str">
            <v xml:space="preserve"> หมู่ 0</v>
          </cell>
          <cell r="P344" t="str">
            <v>01</v>
          </cell>
          <cell r="Q344" t="str">
            <v>เปิดดำเนินการ</v>
          </cell>
          <cell r="R344" t="str">
            <v xml:space="preserve">33 ถ.เพาะนิยม </v>
          </cell>
          <cell r="S344" t="str">
            <v>41000</v>
          </cell>
          <cell r="T344" t="str">
            <v>042245555</v>
          </cell>
          <cell r="V344" t="str">
            <v>31</v>
          </cell>
          <cell r="W344" t="str">
            <v>3.1 ตติยภูมิ</v>
          </cell>
          <cell r="AH344" t="str">
            <v>10671</v>
          </cell>
        </row>
        <row r="345">
          <cell r="A345" t="str">
            <v>001101900</v>
          </cell>
          <cell r="B345" t="str">
            <v>โรงพยาบาลทุ่งฝน</v>
          </cell>
          <cell r="C345" t="str">
            <v>21002</v>
          </cell>
          <cell r="D345" t="str">
            <v>กระทรวงสาธารณสุข สำนักงานปลัดกระทรวงสาธารณสุข</v>
          </cell>
          <cell r="E345" t="str">
            <v>07</v>
          </cell>
          <cell r="F345" t="str">
            <v>โรงพยาบาลชุมชน</v>
          </cell>
          <cell r="G345" t="str">
            <v>30</v>
          </cell>
          <cell r="H345" t="str">
            <v>41</v>
          </cell>
          <cell r="I345" t="str">
            <v>จ.อุดรธานี</v>
          </cell>
          <cell r="J345" t="str">
            <v>07</v>
          </cell>
          <cell r="K345" t="str">
            <v xml:space="preserve"> อ.ทุ่งฝน</v>
          </cell>
          <cell r="L345" t="str">
            <v>01</v>
          </cell>
          <cell r="M345" t="str">
            <v xml:space="preserve"> 'ต.ทุ่งฝน'</v>
          </cell>
          <cell r="N345" t="str">
            <v>11</v>
          </cell>
          <cell r="O345" t="str">
            <v xml:space="preserve"> หมู่ 11</v>
          </cell>
          <cell r="P345" t="str">
            <v>01</v>
          </cell>
          <cell r="Q345" t="str">
            <v>เปิดดำเนินการ</v>
          </cell>
          <cell r="S345" t="str">
            <v>41310</v>
          </cell>
          <cell r="V345" t="str">
            <v>21</v>
          </cell>
          <cell r="W345" t="str">
            <v>2.1 ทุติยภูมิระดับต้น</v>
          </cell>
          <cell r="AH345" t="str">
            <v>11019</v>
          </cell>
        </row>
        <row r="346">
          <cell r="A346" t="str">
            <v>001102900</v>
          </cell>
          <cell r="B346" t="str">
            <v>โรงพยาบาลพิบูลย์รักษ์</v>
          </cell>
          <cell r="C346" t="str">
            <v>21002</v>
          </cell>
          <cell r="D346" t="str">
            <v>กระทรวงสาธารณสุข สำนักงานปลัดกระทรวงสาธารณสุข</v>
          </cell>
          <cell r="E346" t="str">
            <v>07</v>
          </cell>
          <cell r="F346" t="str">
            <v>โรงพยาบาลชุมชน</v>
          </cell>
          <cell r="G346" t="str">
            <v>30</v>
          </cell>
          <cell r="H346" t="str">
            <v>41</v>
          </cell>
          <cell r="I346" t="str">
            <v>จ.อุดรธานี</v>
          </cell>
          <cell r="J346" t="str">
            <v>23</v>
          </cell>
          <cell r="K346" t="str">
            <v xml:space="preserve"> อ.พิบูลย์รักษ์</v>
          </cell>
          <cell r="L346" t="str">
            <v>01</v>
          </cell>
          <cell r="M346" t="str">
            <v xml:space="preserve"> 'ต.บ้านแดง'</v>
          </cell>
          <cell r="N346" t="str">
            <v>11</v>
          </cell>
          <cell r="O346" t="str">
            <v xml:space="preserve"> หมู่ 11</v>
          </cell>
          <cell r="P346" t="str">
            <v>01</v>
          </cell>
          <cell r="Q346" t="str">
            <v>เปิดดำเนินการ</v>
          </cell>
          <cell r="R346" t="str">
            <v>269</v>
          </cell>
          <cell r="S346" t="str">
            <v>41130</v>
          </cell>
          <cell r="V346" t="str">
            <v>21</v>
          </cell>
          <cell r="W346" t="str">
            <v>2.1 ทุติยภูมิระดับต้น</v>
          </cell>
          <cell r="AH346" t="str">
            <v>11029</v>
          </cell>
        </row>
        <row r="347">
          <cell r="A347" t="str">
            <v>001071200</v>
          </cell>
          <cell r="B347" t="str">
            <v>โรงพยาบาลมุกดาหาร</v>
          </cell>
          <cell r="C347" t="str">
            <v>21002</v>
          </cell>
          <cell r="D347" t="str">
            <v>กระทรวงสาธารณสุข สำนักงานปลัดกระทรวงสาธารณสุข</v>
          </cell>
          <cell r="E347" t="str">
            <v>06</v>
          </cell>
          <cell r="F347" t="str">
            <v>โรงพยาบาลทั่วไป</v>
          </cell>
          <cell r="G347" t="str">
            <v>260</v>
          </cell>
          <cell r="H347" t="str">
            <v>49</v>
          </cell>
          <cell r="I347" t="str">
            <v>จ.มุกดาหาร</v>
          </cell>
          <cell r="J347" t="str">
            <v>01</v>
          </cell>
          <cell r="K347" t="str">
            <v xml:space="preserve"> อ.เมืองมุกดาหาร</v>
          </cell>
          <cell r="L347" t="str">
            <v>13</v>
          </cell>
          <cell r="M347" t="str">
            <v xml:space="preserve"> 'ต.กุดแข้'</v>
          </cell>
          <cell r="N347" t="str">
            <v>00</v>
          </cell>
          <cell r="O347" t="str">
            <v xml:space="preserve"> หมู่ 0</v>
          </cell>
          <cell r="P347" t="str">
            <v>01</v>
          </cell>
          <cell r="Q347" t="str">
            <v>เปิดดำเนินการ</v>
          </cell>
          <cell r="R347" t="str">
            <v xml:space="preserve">24 ถ.พิทักษ์พนมเขต </v>
          </cell>
          <cell r="S347" t="str">
            <v>49000</v>
          </cell>
          <cell r="T347" t="str">
            <v>042611285</v>
          </cell>
          <cell r="V347" t="str">
            <v>23</v>
          </cell>
          <cell r="W347" t="str">
            <v>2.3 ทุติยภูมิระดับสูง</v>
          </cell>
          <cell r="AH347" t="str">
            <v>10712</v>
          </cell>
        </row>
        <row r="348">
          <cell r="A348" t="str">
            <v>001070600</v>
          </cell>
          <cell r="B348" t="str">
            <v>โรงพยาบาลหนองคาย</v>
          </cell>
          <cell r="C348" t="str">
            <v>21002</v>
          </cell>
          <cell r="D348" t="str">
            <v>กระทรวงสาธารณสุข สำนักงานปลัดกระทรวงสาธารณสุข</v>
          </cell>
          <cell r="E348" t="str">
            <v>06</v>
          </cell>
          <cell r="F348" t="str">
            <v>โรงพยาบาลทั่วไป</v>
          </cell>
          <cell r="G348" t="str">
            <v>349</v>
          </cell>
          <cell r="H348" t="str">
            <v>43</v>
          </cell>
          <cell r="I348" t="str">
            <v>จ.หนองคาย</v>
          </cell>
          <cell r="J348" t="str">
            <v>01</v>
          </cell>
          <cell r="K348" t="str">
            <v xml:space="preserve"> อ.เมืองหนองคาย</v>
          </cell>
          <cell r="L348" t="str">
            <v>01</v>
          </cell>
          <cell r="M348" t="str">
            <v xml:space="preserve"> 'ต.ในเมือง'</v>
          </cell>
          <cell r="N348" t="str">
            <v>03</v>
          </cell>
          <cell r="O348" t="str">
            <v xml:space="preserve"> หมู่ 3</v>
          </cell>
          <cell r="P348" t="str">
            <v>01</v>
          </cell>
          <cell r="Q348" t="str">
            <v>เปิดดำเนินการ</v>
          </cell>
          <cell r="R348" t="str">
            <v xml:space="preserve">1158 </v>
          </cell>
          <cell r="S348" t="str">
            <v>43000</v>
          </cell>
          <cell r="T348" t="str">
            <v>042413456</v>
          </cell>
          <cell r="U348" t="str">
            <v>042421465</v>
          </cell>
          <cell r="V348" t="str">
            <v>23</v>
          </cell>
          <cell r="W348" t="str">
            <v>2.3 ทุติยภูมิระดับสูง</v>
          </cell>
          <cell r="X348" t="str">
            <v>S</v>
          </cell>
          <cell r="Y348" t="str">
            <v xml:space="preserve">บริการ  </v>
          </cell>
          <cell r="AH348" t="str">
            <v>10706</v>
          </cell>
        </row>
        <row r="349">
          <cell r="A349" t="str">
            <v>001070500</v>
          </cell>
          <cell r="B349" t="str">
            <v>โรงพยาบาลเลย</v>
          </cell>
          <cell r="C349" t="str">
            <v>21002</v>
          </cell>
          <cell r="D349" t="str">
            <v>กระทรวงสาธารณสุข สำนักงานปลัดกระทรวงสาธารณสุข</v>
          </cell>
          <cell r="E349" t="str">
            <v>06</v>
          </cell>
          <cell r="F349" t="str">
            <v>โรงพยาบาลทั่วไป</v>
          </cell>
          <cell r="G349" t="str">
            <v>324</v>
          </cell>
          <cell r="H349" t="str">
            <v>42</v>
          </cell>
          <cell r="I349" t="str">
            <v>จ.เลย</v>
          </cell>
          <cell r="J349" t="str">
            <v>01</v>
          </cell>
          <cell r="K349" t="str">
            <v xml:space="preserve"> อ.เมืองเลย</v>
          </cell>
          <cell r="L349" t="str">
            <v>01</v>
          </cell>
          <cell r="M349" t="str">
            <v xml:space="preserve"> 'ต.กุดป่อง'</v>
          </cell>
          <cell r="N349" t="str">
            <v>01</v>
          </cell>
          <cell r="O349" t="str">
            <v xml:space="preserve"> หมู่ 1</v>
          </cell>
          <cell r="P349" t="str">
            <v>01</v>
          </cell>
          <cell r="Q349" t="str">
            <v>เปิดดำเนินการ</v>
          </cell>
          <cell r="R349" t="str">
            <v xml:space="preserve">32/1 ถ.มลิวรรณ </v>
          </cell>
          <cell r="S349" t="str">
            <v>42000</v>
          </cell>
          <cell r="T349" t="str">
            <v>042811679</v>
          </cell>
          <cell r="U349" t="str">
            <v>042812653</v>
          </cell>
          <cell r="V349" t="str">
            <v>23</v>
          </cell>
          <cell r="W349" t="str">
            <v>2.3 ทุติยภูมิระดับสูง</v>
          </cell>
          <cell r="X349" t="str">
            <v>S</v>
          </cell>
          <cell r="Y349" t="str">
            <v xml:space="preserve">บริการ  </v>
          </cell>
          <cell r="AH349" t="str">
            <v>10705</v>
          </cell>
        </row>
        <row r="350">
          <cell r="A350" t="str">
            <v>001072400</v>
          </cell>
          <cell r="B350" t="str">
            <v>โรงพยาบาลสุโขทัย</v>
          </cell>
          <cell r="C350" t="str">
            <v>21002</v>
          </cell>
          <cell r="D350" t="str">
            <v>กระทรวงสาธารณสุข สำนักงานปลัดกระทรวงสาธารณสุข</v>
          </cell>
          <cell r="E350" t="str">
            <v>06</v>
          </cell>
          <cell r="F350" t="str">
            <v>โรงพยาบาลทั่วไป</v>
          </cell>
          <cell r="G350" t="str">
            <v>320</v>
          </cell>
          <cell r="H350" t="str">
            <v>64</v>
          </cell>
          <cell r="I350" t="str">
            <v>จ.สุโขทัย</v>
          </cell>
          <cell r="J350" t="str">
            <v>01</v>
          </cell>
          <cell r="K350" t="str">
            <v xml:space="preserve"> อ.เมืองสุโขทัย</v>
          </cell>
          <cell r="L350" t="str">
            <v>06</v>
          </cell>
          <cell r="M350" t="str">
            <v xml:space="preserve"> 'ต.บ้านกล้วย'</v>
          </cell>
          <cell r="N350" t="str">
            <v>01</v>
          </cell>
          <cell r="O350" t="str">
            <v xml:space="preserve"> หมู่ 1</v>
          </cell>
          <cell r="P350" t="str">
            <v>01</v>
          </cell>
          <cell r="Q350" t="str">
            <v>เปิดดำเนินการ</v>
          </cell>
          <cell r="V350" t="str">
            <v>23</v>
          </cell>
          <cell r="W350" t="str">
            <v>2.3 ทุติยภูมิระดับสูง</v>
          </cell>
          <cell r="AH350" t="str">
            <v>10724</v>
          </cell>
        </row>
        <row r="351">
          <cell r="A351" t="str">
            <v>001071600</v>
          </cell>
          <cell r="B351" t="str">
            <v>โรงพยาบาลน่าน</v>
          </cell>
          <cell r="C351" t="str">
            <v>21002</v>
          </cell>
          <cell r="D351" t="str">
            <v>กระทรวงสาธารณสุข สำนักงานปลัดกระทรวงสาธารณสุข</v>
          </cell>
          <cell r="E351" t="str">
            <v>06</v>
          </cell>
          <cell r="F351" t="str">
            <v>โรงพยาบาลทั่วไป</v>
          </cell>
          <cell r="G351" t="str">
            <v>420</v>
          </cell>
          <cell r="H351" t="str">
            <v>55</v>
          </cell>
          <cell r="I351" t="str">
            <v>จ.น่าน</v>
          </cell>
          <cell r="J351" t="str">
            <v>01</v>
          </cell>
          <cell r="K351" t="str">
            <v xml:space="preserve"> อ.เมืองน่าน</v>
          </cell>
          <cell r="L351" t="str">
            <v>01</v>
          </cell>
          <cell r="M351" t="str">
            <v xml:space="preserve"> 'ต.ในเวียง'</v>
          </cell>
          <cell r="N351" t="str">
            <v>00</v>
          </cell>
          <cell r="O351" t="str">
            <v xml:space="preserve"> หมู่ 0</v>
          </cell>
          <cell r="P351" t="str">
            <v>01</v>
          </cell>
          <cell r="Q351" t="str">
            <v>เปิดดำเนินการ</v>
          </cell>
          <cell r="R351" t="str">
            <v xml:space="preserve">1 ถนน วรวิชัย </v>
          </cell>
          <cell r="S351" t="str">
            <v>55000</v>
          </cell>
          <cell r="T351" t="str">
            <v>054710138</v>
          </cell>
          <cell r="U351" t="str">
            <v>054710977</v>
          </cell>
          <cell r="V351" t="str">
            <v>23</v>
          </cell>
          <cell r="W351" t="str">
            <v>2.3 ทุติยภูมิระดับสูง</v>
          </cell>
          <cell r="AH351" t="str">
            <v>10716</v>
          </cell>
        </row>
        <row r="352">
          <cell r="A352" t="str">
            <v>001132000</v>
          </cell>
          <cell r="B352" t="str">
            <v>โรงพยาบาลหัวหิน</v>
          </cell>
          <cell r="C352" t="str">
            <v>21002</v>
          </cell>
          <cell r="D352" t="str">
            <v>กระทรวงสาธารณสุข สำนักงานปลัดกระทรวงสาธารณสุข</v>
          </cell>
          <cell r="E352" t="str">
            <v>06</v>
          </cell>
          <cell r="F352" t="str">
            <v>โรงพยาบาลทั่วไป</v>
          </cell>
          <cell r="G352" t="str">
            <v>340</v>
          </cell>
          <cell r="H352" t="str">
            <v>77</v>
          </cell>
          <cell r="I352" t="str">
            <v>จ.ประจวบคีรีขันธ์</v>
          </cell>
          <cell r="J352" t="str">
            <v>07</v>
          </cell>
          <cell r="K352" t="str">
            <v xml:space="preserve"> อ.หัวหิน</v>
          </cell>
          <cell r="L352" t="str">
            <v>01</v>
          </cell>
          <cell r="M352" t="str">
            <v xml:space="preserve"> 'ต.หัวหิน'</v>
          </cell>
          <cell r="N352" t="str">
            <v>00</v>
          </cell>
          <cell r="O352" t="str">
            <v xml:space="preserve"> หมู่ 0</v>
          </cell>
          <cell r="P352" t="str">
            <v>01</v>
          </cell>
          <cell r="Q352" t="str">
            <v>เปิดดำเนินการ</v>
          </cell>
          <cell r="R352" t="str">
            <v xml:space="preserve">30/2 ถ.เพชรเกษม </v>
          </cell>
          <cell r="V352" t="str">
            <v>31</v>
          </cell>
          <cell r="W352" t="str">
            <v>3.1 ตติยภูมิ</v>
          </cell>
          <cell r="Z352" t="str">
            <v>06</v>
          </cell>
          <cell r="AA352" t="str">
            <v>แก้ไข/เปลี่ยนแปลงจำนวนเตียง</v>
          </cell>
          <cell r="AB352" t="str">
            <v>เพิ่ม เตียงเป็น 200 เป็น 340 ตาม อกพ.สป</v>
          </cell>
          <cell r="AH352" t="str">
            <v>11320</v>
          </cell>
        </row>
        <row r="353">
          <cell r="A353" t="str">
            <v>001073500</v>
          </cell>
          <cell r="B353" t="str">
            <v>โรงพยาบาลสมเด็จพระพุทธเลิศหล้า</v>
          </cell>
          <cell r="C353" t="str">
            <v>21002</v>
          </cell>
          <cell r="D353" t="str">
            <v>กระทรวงสาธารณสุข สำนักงานปลัดกระทรวงสาธารณสุข</v>
          </cell>
          <cell r="E353" t="str">
            <v>06</v>
          </cell>
          <cell r="F353" t="str">
            <v>โรงพยาบาลทั่วไป</v>
          </cell>
          <cell r="G353" t="str">
            <v>260</v>
          </cell>
          <cell r="H353" t="str">
            <v>75</v>
          </cell>
          <cell r="I353" t="str">
            <v>จ.สมุทรสงคราม</v>
          </cell>
          <cell r="J353" t="str">
            <v>01</v>
          </cell>
          <cell r="K353" t="str">
            <v xml:space="preserve"> อ.เมืองสมุทรสงคราม</v>
          </cell>
          <cell r="L353" t="str">
            <v>01</v>
          </cell>
          <cell r="M353" t="str">
            <v xml:space="preserve"> 'ต.แม่กลอง'</v>
          </cell>
          <cell r="N353" t="str">
            <v>00</v>
          </cell>
          <cell r="O353" t="str">
            <v xml:space="preserve"> หมู่ 0</v>
          </cell>
          <cell r="P353" t="str">
            <v>01</v>
          </cell>
          <cell r="Q353" t="str">
            <v>เปิดดำเนินการ</v>
          </cell>
          <cell r="R353" t="str">
            <v xml:space="preserve">708 ถ.ประสิทธิพัฒนา </v>
          </cell>
          <cell r="S353" t="str">
            <v>75000</v>
          </cell>
          <cell r="T353" t="str">
            <v>034 723044-9</v>
          </cell>
          <cell r="V353" t="str">
            <v>23</v>
          </cell>
          <cell r="W353" t="str">
            <v>2.3 ทุติยภูมิระดับสูง</v>
          </cell>
          <cell r="AH353" t="str">
            <v>10735</v>
          </cell>
        </row>
        <row r="354">
          <cell r="A354" t="str">
            <v>001072500</v>
          </cell>
          <cell r="B354" t="str">
            <v>โรงพยาบาลศรีสังวรสุโขทัย</v>
          </cell>
          <cell r="C354" t="str">
            <v>21002</v>
          </cell>
          <cell r="D354" t="str">
            <v>กระทรวงสาธารณสุข สำนักงานปลัดกระทรวงสาธารณสุข</v>
          </cell>
          <cell r="E354" t="str">
            <v>06</v>
          </cell>
          <cell r="F354" t="str">
            <v>โรงพยาบาลทั่วไป</v>
          </cell>
          <cell r="G354" t="str">
            <v>307</v>
          </cell>
          <cell r="H354" t="str">
            <v>64</v>
          </cell>
          <cell r="I354" t="str">
            <v>จ.สุโขทัย</v>
          </cell>
          <cell r="J354" t="str">
            <v>06</v>
          </cell>
          <cell r="K354" t="str">
            <v xml:space="preserve"> อ.ศรีสำโรง</v>
          </cell>
          <cell r="L354" t="str">
            <v>01</v>
          </cell>
          <cell r="M354" t="str">
            <v xml:space="preserve"> 'ต.คลองตาล'</v>
          </cell>
          <cell r="N354" t="str">
            <v>08</v>
          </cell>
          <cell r="O354" t="str">
            <v xml:space="preserve"> หมู่ 8</v>
          </cell>
          <cell r="P354" t="str">
            <v>01</v>
          </cell>
          <cell r="Q354" t="str">
            <v>เปิดดำเนินการ</v>
          </cell>
          <cell r="R354" t="str">
            <v>ถ.จรดวิถีถ่อง</v>
          </cell>
          <cell r="S354" t="str">
            <v>64120</v>
          </cell>
          <cell r="T354" t="str">
            <v>05682030</v>
          </cell>
          <cell r="U354" t="str">
            <v>055681519</v>
          </cell>
          <cell r="V354" t="str">
            <v>23</v>
          </cell>
          <cell r="W354" t="str">
            <v>2.3 ทุติยภูมิระดับสูง</v>
          </cell>
          <cell r="AH354" t="str">
            <v>10725</v>
          </cell>
        </row>
        <row r="355">
          <cell r="A355" t="str">
            <v>001074600</v>
          </cell>
          <cell r="B355" t="str">
            <v>โรงพยาบาลสตูล</v>
          </cell>
          <cell r="C355" t="str">
            <v>21002</v>
          </cell>
          <cell r="D355" t="str">
            <v>กระทรวงสาธารณสุข สำนักงานปลัดกระทรวงสาธารณสุข</v>
          </cell>
          <cell r="E355" t="str">
            <v>06</v>
          </cell>
          <cell r="F355" t="str">
            <v>โรงพยาบาลทั่วไป</v>
          </cell>
          <cell r="G355" t="str">
            <v>164</v>
          </cell>
          <cell r="H355" t="str">
            <v>91</v>
          </cell>
          <cell r="I355" t="str">
            <v>จ.สตูล</v>
          </cell>
          <cell r="J355" t="str">
            <v>01</v>
          </cell>
          <cell r="K355" t="str">
            <v xml:space="preserve"> อ.เมืองสตูล</v>
          </cell>
          <cell r="L355" t="str">
            <v>01</v>
          </cell>
          <cell r="M355" t="str">
            <v xml:space="preserve"> 'ต.พิมาน'</v>
          </cell>
          <cell r="N355" t="str">
            <v>00</v>
          </cell>
          <cell r="O355" t="str">
            <v xml:space="preserve"> หมู่ 0</v>
          </cell>
          <cell r="P355" t="str">
            <v>01</v>
          </cell>
          <cell r="Q355" t="str">
            <v>เปิดดำเนินการ</v>
          </cell>
          <cell r="R355" t="str">
            <v xml:space="preserve">55 ถ.หัถตกรรมศึกษา  </v>
          </cell>
          <cell r="V355" t="str">
            <v>23</v>
          </cell>
          <cell r="W355" t="str">
            <v>2.3 ทุติยภูมิระดับสูง</v>
          </cell>
          <cell r="AH355" t="str">
            <v>10746</v>
          </cell>
        </row>
        <row r="356">
          <cell r="A356" t="str">
            <v>001071500</v>
          </cell>
          <cell r="B356" t="str">
            <v>โรงพยาบาลแพร่</v>
          </cell>
          <cell r="C356" t="str">
            <v>21002</v>
          </cell>
          <cell r="D356" t="str">
            <v>กระทรวงสาธารณสุข สำนักงานปลัดกระทรวงสาธารณสุข</v>
          </cell>
          <cell r="E356" t="str">
            <v>06</v>
          </cell>
          <cell r="F356" t="str">
            <v>โรงพยาบาลทั่วไป</v>
          </cell>
          <cell r="G356" t="str">
            <v>520</v>
          </cell>
          <cell r="H356" t="str">
            <v>54</v>
          </cell>
          <cell r="I356" t="str">
            <v>จ.แพร่</v>
          </cell>
          <cell r="J356" t="str">
            <v>01</v>
          </cell>
          <cell r="K356" t="str">
            <v xml:space="preserve"> อ.เมืองแพร่</v>
          </cell>
          <cell r="L356" t="str">
            <v>01</v>
          </cell>
          <cell r="M356" t="str">
            <v xml:space="preserve"> 'ต.ในเวียง'</v>
          </cell>
          <cell r="N356" t="str">
            <v>00</v>
          </cell>
          <cell r="O356" t="str">
            <v xml:space="preserve"> หมู่ 0</v>
          </cell>
          <cell r="P356" t="str">
            <v>01</v>
          </cell>
          <cell r="Q356" t="str">
            <v>เปิดดำเนินการ</v>
          </cell>
          <cell r="R356" t="str">
            <v xml:space="preserve">144 ถ.ช่อแฮ่ </v>
          </cell>
          <cell r="S356" t="str">
            <v>54000</v>
          </cell>
          <cell r="T356" t="str">
            <v>0545338500</v>
          </cell>
          <cell r="V356" t="str">
            <v>23</v>
          </cell>
          <cell r="W356" t="str">
            <v>2.3 ทุติยภูมิระดับสูง</v>
          </cell>
          <cell r="Z356" t="str">
            <v>06</v>
          </cell>
          <cell r="AA356" t="str">
            <v>แก้ไข/เปลี่ยนแปลงจำนวนเตียง</v>
          </cell>
          <cell r="AB356" t="str">
            <v>ปรับเตียง 395 เป็น 520 เตียง</v>
          </cell>
          <cell r="AH356" t="str">
            <v>10715</v>
          </cell>
        </row>
        <row r="357">
          <cell r="A357" t="str">
            <v>001072200</v>
          </cell>
          <cell r="B357" t="str">
            <v>โรงพยาบาลสมเด็จพระเจ้าตากสินมหาราช</v>
          </cell>
          <cell r="C357" t="str">
            <v>21002</v>
          </cell>
          <cell r="D357" t="str">
            <v>กระทรวงสาธารณสุข สำนักงานปลัดกระทรวงสาธารณสุข</v>
          </cell>
          <cell r="E357" t="str">
            <v>06</v>
          </cell>
          <cell r="F357" t="str">
            <v>โรงพยาบาลทั่วไป</v>
          </cell>
          <cell r="G357" t="str">
            <v>320</v>
          </cell>
          <cell r="H357" t="str">
            <v>63</v>
          </cell>
          <cell r="I357" t="str">
            <v>จ.ตาก</v>
          </cell>
          <cell r="J357" t="str">
            <v>01</v>
          </cell>
          <cell r="K357" t="str">
            <v xml:space="preserve"> อ.เมืองตาก</v>
          </cell>
          <cell r="L357" t="str">
            <v>01</v>
          </cell>
          <cell r="M357" t="str">
            <v xml:space="preserve"> 'ต.ระแหง'</v>
          </cell>
          <cell r="N357" t="str">
            <v>00</v>
          </cell>
          <cell r="O357" t="str">
            <v xml:space="preserve"> หมู่ 0</v>
          </cell>
          <cell r="P357" t="str">
            <v>01</v>
          </cell>
          <cell r="Q357" t="str">
            <v>เปิดดำเนินการ</v>
          </cell>
          <cell r="R357" t="str">
            <v xml:space="preserve">295 ถนนพหลโยธิน </v>
          </cell>
          <cell r="S357" t="str">
            <v>63000</v>
          </cell>
          <cell r="T357" t="str">
            <v>055511024</v>
          </cell>
          <cell r="V357" t="str">
            <v>23</v>
          </cell>
          <cell r="W357" t="str">
            <v>2.3 ทุติยภูมิระดับสูง</v>
          </cell>
          <cell r="AH357" t="str">
            <v>10722</v>
          </cell>
        </row>
        <row r="358">
          <cell r="A358" t="str">
            <v>001071900</v>
          </cell>
          <cell r="B358" t="str">
            <v>โรงพยาบาลศรีสังวาลย์</v>
          </cell>
          <cell r="C358" t="str">
            <v>21002</v>
          </cell>
          <cell r="D358" t="str">
            <v>กระทรวงสาธารณสุข สำนักงานปลัดกระทรวงสาธารณสุข</v>
          </cell>
          <cell r="E358" t="str">
            <v>06</v>
          </cell>
          <cell r="F358" t="str">
            <v>โรงพยาบาลทั่วไป</v>
          </cell>
          <cell r="G358" t="str">
            <v>150</v>
          </cell>
          <cell r="H358" t="str">
            <v>58</v>
          </cell>
          <cell r="I358" t="str">
            <v>จ.แม่ฮ่องสอน</v>
          </cell>
          <cell r="J358" t="str">
            <v>01</v>
          </cell>
          <cell r="K358" t="str">
            <v xml:space="preserve"> อ.เมืองแม่ฮ่องสอน</v>
          </cell>
          <cell r="L358" t="str">
            <v>01</v>
          </cell>
          <cell r="M358" t="str">
            <v xml:space="preserve"> 'ต.จองคำ'</v>
          </cell>
          <cell r="N358" t="str">
            <v>00</v>
          </cell>
          <cell r="O358" t="str">
            <v xml:space="preserve"> หมู่ 0</v>
          </cell>
          <cell r="P358" t="str">
            <v>01</v>
          </cell>
          <cell r="Q358" t="str">
            <v>เปิดดำเนินการ</v>
          </cell>
          <cell r="R358" t="str">
            <v xml:space="preserve">101 ถ.สีหนาทบำรุง </v>
          </cell>
          <cell r="S358" t="str">
            <v>58000</v>
          </cell>
          <cell r="T358" t="str">
            <v>053611398</v>
          </cell>
          <cell r="V358" t="str">
            <v>23</v>
          </cell>
          <cell r="W358" t="str">
            <v>2.3 ทุติยภูมิระดับสูง</v>
          </cell>
          <cell r="X358" t="str">
            <v>S</v>
          </cell>
          <cell r="Y358" t="str">
            <v xml:space="preserve">บริการ  </v>
          </cell>
          <cell r="AH358" t="str">
            <v>10719</v>
          </cell>
        </row>
        <row r="359">
          <cell r="A359" t="str">
            <v>001072000</v>
          </cell>
          <cell r="B359" t="str">
            <v>โรงพยาบาลอุทัยธานี</v>
          </cell>
          <cell r="C359" t="str">
            <v>21002</v>
          </cell>
          <cell r="D359" t="str">
            <v>กระทรวงสาธารณสุข สำนักงานปลัดกระทรวงสาธารณสุข</v>
          </cell>
          <cell r="E359" t="str">
            <v>06</v>
          </cell>
          <cell r="F359" t="str">
            <v>โรงพยาบาลทั่วไป</v>
          </cell>
          <cell r="G359" t="str">
            <v>350</v>
          </cell>
          <cell r="H359" t="str">
            <v>61</v>
          </cell>
          <cell r="I359" t="str">
            <v>จ.อุทัยธานี</v>
          </cell>
          <cell r="J359" t="str">
            <v>01</v>
          </cell>
          <cell r="K359" t="str">
            <v xml:space="preserve"> อ.เมืองอุทัยธานี</v>
          </cell>
          <cell r="L359" t="str">
            <v>01</v>
          </cell>
          <cell r="M359" t="str">
            <v xml:space="preserve"> 'ต.อุทัยใหม่'</v>
          </cell>
          <cell r="N359" t="str">
            <v>00</v>
          </cell>
          <cell r="O359" t="str">
            <v xml:space="preserve"> หมู่ 0</v>
          </cell>
          <cell r="P359" t="str">
            <v>01</v>
          </cell>
          <cell r="Q359" t="str">
            <v>เปิดดำเนินการ</v>
          </cell>
          <cell r="R359" t="str">
            <v xml:space="preserve">56 </v>
          </cell>
          <cell r="S359" t="str">
            <v>61000</v>
          </cell>
          <cell r="T359" t="str">
            <v>056511081</v>
          </cell>
          <cell r="U359" t="str">
            <v>05624406'</v>
          </cell>
          <cell r="W359" t="str">
            <v>23</v>
          </cell>
          <cell r="X359" t="str">
            <v>2.3 ทุติยภูมิระดับสูง</v>
          </cell>
          <cell r="Y359" t="str">
            <v>S</v>
          </cell>
          <cell r="Z359" t="str">
            <v xml:space="preserve">บริการ  </v>
          </cell>
          <cell r="AH359" t="str">
            <v>10720</v>
          </cell>
        </row>
        <row r="360">
          <cell r="A360" t="str">
            <v>001076400</v>
          </cell>
          <cell r="B360" t="str">
            <v>โรงพยาบาลหนองเสือ</v>
          </cell>
          <cell r="C360" t="str">
            <v>21002</v>
          </cell>
          <cell r="D360" t="str">
            <v>กระทรวงสาธารณสุข สำนักงานปลัดกระทรวงสาธารณสุข</v>
          </cell>
          <cell r="E360" t="str">
            <v>07</v>
          </cell>
          <cell r="F360" t="str">
            <v>โรงพยาบาลชุมชน</v>
          </cell>
          <cell r="G360" t="str">
            <v>30</v>
          </cell>
          <cell r="H360" t="str">
            <v>13</v>
          </cell>
          <cell r="I360" t="str">
            <v>จ.ปทุมธานี</v>
          </cell>
          <cell r="J360" t="str">
            <v>04</v>
          </cell>
          <cell r="K360" t="str">
            <v xml:space="preserve"> อ.หนองเสือ</v>
          </cell>
          <cell r="L360" t="str">
            <v>01</v>
          </cell>
          <cell r="M360" t="str">
            <v xml:space="preserve"> 'ต.บึงบา'</v>
          </cell>
          <cell r="N360" t="str">
            <v>06</v>
          </cell>
          <cell r="O360" t="str">
            <v xml:space="preserve"> หมู่ 6</v>
          </cell>
          <cell r="P360" t="str">
            <v>01</v>
          </cell>
          <cell r="Q360" t="str">
            <v>เปิดดำเนินการ</v>
          </cell>
          <cell r="R360" t="str">
            <v xml:space="preserve"> </v>
          </cell>
          <cell r="S360" t="str">
            <v>12170</v>
          </cell>
          <cell r="T360" t="str">
            <v>025491235</v>
          </cell>
          <cell r="U360" t="str">
            <v>025491235</v>
          </cell>
          <cell r="V360" t="str">
            <v>22</v>
          </cell>
          <cell r="W360" t="str">
            <v>2.2 ทุติยภูมิระดับกลาง</v>
          </cell>
          <cell r="AH360" t="str">
            <v>10764</v>
          </cell>
        </row>
        <row r="361">
          <cell r="A361" t="str">
            <v>001071800</v>
          </cell>
          <cell r="B361" t="str">
            <v>โรงพยาบาลเชียงคำ</v>
          </cell>
          <cell r="C361" t="str">
            <v>21002</v>
          </cell>
          <cell r="D361" t="str">
            <v>กระทรวงสาธารณสุข สำนักงานปลัดกระทรวงสาธารณสุข</v>
          </cell>
          <cell r="E361" t="str">
            <v>06</v>
          </cell>
          <cell r="F361" t="str">
            <v>โรงพยาบาลทั่วไป</v>
          </cell>
          <cell r="G361" t="str">
            <v>232</v>
          </cell>
          <cell r="H361" t="str">
            <v>56</v>
          </cell>
          <cell r="I361" t="str">
            <v>จ.พะเยา</v>
          </cell>
          <cell r="J361" t="str">
            <v>03</v>
          </cell>
          <cell r="K361" t="str">
            <v xml:space="preserve"> อ.เชียงคำ</v>
          </cell>
          <cell r="L361" t="str">
            <v>01</v>
          </cell>
          <cell r="M361" t="str">
            <v xml:space="preserve"> 'ต.หย่วน'</v>
          </cell>
          <cell r="N361" t="str">
            <v>00</v>
          </cell>
          <cell r="P361" t="str">
            <v>01</v>
          </cell>
          <cell r="Q361" t="str">
            <v>เปิดดำเนินการ</v>
          </cell>
          <cell r="R361" t="str">
            <v xml:space="preserve">244 ถ.ประสิทธิประขาราษฏร์ </v>
          </cell>
          <cell r="S361" t="str">
            <v>56110</v>
          </cell>
          <cell r="T361" t="str">
            <v>054-409056</v>
          </cell>
          <cell r="U361" t="str">
            <v>054-416615</v>
          </cell>
          <cell r="V361" t="str">
            <v>23</v>
          </cell>
          <cell r="W361" t="str">
            <v>2.3 ทุติยภูมิระดับสูง</v>
          </cell>
          <cell r="X361" t="str">
            <v>S</v>
          </cell>
          <cell r="Y361" t="str">
            <v xml:space="preserve">บริการ  </v>
          </cell>
          <cell r="AH361" t="str">
            <v>10718</v>
          </cell>
        </row>
        <row r="362">
          <cell r="A362" t="str">
            <v>001072600</v>
          </cell>
          <cell r="B362" t="str">
            <v>โรงพยาบาลพิจิตร</v>
          </cell>
          <cell r="C362" t="str">
            <v>21002</v>
          </cell>
          <cell r="D362" t="str">
            <v>กระทรวงสาธารณสุข สำนักงานปลัดกระทรวงสาธารณสุข</v>
          </cell>
          <cell r="E362" t="str">
            <v>06</v>
          </cell>
          <cell r="F362" t="str">
            <v>โรงพยาบาลทั่วไป</v>
          </cell>
          <cell r="G362" t="str">
            <v>342</v>
          </cell>
          <cell r="H362" t="str">
            <v>66</v>
          </cell>
          <cell r="I362" t="str">
            <v>จ.พิจิตร</v>
          </cell>
          <cell r="J362" t="str">
            <v>01</v>
          </cell>
          <cell r="K362" t="str">
            <v xml:space="preserve"> อ.เมืองพิจิตร</v>
          </cell>
          <cell r="L362" t="str">
            <v>01</v>
          </cell>
          <cell r="M362" t="str">
            <v xml:space="preserve"> 'ต.ในเมือง'</v>
          </cell>
          <cell r="N362" t="str">
            <v>00</v>
          </cell>
          <cell r="O362" t="str">
            <v xml:space="preserve"> หมู่ 0</v>
          </cell>
          <cell r="P362" t="str">
            <v>01</v>
          </cell>
          <cell r="Q362" t="str">
            <v>เปิดดำเนินการ</v>
          </cell>
          <cell r="R362" t="str">
            <v xml:space="preserve">136 ถ.บึงสีไฟ </v>
          </cell>
          <cell r="S362" t="str">
            <v>66000</v>
          </cell>
          <cell r="T362" t="str">
            <v>056611230</v>
          </cell>
          <cell r="U362" t="str">
            <v>613553'</v>
          </cell>
          <cell r="W362" t="str">
            <v>23</v>
          </cell>
          <cell r="X362" t="str">
            <v>2.3 ทุติยภูมิระดับสูง</v>
          </cell>
          <cell r="AH362" t="str">
            <v>10726</v>
          </cell>
        </row>
        <row r="363">
          <cell r="A363" t="str">
            <v>001072700</v>
          </cell>
          <cell r="B363" t="str">
            <v>โรงพยาบาลเพชรบูรณ์</v>
          </cell>
          <cell r="C363" t="str">
            <v>21002</v>
          </cell>
          <cell r="D363" t="str">
            <v>กระทรวงสาธารณสุข สำนักงานปลัดกระทรวงสาธารณสุข</v>
          </cell>
          <cell r="E363" t="str">
            <v>06</v>
          </cell>
          <cell r="F363" t="str">
            <v>โรงพยาบาลทั่วไป</v>
          </cell>
          <cell r="G363" t="str">
            <v>344</v>
          </cell>
          <cell r="H363" t="str">
            <v>67</v>
          </cell>
          <cell r="I363" t="str">
            <v>จ.เพชรบูรณ์</v>
          </cell>
          <cell r="J363" t="str">
            <v>01</v>
          </cell>
          <cell r="K363" t="str">
            <v xml:space="preserve"> อ.เมืองเพชรบูรณ์</v>
          </cell>
          <cell r="L363" t="str">
            <v>01</v>
          </cell>
          <cell r="M363" t="str">
            <v xml:space="preserve"> 'ต.ในเมือง'</v>
          </cell>
          <cell r="N363" t="str">
            <v>00</v>
          </cell>
          <cell r="O363" t="str">
            <v xml:space="preserve"> หมู่ 0</v>
          </cell>
          <cell r="P363" t="str">
            <v>01</v>
          </cell>
          <cell r="Q363" t="str">
            <v>เปิดดำเนินการ</v>
          </cell>
          <cell r="R363" t="str">
            <v xml:space="preserve">203 ถ.สามัคคีชัย </v>
          </cell>
          <cell r="S363" t="str">
            <v>67000</v>
          </cell>
          <cell r="T363" t="str">
            <v>056717600</v>
          </cell>
          <cell r="V363" t="str">
            <v>23</v>
          </cell>
          <cell r="W363" t="str">
            <v>2.3 ทุติยภูมิระดับสูง</v>
          </cell>
          <cell r="AH363" t="str">
            <v>10727</v>
          </cell>
        </row>
        <row r="364">
          <cell r="A364" t="str">
            <v>001073900</v>
          </cell>
          <cell r="B364" t="str">
            <v>โรงพยาบาลพังงา</v>
          </cell>
          <cell r="C364" t="str">
            <v>21002</v>
          </cell>
          <cell r="D364" t="str">
            <v>กระทรวงสาธารณสุข สำนักงานปลัดกระทรวงสาธารณสุข</v>
          </cell>
          <cell r="E364" t="str">
            <v>06</v>
          </cell>
          <cell r="F364" t="str">
            <v>โรงพยาบาลทั่วไป</v>
          </cell>
          <cell r="G364" t="str">
            <v>215</v>
          </cell>
          <cell r="H364" t="str">
            <v>82</v>
          </cell>
          <cell r="I364" t="str">
            <v>จ.พังงา</v>
          </cell>
          <cell r="J364" t="str">
            <v>01</v>
          </cell>
          <cell r="K364" t="str">
            <v xml:space="preserve"> อ.เมืองพังงา</v>
          </cell>
          <cell r="L364" t="str">
            <v>01</v>
          </cell>
          <cell r="M364" t="str">
            <v xml:space="preserve"> 'ต.ท้ายช้าง'</v>
          </cell>
          <cell r="N364" t="str">
            <v>00</v>
          </cell>
          <cell r="O364" t="str">
            <v xml:space="preserve"> หมู่ 0</v>
          </cell>
          <cell r="P364" t="str">
            <v>01</v>
          </cell>
          <cell r="Q364" t="str">
            <v>เปิดดำเนินการ</v>
          </cell>
          <cell r="R364" t="str">
            <v xml:space="preserve">436 ถ.เพชรเกษม </v>
          </cell>
          <cell r="S364" t="str">
            <v>82000</v>
          </cell>
          <cell r="T364" t="str">
            <v>076412032</v>
          </cell>
          <cell r="U364" t="str">
            <v>076411617</v>
          </cell>
          <cell r="V364" t="str">
            <v>23</v>
          </cell>
          <cell r="W364" t="str">
            <v>2.3 ทุติยภูมิระดับสูง</v>
          </cell>
          <cell r="AH364" t="str">
            <v>10739</v>
          </cell>
        </row>
        <row r="365">
          <cell r="A365" t="str">
            <v>001074800</v>
          </cell>
          <cell r="B365" t="str">
            <v>โรงพยาบาลปัตตานี</v>
          </cell>
          <cell r="C365" t="str">
            <v>21002</v>
          </cell>
          <cell r="D365" t="str">
            <v>กระทรวงสาธารณสุข สำนักงานปลัดกระทรวงสาธารณสุข</v>
          </cell>
          <cell r="E365" t="str">
            <v>06</v>
          </cell>
          <cell r="F365" t="str">
            <v>โรงพยาบาลทั่วไป</v>
          </cell>
          <cell r="G365" t="str">
            <v>335</v>
          </cell>
          <cell r="H365" t="str">
            <v>94</v>
          </cell>
          <cell r="I365" t="str">
            <v>จ.ปัตตานี</v>
          </cell>
          <cell r="J365" t="str">
            <v>01</v>
          </cell>
          <cell r="K365" t="str">
            <v xml:space="preserve"> อ.เมืองปัตตานี</v>
          </cell>
          <cell r="L365" t="str">
            <v>01</v>
          </cell>
          <cell r="M365" t="str">
            <v xml:space="preserve"> 'ต.สะบารัง'</v>
          </cell>
          <cell r="N365" t="str">
            <v>00</v>
          </cell>
          <cell r="O365" t="str">
            <v xml:space="preserve"> หมู่ 0</v>
          </cell>
          <cell r="P365" t="str">
            <v>01</v>
          </cell>
          <cell r="Q365" t="str">
            <v>เปิดดำเนินการ</v>
          </cell>
          <cell r="R365" t="str">
            <v>2</v>
          </cell>
          <cell r="S365" t="str">
            <v>94000</v>
          </cell>
          <cell r="V365" t="str">
            <v>23</v>
          </cell>
          <cell r="W365" t="str">
            <v>2.3 ทุติยภูมิระดับสูง</v>
          </cell>
          <cell r="X365" t="str">
            <v>S</v>
          </cell>
          <cell r="Y365" t="str">
            <v xml:space="preserve">บริการ  </v>
          </cell>
          <cell r="AH365" t="str">
            <v>10748</v>
          </cell>
        </row>
        <row r="366">
          <cell r="A366" t="str">
            <v>001077200</v>
          </cell>
          <cell r="B366" t="str">
            <v>โรงพยาบาลบางปะอิน</v>
          </cell>
          <cell r="C366" t="str">
            <v>21002</v>
          </cell>
          <cell r="D366" t="str">
            <v>กระทรวงสาธารณสุข สำนักงานปลัดกระทรวงสาธารณสุข</v>
          </cell>
          <cell r="E366" t="str">
            <v>07</v>
          </cell>
          <cell r="F366" t="str">
            <v>โรงพยาบาลชุมชน</v>
          </cell>
          <cell r="G366" t="str">
            <v>60</v>
          </cell>
          <cell r="H366" t="str">
            <v>14</v>
          </cell>
          <cell r="I366" t="str">
            <v>จ.พระนครศรีอยุธยา</v>
          </cell>
          <cell r="J366" t="str">
            <v>06</v>
          </cell>
          <cell r="K366" t="str">
            <v xml:space="preserve"> อ.บางปะอิน</v>
          </cell>
          <cell r="L366" t="str">
            <v>01</v>
          </cell>
          <cell r="M366" t="str">
            <v xml:space="preserve"> 'ต.บ้านเลน'</v>
          </cell>
          <cell r="N366" t="str">
            <v>11</v>
          </cell>
          <cell r="O366" t="str">
            <v xml:space="preserve"> หมู่ 11</v>
          </cell>
          <cell r="P366" t="str">
            <v>01</v>
          </cell>
          <cell r="Q366" t="str">
            <v>เปิดดำเนินการ</v>
          </cell>
          <cell r="R366" t="str">
            <v xml:space="preserve">72 </v>
          </cell>
          <cell r="V366" t="str">
            <v>21</v>
          </cell>
          <cell r="W366" t="str">
            <v>2.1 ทุติยภูมิระดับต้น</v>
          </cell>
          <cell r="AH366" t="str">
            <v>10772</v>
          </cell>
        </row>
        <row r="367">
          <cell r="A367" t="str">
            <v>001074700</v>
          </cell>
          <cell r="B367" t="str">
            <v>โรงพยาบาลพัทลุง</v>
          </cell>
          <cell r="C367" t="str">
            <v>21002</v>
          </cell>
          <cell r="D367" t="str">
            <v>กระทรวงสาธารณสุข สำนักงานปลัดกระทรวงสาธารณสุข</v>
          </cell>
          <cell r="E367" t="str">
            <v>06</v>
          </cell>
          <cell r="F367" t="str">
            <v>โรงพยาบาลทั่วไป</v>
          </cell>
          <cell r="G367" t="str">
            <v>440</v>
          </cell>
          <cell r="H367" t="str">
            <v>93</v>
          </cell>
          <cell r="I367" t="str">
            <v>จ.พัทลุง</v>
          </cell>
          <cell r="J367" t="str">
            <v>01</v>
          </cell>
          <cell r="K367" t="str">
            <v xml:space="preserve"> อ.เมืองพัทลุง</v>
          </cell>
          <cell r="L367" t="str">
            <v>01</v>
          </cell>
          <cell r="M367" t="str">
            <v xml:space="preserve"> 'ต.คูหาสวรรค์'</v>
          </cell>
          <cell r="N367" t="str">
            <v>00</v>
          </cell>
          <cell r="O367" t="str">
            <v xml:space="preserve"> หมู่ 0</v>
          </cell>
          <cell r="P367" t="str">
            <v>01</v>
          </cell>
          <cell r="Q367" t="str">
            <v>เปิดดำเนินการ</v>
          </cell>
          <cell r="R367" t="str">
            <v xml:space="preserve">42 ถ.ราเมศวร์ </v>
          </cell>
          <cell r="S367" t="str">
            <v>93000</v>
          </cell>
          <cell r="T367" t="str">
            <v>074609500</v>
          </cell>
          <cell r="U367" t="str">
            <v>074612412</v>
          </cell>
          <cell r="V367" t="str">
            <v>23</v>
          </cell>
          <cell r="W367" t="str">
            <v>2.3 ทุติยภูมิระดับสูง</v>
          </cell>
          <cell r="Z367" t="str">
            <v>04</v>
          </cell>
          <cell r="AA367" t="str">
            <v>แก้ไข/เปลี่ยนแปลงที่ตั้ง</v>
          </cell>
          <cell r="AB367" t="str">
            <v>จาก 385 เป็น 440 เตียง</v>
          </cell>
          <cell r="AH367" t="str">
            <v>10747</v>
          </cell>
        </row>
        <row r="368">
          <cell r="A368" t="str">
            <v>001072900</v>
          </cell>
          <cell r="B368" t="str">
            <v>โรงพยาบาลบ้านโป่ง</v>
          </cell>
          <cell r="C368" t="str">
            <v>21002</v>
          </cell>
          <cell r="D368" t="str">
            <v>กระทรวงสาธารณสุข สำนักงานปลัดกระทรวงสาธารณสุข</v>
          </cell>
          <cell r="E368" t="str">
            <v>06</v>
          </cell>
          <cell r="F368" t="str">
            <v>โรงพยาบาลทั่วไป</v>
          </cell>
          <cell r="G368" t="str">
            <v>360</v>
          </cell>
          <cell r="H368" t="str">
            <v>70</v>
          </cell>
          <cell r="I368" t="str">
            <v>จ.ราชบุรี</v>
          </cell>
          <cell r="J368" t="str">
            <v>05</v>
          </cell>
          <cell r="K368" t="str">
            <v xml:space="preserve"> อ.บ้านโป่ง</v>
          </cell>
          <cell r="L368" t="str">
            <v>01</v>
          </cell>
          <cell r="M368" t="str">
            <v xml:space="preserve"> 'ต.บ้านโป่ง'</v>
          </cell>
          <cell r="N368" t="str">
            <v>01</v>
          </cell>
          <cell r="O368" t="str">
            <v xml:space="preserve"> หมู่ 1</v>
          </cell>
          <cell r="P368" t="str">
            <v>01</v>
          </cell>
          <cell r="Q368" t="str">
            <v>เปิดดำเนินการ</v>
          </cell>
          <cell r="R368" t="str">
            <v xml:space="preserve">12 ถ.แสงชูโต </v>
          </cell>
          <cell r="S368" t="str">
            <v>70110</v>
          </cell>
          <cell r="T368" t="str">
            <v>032222841-46</v>
          </cell>
          <cell r="V368" t="str">
            <v>23</v>
          </cell>
          <cell r="W368" t="str">
            <v>2.3 ทุติยภูมิระดับสูง</v>
          </cell>
          <cell r="AH368" t="str">
            <v>10729</v>
          </cell>
        </row>
        <row r="369">
          <cell r="A369" t="str">
            <v>001073700</v>
          </cell>
          <cell r="B369" t="str">
            <v>โรงพยาบาลประจวบคีรีขันธ์</v>
          </cell>
          <cell r="C369" t="str">
            <v>21002</v>
          </cell>
          <cell r="D369" t="str">
            <v>กระทรวงสาธารณสุข สำนักงานปลัดกระทรวงสาธารณสุข</v>
          </cell>
          <cell r="E369" t="str">
            <v>06</v>
          </cell>
          <cell r="F369" t="str">
            <v>โรงพยาบาลทั่วไป</v>
          </cell>
          <cell r="G369" t="str">
            <v>278</v>
          </cell>
          <cell r="H369" t="str">
            <v>77</v>
          </cell>
          <cell r="I369" t="str">
            <v>จ.ประจวบคีรีขันธ์</v>
          </cell>
          <cell r="J369" t="str">
            <v>01</v>
          </cell>
          <cell r="K369" t="str">
            <v xml:space="preserve"> อ.เมืองประจวบคีรีขันธ์</v>
          </cell>
          <cell r="L369" t="str">
            <v>01</v>
          </cell>
          <cell r="M369" t="str">
            <v xml:space="preserve"> 'ต.ประจวบคีรีขันธ์'</v>
          </cell>
          <cell r="N369" t="str">
            <v>00</v>
          </cell>
          <cell r="O369" t="str">
            <v xml:space="preserve"> หมู่ 0</v>
          </cell>
          <cell r="P369" t="str">
            <v>01</v>
          </cell>
          <cell r="Q369" t="str">
            <v>เปิดดำเนินการ</v>
          </cell>
          <cell r="R369" t="str">
            <v xml:space="preserve">237 ถ.พิทักษ์ชาติ </v>
          </cell>
          <cell r="S369" t="str">
            <v>77000</v>
          </cell>
          <cell r="T369" t="str">
            <v>032601060-4</v>
          </cell>
          <cell r="V369" t="str">
            <v>31</v>
          </cell>
          <cell r="W369" t="str">
            <v>3.1 ตติยภูมิ</v>
          </cell>
          <cell r="AH369" t="str">
            <v>10737</v>
          </cell>
        </row>
        <row r="370">
          <cell r="A370" t="str">
            <v>001074900</v>
          </cell>
          <cell r="B370" t="str">
            <v>โรงพยาบาลเบตง</v>
          </cell>
          <cell r="C370" t="str">
            <v>21002</v>
          </cell>
          <cell r="D370" t="str">
            <v>กระทรวงสาธารณสุข สำนักงานปลัดกระทรวงสาธารณสุข</v>
          </cell>
          <cell r="E370" t="str">
            <v>06</v>
          </cell>
          <cell r="F370" t="str">
            <v>โรงพยาบาลทั่วไป</v>
          </cell>
          <cell r="G370" t="str">
            <v>160</v>
          </cell>
          <cell r="H370" t="str">
            <v>95</v>
          </cell>
          <cell r="I370" t="str">
            <v>จ.ยะลา</v>
          </cell>
          <cell r="J370" t="str">
            <v>02</v>
          </cell>
          <cell r="K370" t="str">
            <v xml:space="preserve"> อ.เบตง</v>
          </cell>
          <cell r="L370" t="str">
            <v>01</v>
          </cell>
          <cell r="M370" t="str">
            <v xml:space="preserve"> 'ต.เบตง'</v>
          </cell>
          <cell r="N370" t="str">
            <v>00</v>
          </cell>
          <cell r="O370" t="str">
            <v xml:space="preserve"> หมู่ 0</v>
          </cell>
          <cell r="P370" t="str">
            <v>01</v>
          </cell>
          <cell r="Q370" t="str">
            <v>เปิดดำเนินการ</v>
          </cell>
          <cell r="R370" t="str">
            <v xml:space="preserve">106 ถ.รัตนกิจ </v>
          </cell>
          <cell r="S370" t="str">
            <v>95110</v>
          </cell>
          <cell r="T370" t="str">
            <v>073234077</v>
          </cell>
          <cell r="U370" t="str">
            <v>073230936</v>
          </cell>
          <cell r="V370" t="str">
            <v>23</v>
          </cell>
          <cell r="W370" t="str">
            <v>2.3 ทุติยภูมิระดับสูง</v>
          </cell>
          <cell r="X370" t="str">
            <v>S</v>
          </cell>
          <cell r="Y370" t="str">
            <v xml:space="preserve">บริการ  </v>
          </cell>
          <cell r="AH370" t="str">
            <v>10749</v>
          </cell>
        </row>
        <row r="371">
          <cell r="A371" t="str">
            <v>001078000</v>
          </cell>
          <cell r="B371" t="str">
            <v>โรงพยาบาลมหาราช</v>
          </cell>
          <cell r="C371" t="str">
            <v>21002</v>
          </cell>
          <cell r="D371" t="str">
            <v>กระทรวงสาธารณสุข สำนักงานปลัดกระทรวงสาธารณสุข</v>
          </cell>
          <cell r="E371" t="str">
            <v>07</v>
          </cell>
          <cell r="F371" t="str">
            <v>โรงพยาบาลชุมชน</v>
          </cell>
          <cell r="G371" t="str">
            <v>10</v>
          </cell>
          <cell r="H371" t="str">
            <v>14</v>
          </cell>
          <cell r="I371" t="str">
            <v>จ.พระนครศรีอยุธยา</v>
          </cell>
          <cell r="J371" t="str">
            <v>15</v>
          </cell>
          <cell r="K371" t="str">
            <v xml:space="preserve"> อ.มหาราช</v>
          </cell>
          <cell r="L371" t="str">
            <v>01</v>
          </cell>
          <cell r="M371" t="str">
            <v xml:space="preserve"> 'ต.หัวไผ่'</v>
          </cell>
          <cell r="N371" t="str">
            <v>06</v>
          </cell>
          <cell r="O371" t="str">
            <v xml:space="preserve"> หมู่ 6</v>
          </cell>
          <cell r="P371" t="str">
            <v>01</v>
          </cell>
          <cell r="Q371" t="str">
            <v>เปิดดำเนินการ</v>
          </cell>
          <cell r="R371" t="str">
            <v xml:space="preserve">224 ม.6 </v>
          </cell>
          <cell r="V371" t="str">
            <v>21</v>
          </cell>
          <cell r="W371" t="str">
            <v>2.1 ทุติยภูมิระดับต้น</v>
          </cell>
          <cell r="AH371" t="str">
            <v>10780</v>
          </cell>
        </row>
        <row r="372">
          <cell r="A372" t="str">
            <v>001074300</v>
          </cell>
          <cell r="B372" t="str">
            <v>โรงพยาบาลระนอง</v>
          </cell>
          <cell r="C372" t="str">
            <v>21002</v>
          </cell>
          <cell r="D372" t="str">
            <v>กระทรวงสาธารณสุข สำนักงานปลัดกระทรวงสาธารณสุข</v>
          </cell>
          <cell r="E372" t="str">
            <v>06</v>
          </cell>
          <cell r="F372" t="str">
            <v>โรงพยาบาลทั่วไป</v>
          </cell>
          <cell r="G372" t="str">
            <v>324</v>
          </cell>
          <cell r="H372" t="str">
            <v>85</v>
          </cell>
          <cell r="I372" t="str">
            <v>จ.ระนอง</v>
          </cell>
          <cell r="J372" t="str">
            <v>01</v>
          </cell>
          <cell r="K372" t="str">
            <v xml:space="preserve"> อ.เมืองระนอง</v>
          </cell>
          <cell r="L372" t="str">
            <v>01</v>
          </cell>
          <cell r="M372" t="str">
            <v xml:space="preserve"> 'ต.เขานิเวศน์'</v>
          </cell>
          <cell r="N372" t="str">
            <v>00</v>
          </cell>
          <cell r="O372" t="str">
            <v xml:space="preserve"> หมู่ 0</v>
          </cell>
          <cell r="P372" t="str">
            <v>01</v>
          </cell>
          <cell r="Q372" t="str">
            <v>เปิดดำเนินการ</v>
          </cell>
          <cell r="R372" t="str">
            <v xml:space="preserve">11 ถ.กำลังทรัพย์ </v>
          </cell>
          <cell r="S372" t="str">
            <v>85000</v>
          </cell>
          <cell r="T372" t="str">
            <v>077812630</v>
          </cell>
          <cell r="U372" t="str">
            <v>077823267</v>
          </cell>
          <cell r="V372" t="str">
            <v>23</v>
          </cell>
          <cell r="W372" t="str">
            <v>2.3 ทุติยภูมิระดับสูง</v>
          </cell>
          <cell r="X372" t="str">
            <v>S</v>
          </cell>
          <cell r="Y372" t="str">
            <v xml:space="preserve">บริการ  </v>
          </cell>
          <cell r="AH372" t="str">
            <v>10743</v>
          </cell>
        </row>
        <row r="373">
          <cell r="A373" t="str">
            <v>001073600</v>
          </cell>
          <cell r="B373" t="str">
            <v>โรงพยาบาลพระจอมเกล้า</v>
          </cell>
          <cell r="C373" t="str">
            <v>21002</v>
          </cell>
          <cell r="D373" t="str">
            <v>กระทรวงสาธารณสุข สำนักงานปลัดกระทรวงสาธารณสุข</v>
          </cell>
          <cell r="E373" t="str">
            <v>06</v>
          </cell>
          <cell r="F373" t="str">
            <v>โรงพยาบาลทั่วไป</v>
          </cell>
          <cell r="G373" t="str">
            <v>365</v>
          </cell>
          <cell r="H373" t="str">
            <v>76</v>
          </cell>
          <cell r="I373" t="str">
            <v>จ.เพชรบุรี</v>
          </cell>
          <cell r="J373" t="str">
            <v>01</v>
          </cell>
          <cell r="K373" t="str">
            <v xml:space="preserve"> อ.เมืองเพชรบุรี</v>
          </cell>
          <cell r="L373" t="str">
            <v>02</v>
          </cell>
          <cell r="M373" t="str">
            <v xml:space="preserve"> 'ต.คลองกระแชง'</v>
          </cell>
          <cell r="N373" t="str">
            <v>00</v>
          </cell>
          <cell r="O373" t="str">
            <v xml:space="preserve"> หมู่ 0</v>
          </cell>
          <cell r="P373" t="str">
            <v>01</v>
          </cell>
          <cell r="Q373" t="str">
            <v>เปิดดำเนินการ</v>
          </cell>
          <cell r="R373" t="str">
            <v xml:space="preserve">53 ถ.รถไฟ </v>
          </cell>
          <cell r="S373" t="str">
            <v>76000</v>
          </cell>
          <cell r="T373" t="str">
            <v>032709999</v>
          </cell>
          <cell r="U373" t="str">
            <v>032425205</v>
          </cell>
          <cell r="V373" t="str">
            <v>23</v>
          </cell>
          <cell r="W373" t="str">
            <v>2.3 ทุติยภูมิระดับสูง</v>
          </cell>
          <cell r="X373" t="str">
            <v>S</v>
          </cell>
          <cell r="Y373" t="str">
            <v xml:space="preserve">บริการ  </v>
          </cell>
          <cell r="Z373" t="str">
            <v>01</v>
          </cell>
          <cell r="AA373" t="str">
            <v>ตั้งใหม่</v>
          </cell>
          <cell r="AH373" t="str">
            <v>10736</v>
          </cell>
        </row>
        <row r="374">
          <cell r="A374" t="str">
            <v>001079100</v>
          </cell>
          <cell r="B374" t="str">
            <v>โรงพยาบาลชัยบาดาล</v>
          </cell>
          <cell r="C374" t="str">
            <v>21002</v>
          </cell>
          <cell r="D374" t="str">
            <v>กระทรวงสาธารณสุข สำนักงานปลัดกระทรวงสาธารณสุข</v>
          </cell>
          <cell r="E374" t="str">
            <v>07</v>
          </cell>
          <cell r="F374" t="str">
            <v>โรงพยาบาลชุมชน</v>
          </cell>
          <cell r="G374" t="str">
            <v>152</v>
          </cell>
          <cell r="H374" t="str">
            <v>16</v>
          </cell>
          <cell r="I374" t="str">
            <v>จ.ลพบุรี</v>
          </cell>
          <cell r="J374" t="str">
            <v>04</v>
          </cell>
          <cell r="K374" t="str">
            <v xml:space="preserve"> อ.ชัยบาดาล</v>
          </cell>
          <cell r="L374" t="str">
            <v>01</v>
          </cell>
          <cell r="M374" t="str">
            <v xml:space="preserve"> 'ต.ลำนารายณ์'</v>
          </cell>
          <cell r="N374" t="str">
            <v>11</v>
          </cell>
          <cell r="O374" t="str">
            <v xml:space="preserve"> หมู่ 11</v>
          </cell>
          <cell r="P374" t="str">
            <v>01</v>
          </cell>
          <cell r="Q374" t="str">
            <v>เปิดดำเนินการ</v>
          </cell>
          <cell r="R374" t="str">
            <v xml:space="preserve">250 </v>
          </cell>
          <cell r="S374" t="str">
            <v>15130</v>
          </cell>
          <cell r="T374" t="str">
            <v>036-461414</v>
          </cell>
          <cell r="U374" t="str">
            <v>036-462040</v>
          </cell>
          <cell r="V374" t="str">
            <v>22</v>
          </cell>
          <cell r="W374" t="str">
            <v>2.2 ทุติยภูมิระดับกลาง</v>
          </cell>
          <cell r="X374" t="str">
            <v>S</v>
          </cell>
          <cell r="Y374" t="str">
            <v xml:space="preserve">บริการ  </v>
          </cell>
          <cell r="Z374" t="str">
            <v>01</v>
          </cell>
          <cell r="AA374" t="str">
            <v>ตั้งใหม่</v>
          </cell>
          <cell r="AB374" t="str">
            <v>จากการสำรวจ ปี55</v>
          </cell>
          <cell r="AH374" t="str">
            <v>10791</v>
          </cell>
        </row>
        <row r="375">
          <cell r="A375" t="str">
            <v>001102400</v>
          </cell>
          <cell r="B375" t="str">
            <v>โรงพยาบาลน้ำโสม</v>
          </cell>
          <cell r="C375" t="str">
            <v>21002</v>
          </cell>
          <cell r="D375" t="str">
            <v>กระทรวงสาธารณสุข สำนักงานปลัดกระทรวงสาธารณสุข</v>
          </cell>
          <cell r="E375" t="str">
            <v>07</v>
          </cell>
          <cell r="F375" t="str">
            <v>โรงพยาบาลชุมชน</v>
          </cell>
          <cell r="G375" t="str">
            <v>60</v>
          </cell>
          <cell r="H375" t="str">
            <v>41</v>
          </cell>
          <cell r="I375" t="str">
            <v>จ.อุดรธานี</v>
          </cell>
          <cell r="J375" t="str">
            <v>18</v>
          </cell>
          <cell r="K375" t="str">
            <v xml:space="preserve"> อ.น้ำโสม</v>
          </cell>
          <cell r="L375" t="str">
            <v>10</v>
          </cell>
          <cell r="M375" t="str">
            <v xml:space="preserve"> 'ต.ศรีสำราญ'</v>
          </cell>
          <cell r="N375" t="str">
            <v>01</v>
          </cell>
          <cell r="O375" t="str">
            <v xml:space="preserve"> หมู่ 1</v>
          </cell>
          <cell r="P375" t="str">
            <v>01</v>
          </cell>
          <cell r="Q375" t="str">
            <v>เปิดดำเนินการ</v>
          </cell>
          <cell r="S375" t="str">
            <v>41210</v>
          </cell>
          <cell r="V375" t="str">
            <v>21</v>
          </cell>
          <cell r="W375" t="str">
            <v>2.1 ทุติยภูมิระดับต้น</v>
          </cell>
          <cell r="AH375" t="str">
            <v>11024</v>
          </cell>
        </row>
        <row r="376">
          <cell r="A376" t="str">
            <v>001073200</v>
          </cell>
          <cell r="B376" t="str">
            <v>โรงพยาบาลมะการักษ์</v>
          </cell>
          <cell r="C376" t="str">
            <v>21002</v>
          </cell>
          <cell r="D376" t="str">
            <v>กระทรวงสาธารณสุข สำนักงานปลัดกระทรวงสาธารณสุข</v>
          </cell>
          <cell r="E376" t="str">
            <v>06</v>
          </cell>
          <cell r="F376" t="str">
            <v>โรงพยาบาลทั่วไป</v>
          </cell>
          <cell r="G376" t="str">
            <v>240</v>
          </cell>
          <cell r="H376" t="str">
            <v>71</v>
          </cell>
          <cell r="I376" t="str">
            <v>จ.กาญจนบุรี</v>
          </cell>
          <cell r="J376" t="str">
            <v>05</v>
          </cell>
          <cell r="K376" t="str">
            <v xml:space="preserve"> อ.ท่ามะกา</v>
          </cell>
          <cell r="L376" t="str">
            <v>06</v>
          </cell>
          <cell r="M376" t="str">
            <v xml:space="preserve"> 'ต.ท่ามะกา'</v>
          </cell>
          <cell r="N376" t="str">
            <v>04</v>
          </cell>
          <cell r="O376" t="str">
            <v xml:space="preserve"> หมู่ 4</v>
          </cell>
          <cell r="P376" t="str">
            <v>01</v>
          </cell>
          <cell r="Q376" t="str">
            <v>เปิดดำเนินการ</v>
          </cell>
          <cell r="R376" t="str">
            <v xml:space="preserve">47/12 </v>
          </cell>
          <cell r="S376" t="str">
            <v>71120</v>
          </cell>
          <cell r="T376" t="str">
            <v>034542031</v>
          </cell>
          <cell r="U376" t="str">
            <v>034541115</v>
          </cell>
          <cell r="V376" t="str">
            <v>23</v>
          </cell>
          <cell r="W376" t="str">
            <v>2.3 ทุติยภูมิระดับสูง</v>
          </cell>
          <cell r="X376" t="str">
            <v>S</v>
          </cell>
          <cell r="Y376" t="str">
            <v xml:space="preserve">บริการ  </v>
          </cell>
          <cell r="AH376" t="str">
            <v>10732</v>
          </cell>
        </row>
        <row r="377">
          <cell r="A377" t="str">
            <v>001076000</v>
          </cell>
          <cell r="B377" t="str">
            <v>โรงพยาบาลปากเกร็ด</v>
          </cell>
          <cell r="C377" t="str">
            <v>21002</v>
          </cell>
          <cell r="D377" t="str">
            <v>กระทรวงสาธารณสุข สำนักงานปลัดกระทรวงสาธารณสุข</v>
          </cell>
          <cell r="E377" t="str">
            <v>07</v>
          </cell>
          <cell r="F377" t="str">
            <v>โรงพยาบาลชุมชน</v>
          </cell>
          <cell r="G377" t="str">
            <v>30</v>
          </cell>
          <cell r="H377" t="str">
            <v>12</v>
          </cell>
          <cell r="I377" t="str">
            <v>จ.นนทบุรี</v>
          </cell>
          <cell r="J377" t="str">
            <v>06</v>
          </cell>
          <cell r="K377" t="str">
            <v xml:space="preserve"> อ.ปากเกร็ด</v>
          </cell>
          <cell r="L377" t="str">
            <v>01</v>
          </cell>
          <cell r="M377" t="str">
            <v xml:space="preserve"> 'ต.ปากเกร็ด'</v>
          </cell>
          <cell r="N377" t="str">
            <v>05</v>
          </cell>
          <cell r="O377" t="str">
            <v xml:space="preserve"> หมู่ 5</v>
          </cell>
          <cell r="P377" t="str">
            <v>01</v>
          </cell>
          <cell r="Q377" t="str">
            <v>เปิดดำเนินการ</v>
          </cell>
          <cell r="R377" t="str">
            <v xml:space="preserve">70 ถ.แจ้งวัฒนะ </v>
          </cell>
          <cell r="S377" t="str">
            <v>11120</v>
          </cell>
          <cell r="T377" t="str">
            <v>029609900</v>
          </cell>
          <cell r="U377" t="str">
            <v>029609911</v>
          </cell>
          <cell r="V377" t="str">
            <v>22</v>
          </cell>
          <cell r="W377" t="str">
            <v>2.2 ทุติยภูมิระดับกลาง</v>
          </cell>
          <cell r="X377" t="str">
            <v>S</v>
          </cell>
          <cell r="Y377" t="str">
            <v xml:space="preserve">บริการ  </v>
          </cell>
          <cell r="AH377" t="str">
            <v>10760</v>
          </cell>
        </row>
        <row r="378">
          <cell r="A378" t="str">
            <v>001076100</v>
          </cell>
          <cell r="B378" t="str">
            <v>โรงพยาบาลคลองหลวง</v>
          </cell>
          <cell r="C378" t="str">
            <v>21002</v>
          </cell>
          <cell r="D378" t="str">
            <v>กระทรวงสาธารณสุข สำนักงานปลัดกระทรวงสาธารณสุข</v>
          </cell>
          <cell r="E378" t="str">
            <v>07</v>
          </cell>
          <cell r="F378" t="str">
            <v>โรงพยาบาลชุมชน</v>
          </cell>
          <cell r="G378" t="str">
            <v>30</v>
          </cell>
          <cell r="H378" t="str">
            <v>13</v>
          </cell>
          <cell r="I378" t="str">
            <v>จ.ปทุมธานี</v>
          </cell>
          <cell r="J378" t="str">
            <v>02</v>
          </cell>
          <cell r="K378" t="str">
            <v xml:space="preserve"> อ.คลองหลวง</v>
          </cell>
          <cell r="L378" t="str">
            <v>06</v>
          </cell>
          <cell r="M378" t="str">
            <v xml:space="preserve"> 'ต.คลองหก'</v>
          </cell>
          <cell r="N378" t="str">
            <v>07</v>
          </cell>
          <cell r="O378" t="str">
            <v xml:space="preserve"> หมู่ 7</v>
          </cell>
          <cell r="P378" t="str">
            <v>01</v>
          </cell>
          <cell r="Q378" t="str">
            <v>เปิดดำเนินการ</v>
          </cell>
          <cell r="R378" t="str">
            <v xml:space="preserve">30 </v>
          </cell>
          <cell r="S378" t="str">
            <v>12120</v>
          </cell>
          <cell r="T378" t="str">
            <v>0290464456</v>
          </cell>
          <cell r="U378" t="str">
            <v>029046446</v>
          </cell>
          <cell r="V378" t="str">
            <v>22</v>
          </cell>
          <cell r="W378" t="str">
            <v>2.2 ทุติยภูมิระดับกลาง</v>
          </cell>
          <cell r="AH378" t="str">
            <v>10761</v>
          </cell>
        </row>
        <row r="379">
          <cell r="A379" t="str">
            <v>001076300</v>
          </cell>
          <cell r="B379" t="str">
            <v>โรงพยาบาลประชาธิปัตย์</v>
          </cell>
          <cell r="C379" t="str">
            <v>21002</v>
          </cell>
          <cell r="D379" t="str">
            <v>กระทรวงสาธารณสุข สำนักงานปลัดกระทรวงสาธารณสุข</v>
          </cell>
          <cell r="E379" t="str">
            <v>07</v>
          </cell>
          <cell r="F379" t="str">
            <v>โรงพยาบาลชุมชน</v>
          </cell>
          <cell r="G379" t="str">
            <v>30</v>
          </cell>
          <cell r="H379" t="str">
            <v>13</v>
          </cell>
          <cell r="I379" t="str">
            <v>จ.ปทุมธานี</v>
          </cell>
          <cell r="J379" t="str">
            <v>03</v>
          </cell>
          <cell r="K379" t="str">
            <v xml:space="preserve"> อ.ธัญบุรี</v>
          </cell>
          <cell r="L379" t="str">
            <v>01</v>
          </cell>
          <cell r="M379" t="str">
            <v xml:space="preserve"> 'ต.ประชาธิปัตย์'</v>
          </cell>
          <cell r="N379" t="str">
            <v>02</v>
          </cell>
          <cell r="O379" t="str">
            <v xml:space="preserve"> หมู่ 2</v>
          </cell>
          <cell r="P379" t="str">
            <v>01</v>
          </cell>
          <cell r="Q379" t="str">
            <v>เปิดดำเนินการ</v>
          </cell>
          <cell r="R379" t="str">
            <v xml:space="preserve">247/45 </v>
          </cell>
          <cell r="S379" t="str">
            <v>12110</v>
          </cell>
          <cell r="T379" t="str">
            <v>025313075</v>
          </cell>
          <cell r="U379" t="str">
            <v>025676317</v>
          </cell>
          <cell r="V379" t="str">
            <v>22</v>
          </cell>
          <cell r="W379" t="str">
            <v>2.2 ทุติยภูมิระดับกลาง</v>
          </cell>
          <cell r="AH379" t="str">
            <v>10763</v>
          </cell>
        </row>
        <row r="380">
          <cell r="A380" t="str">
            <v>001076500</v>
          </cell>
          <cell r="B380" t="str">
            <v>โรงพยาบาลลาดหลุมแก้ว</v>
          </cell>
          <cell r="C380" t="str">
            <v>21002</v>
          </cell>
          <cell r="D380" t="str">
            <v>กระทรวงสาธารณสุข สำนักงานปลัดกระทรวงสาธารณสุข</v>
          </cell>
          <cell r="E380" t="str">
            <v>07</v>
          </cell>
          <cell r="F380" t="str">
            <v>โรงพยาบาลชุมชน</v>
          </cell>
          <cell r="G380" t="str">
            <v>30</v>
          </cell>
          <cell r="H380" t="str">
            <v>13</v>
          </cell>
          <cell r="I380" t="str">
            <v>จ.ปทุมธานี</v>
          </cell>
          <cell r="J380" t="str">
            <v>05</v>
          </cell>
          <cell r="K380" t="str">
            <v xml:space="preserve"> อ.ลาดหลุมแก้ว</v>
          </cell>
          <cell r="L380" t="str">
            <v>01</v>
          </cell>
          <cell r="M380" t="str">
            <v xml:space="preserve"> 'ต.ระแหง'</v>
          </cell>
          <cell r="N380" t="str">
            <v>04</v>
          </cell>
          <cell r="O380" t="str">
            <v xml:space="preserve"> หมู่ 4</v>
          </cell>
          <cell r="P380" t="str">
            <v>01</v>
          </cell>
          <cell r="Q380" t="str">
            <v>เปิดดำเนินการ</v>
          </cell>
          <cell r="R380" t="str">
            <v xml:space="preserve">187 </v>
          </cell>
          <cell r="S380" t="str">
            <v>12140</v>
          </cell>
          <cell r="T380" t="str">
            <v>025991650</v>
          </cell>
          <cell r="U380" t="str">
            <v>025991651</v>
          </cell>
          <cell r="V380" t="str">
            <v>22</v>
          </cell>
          <cell r="W380" t="str">
            <v>2.2 ทุติยภูมิระดับกลาง</v>
          </cell>
          <cell r="AH380" t="str">
            <v>10765</v>
          </cell>
        </row>
        <row r="381">
          <cell r="A381" t="str">
            <v>001076600</v>
          </cell>
          <cell r="B381" t="str">
            <v>โรงพยาบาลลำลูกกา</v>
          </cell>
          <cell r="C381" t="str">
            <v>21002</v>
          </cell>
          <cell r="D381" t="str">
            <v>กระทรวงสาธารณสุข สำนักงานปลัดกระทรวงสาธารณสุข</v>
          </cell>
          <cell r="E381" t="str">
            <v>07</v>
          </cell>
          <cell r="F381" t="str">
            <v>โรงพยาบาลชุมชน</v>
          </cell>
          <cell r="G381" t="str">
            <v>30</v>
          </cell>
          <cell r="H381" t="str">
            <v>13</v>
          </cell>
          <cell r="I381" t="str">
            <v>จ.ปทุมธานี</v>
          </cell>
          <cell r="J381" t="str">
            <v>06</v>
          </cell>
          <cell r="K381" t="str">
            <v xml:space="preserve"> อ.ลำลูกกา</v>
          </cell>
          <cell r="L381" t="str">
            <v>06</v>
          </cell>
          <cell r="M381" t="str">
            <v xml:space="preserve"> 'ต.ลำไทร'</v>
          </cell>
          <cell r="N381" t="str">
            <v>06</v>
          </cell>
          <cell r="O381" t="str">
            <v xml:space="preserve"> หมู่ 6</v>
          </cell>
          <cell r="P381" t="str">
            <v>01</v>
          </cell>
          <cell r="Q381" t="str">
            <v>เปิดดำเนินการ</v>
          </cell>
          <cell r="S381" t="str">
            <v>12150</v>
          </cell>
          <cell r="T381" t="str">
            <v>025631080</v>
          </cell>
          <cell r="U381" t="str">
            <v>025631011</v>
          </cell>
          <cell r="V381" t="str">
            <v>22</v>
          </cell>
          <cell r="W381" t="str">
            <v>2.2 ทุติยภูมิระดับกลาง</v>
          </cell>
          <cell r="AH381" t="str">
            <v>10766</v>
          </cell>
        </row>
        <row r="382">
          <cell r="A382" t="str">
            <v>001077400</v>
          </cell>
          <cell r="B382" t="str">
            <v>โรงพยาบาลผักไห่</v>
          </cell>
          <cell r="C382" t="str">
            <v>21002</v>
          </cell>
          <cell r="D382" t="str">
            <v>กระทรวงสาธารณสุข สำนักงานปลัดกระทรวงสาธารณสุข</v>
          </cell>
          <cell r="E382" t="str">
            <v>07</v>
          </cell>
          <cell r="F382" t="str">
            <v>โรงพยาบาลชุมชน</v>
          </cell>
          <cell r="G382" t="str">
            <v>30</v>
          </cell>
          <cell r="H382" t="str">
            <v>14</v>
          </cell>
          <cell r="I382" t="str">
            <v>จ.พระนครศรีอยุธยา</v>
          </cell>
          <cell r="J382" t="str">
            <v>08</v>
          </cell>
          <cell r="K382" t="str">
            <v xml:space="preserve"> อ.ผักไห่</v>
          </cell>
          <cell r="L382" t="str">
            <v>01</v>
          </cell>
          <cell r="M382" t="str">
            <v xml:space="preserve"> 'ต.ผักไห่'</v>
          </cell>
          <cell r="N382" t="str">
            <v>05</v>
          </cell>
          <cell r="O382" t="str">
            <v xml:space="preserve"> หมู่ 5</v>
          </cell>
          <cell r="P382" t="str">
            <v>01</v>
          </cell>
          <cell r="Q382" t="str">
            <v>เปิดดำเนินการ</v>
          </cell>
          <cell r="R382" t="str">
            <v xml:space="preserve">15 ม.5 ถ.ผักไห่-ป่าโมก </v>
          </cell>
          <cell r="V382" t="str">
            <v>21</v>
          </cell>
          <cell r="W382" t="str">
            <v>2.1 ทุติยภูมิระดับต้น</v>
          </cell>
          <cell r="AH382" t="str">
            <v>10774</v>
          </cell>
        </row>
        <row r="383">
          <cell r="A383" t="str">
            <v>001077100</v>
          </cell>
          <cell r="B383" t="str">
            <v>โรงพยาบาลบางบาล</v>
          </cell>
          <cell r="C383" t="str">
            <v>21002</v>
          </cell>
          <cell r="D383" t="str">
            <v>กระทรวงสาธารณสุข สำนักงานปลัดกระทรวงสาธารณสุข</v>
          </cell>
          <cell r="E383" t="str">
            <v>07</v>
          </cell>
          <cell r="F383" t="str">
            <v>โรงพยาบาลชุมชน</v>
          </cell>
          <cell r="G383" t="str">
            <v>30</v>
          </cell>
          <cell r="H383" t="str">
            <v>14</v>
          </cell>
          <cell r="I383" t="str">
            <v>จ.พระนครศรีอยุธยา</v>
          </cell>
          <cell r="J383" t="str">
            <v>05</v>
          </cell>
          <cell r="K383" t="str">
            <v xml:space="preserve"> อ.บางบาล</v>
          </cell>
          <cell r="L383" t="str">
            <v>04</v>
          </cell>
          <cell r="M383" t="str">
            <v xml:space="preserve"> 'ต.สะพานไทย'</v>
          </cell>
          <cell r="N383" t="str">
            <v>02</v>
          </cell>
          <cell r="O383" t="str">
            <v xml:space="preserve"> หมู่ 2</v>
          </cell>
          <cell r="P383" t="str">
            <v>01</v>
          </cell>
          <cell r="Q383" t="str">
            <v>เปิดดำเนินการ</v>
          </cell>
          <cell r="R383" t="str">
            <v xml:space="preserve">82 </v>
          </cell>
          <cell r="V383" t="str">
            <v>21</v>
          </cell>
          <cell r="W383" t="str">
            <v>2.1 ทุติยภูมิระดับต้น</v>
          </cell>
          <cell r="AH383" t="str">
            <v>10771</v>
          </cell>
        </row>
        <row r="384">
          <cell r="A384" t="str">
            <v>001077300</v>
          </cell>
          <cell r="B384" t="str">
            <v>โรงพยาบาลบางปะหัน</v>
          </cell>
          <cell r="C384" t="str">
            <v>21002</v>
          </cell>
          <cell r="D384" t="str">
            <v>กระทรวงสาธารณสุข สำนักงานปลัดกระทรวงสาธารณสุข</v>
          </cell>
          <cell r="E384" t="str">
            <v>07</v>
          </cell>
          <cell r="F384" t="str">
            <v>โรงพยาบาลชุมชน</v>
          </cell>
          <cell r="G384" t="str">
            <v>10</v>
          </cell>
          <cell r="H384" t="str">
            <v>14</v>
          </cell>
          <cell r="I384" t="str">
            <v>จ.พระนครศรีอยุธยา</v>
          </cell>
          <cell r="J384" t="str">
            <v>07</v>
          </cell>
          <cell r="K384" t="str">
            <v xml:space="preserve"> อ.บางปะหัน</v>
          </cell>
          <cell r="L384" t="str">
            <v>08</v>
          </cell>
          <cell r="M384" t="str">
            <v xml:space="preserve"> 'ต.บางนางร้า'</v>
          </cell>
          <cell r="N384" t="str">
            <v>05</v>
          </cell>
          <cell r="O384" t="str">
            <v xml:space="preserve"> หมู่ 5</v>
          </cell>
          <cell r="P384" t="str">
            <v>01</v>
          </cell>
          <cell r="Q384" t="str">
            <v>เปิดดำเนินการ</v>
          </cell>
          <cell r="R384" t="str">
            <v xml:space="preserve">71/3 </v>
          </cell>
          <cell r="V384" t="str">
            <v>21</v>
          </cell>
          <cell r="W384" t="str">
            <v>2.1 ทุติยภูมิระดับต้น</v>
          </cell>
          <cell r="X384" t="str">
            <v>S</v>
          </cell>
          <cell r="Y384" t="str">
            <v xml:space="preserve">บริการ  </v>
          </cell>
          <cell r="Z384" t="str">
            <v>01</v>
          </cell>
          <cell r="AA384" t="str">
            <v>ตั้งใหม่</v>
          </cell>
          <cell r="AH384" t="str">
            <v>10773</v>
          </cell>
        </row>
        <row r="385">
          <cell r="A385" t="str">
            <v>001078100</v>
          </cell>
          <cell r="B385" t="str">
            <v>โรงพยาบาลบ้านแพรก</v>
          </cell>
          <cell r="C385" t="str">
            <v>21002</v>
          </cell>
          <cell r="D385" t="str">
            <v>กระทรวงสาธารณสุข สำนักงานปลัดกระทรวงสาธารณสุข</v>
          </cell>
          <cell r="E385" t="str">
            <v>07</v>
          </cell>
          <cell r="F385" t="str">
            <v>โรงพยาบาลชุมชน</v>
          </cell>
          <cell r="G385" t="str">
            <v>10</v>
          </cell>
          <cell r="H385" t="str">
            <v>14</v>
          </cell>
          <cell r="I385" t="str">
            <v>จ.พระนครศรีอยุธยา</v>
          </cell>
          <cell r="J385" t="str">
            <v>16</v>
          </cell>
          <cell r="K385" t="str">
            <v xml:space="preserve"> อ.บ้านแพรก</v>
          </cell>
          <cell r="L385" t="str">
            <v>02</v>
          </cell>
          <cell r="M385" t="str">
            <v xml:space="preserve"> 'ต.บ้านใหม่'</v>
          </cell>
          <cell r="N385" t="str">
            <v>01</v>
          </cell>
          <cell r="O385" t="str">
            <v xml:space="preserve"> หมู่ 1</v>
          </cell>
          <cell r="P385" t="str">
            <v>01</v>
          </cell>
          <cell r="Q385" t="str">
            <v>เปิดดำเนินการ</v>
          </cell>
          <cell r="R385" t="str">
            <v>165 ม.1</v>
          </cell>
          <cell r="V385" t="str">
            <v>21</v>
          </cell>
          <cell r="W385" t="str">
            <v>2.1 ทุติยภูมิระดับต้น</v>
          </cell>
          <cell r="AH385" t="str">
            <v>10781</v>
          </cell>
        </row>
        <row r="386">
          <cell r="A386" t="str">
            <v>001077900</v>
          </cell>
          <cell r="B386" t="str">
            <v>โรงพยาบาลอุทัย</v>
          </cell>
          <cell r="C386" t="str">
            <v>21002</v>
          </cell>
          <cell r="D386" t="str">
            <v>กระทรวงสาธารณสุข สำนักงานปลัดกระทรวงสาธารณสุข</v>
          </cell>
          <cell r="E386" t="str">
            <v>07</v>
          </cell>
          <cell r="F386" t="str">
            <v>โรงพยาบาลชุมชน</v>
          </cell>
          <cell r="G386" t="str">
            <v>10</v>
          </cell>
          <cell r="H386" t="str">
            <v>14</v>
          </cell>
          <cell r="I386" t="str">
            <v>จ.พระนครศรีอยุธยา</v>
          </cell>
          <cell r="J386" t="str">
            <v>14</v>
          </cell>
          <cell r="K386" t="str">
            <v xml:space="preserve"> อ.อุทัย</v>
          </cell>
          <cell r="L386" t="str">
            <v>10</v>
          </cell>
          <cell r="M386" t="str">
            <v xml:space="preserve"> 'ต.ธนู'</v>
          </cell>
          <cell r="N386" t="str">
            <v>05</v>
          </cell>
          <cell r="O386" t="str">
            <v xml:space="preserve"> หมู่ 5</v>
          </cell>
          <cell r="P386" t="str">
            <v>01</v>
          </cell>
          <cell r="Q386" t="str">
            <v>เปิดดำเนินการ</v>
          </cell>
          <cell r="R386" t="str">
            <v xml:space="preserve">15 ม.5 </v>
          </cell>
          <cell r="V386" t="str">
            <v>21</v>
          </cell>
          <cell r="W386" t="str">
            <v>2.1 ทุติยภูมิระดับต้น</v>
          </cell>
          <cell r="AH386" t="str">
            <v>10779</v>
          </cell>
        </row>
        <row r="387">
          <cell r="A387" t="str">
            <v>001078800</v>
          </cell>
          <cell r="B387" t="str">
            <v>โรงพยาบาลสามโก้</v>
          </cell>
          <cell r="C387" t="str">
            <v>21002</v>
          </cell>
          <cell r="D387" t="str">
            <v>กระทรวงสาธารณสุข สำนักงานปลัดกระทรวงสาธารณสุข</v>
          </cell>
          <cell r="E387" t="str">
            <v>07</v>
          </cell>
          <cell r="F387" t="str">
            <v>โรงพยาบาลชุมชน</v>
          </cell>
          <cell r="G387" t="str">
            <v>30</v>
          </cell>
          <cell r="H387" t="str">
            <v>15</v>
          </cell>
          <cell r="I387" t="str">
            <v>จ.อ่างทอง</v>
          </cell>
          <cell r="J387" t="str">
            <v>07</v>
          </cell>
          <cell r="K387" t="str">
            <v xml:space="preserve"> อ.สามโก้</v>
          </cell>
          <cell r="L387" t="str">
            <v>01</v>
          </cell>
          <cell r="M387" t="str">
            <v xml:space="preserve"> 'ต.สามโก้'</v>
          </cell>
          <cell r="N387" t="str">
            <v>10</v>
          </cell>
          <cell r="O387" t="str">
            <v xml:space="preserve"> หมู่ 10</v>
          </cell>
          <cell r="P387" t="str">
            <v>01</v>
          </cell>
          <cell r="Q387" t="str">
            <v>เปิดดำเนินการ</v>
          </cell>
          <cell r="R387" t="str">
            <v xml:space="preserve">ที่ตั้ง1 </v>
          </cell>
          <cell r="V387" t="str">
            <v>22</v>
          </cell>
          <cell r="W387" t="str">
            <v>2.2 ทุติยภูมิระดับกลาง</v>
          </cell>
          <cell r="Z387" t="str">
            <v>04</v>
          </cell>
          <cell r="AA387" t="str">
            <v>แก้ไข/เปลี่ยนแปลงที่ตั้ง</v>
          </cell>
          <cell r="AB387" t="str">
            <v>เพิ่มเป็น 30 เตียง ตามมติ อกพ.สป</v>
          </cell>
          <cell r="AH387" t="str">
            <v>10788</v>
          </cell>
        </row>
        <row r="388">
          <cell r="A388" t="str">
            <v>001073100</v>
          </cell>
          <cell r="B388" t="str">
            <v>โรงพยาบาลพหลพลพยุหเสนา</v>
          </cell>
          <cell r="C388" t="str">
            <v>21002</v>
          </cell>
          <cell r="D388" t="str">
            <v>กระทรวงสาธารณสุข สำนักงานปลัดกระทรวงสาธารณสุข</v>
          </cell>
          <cell r="E388" t="str">
            <v>06</v>
          </cell>
          <cell r="F388" t="str">
            <v>โรงพยาบาลทั่วไป</v>
          </cell>
          <cell r="G388" t="str">
            <v>578</v>
          </cell>
          <cell r="H388" t="str">
            <v>71</v>
          </cell>
          <cell r="I388" t="str">
            <v>จ.กาญจนบุรี</v>
          </cell>
          <cell r="J388" t="str">
            <v>01</v>
          </cell>
          <cell r="K388" t="str">
            <v xml:space="preserve"> อ.เมืองกาญจนบุรี</v>
          </cell>
          <cell r="L388" t="str">
            <v>03</v>
          </cell>
          <cell r="M388" t="str">
            <v xml:space="preserve"> 'ต.ปากแพรก'</v>
          </cell>
          <cell r="N388" t="str">
            <v>03</v>
          </cell>
          <cell r="O388" t="str">
            <v xml:space="preserve"> หมู่ 3</v>
          </cell>
          <cell r="P388" t="str">
            <v>01</v>
          </cell>
          <cell r="Q388" t="str">
            <v>เปิดดำเนินการ</v>
          </cell>
          <cell r="R388" t="str">
            <v xml:space="preserve">572/1 </v>
          </cell>
          <cell r="S388" t="str">
            <v>71000</v>
          </cell>
          <cell r="T388" t="str">
            <v>034622999</v>
          </cell>
          <cell r="U388" t="str">
            <v>034511507</v>
          </cell>
          <cell r="V388" t="str">
            <v>23</v>
          </cell>
          <cell r="W388" t="str">
            <v>2.3 ทุติยภูมิระดับสูง</v>
          </cell>
          <cell r="X388" t="str">
            <v>S</v>
          </cell>
          <cell r="Y388" t="str">
            <v xml:space="preserve">บริการ  </v>
          </cell>
          <cell r="AH388" t="str">
            <v>10731</v>
          </cell>
        </row>
        <row r="389">
          <cell r="A389" t="str">
            <v>001074200</v>
          </cell>
          <cell r="B389" t="str">
            <v>โรงพยาบาลเกาะสมุย</v>
          </cell>
          <cell r="C389" t="str">
            <v>21002</v>
          </cell>
          <cell r="D389" t="str">
            <v>กระทรวงสาธารณสุข สำนักงานปลัดกระทรวงสาธารณสุข</v>
          </cell>
          <cell r="E389" t="str">
            <v>06</v>
          </cell>
          <cell r="F389" t="str">
            <v>โรงพยาบาลทั่วไป</v>
          </cell>
          <cell r="G389" t="str">
            <v>120</v>
          </cell>
          <cell r="H389" t="str">
            <v>84</v>
          </cell>
          <cell r="I389" t="str">
            <v>จ.สุราษฎร์ธานี</v>
          </cell>
          <cell r="J389" t="str">
            <v>04</v>
          </cell>
          <cell r="K389" t="str">
            <v xml:space="preserve"> อ.เกาะสมุย</v>
          </cell>
          <cell r="L389" t="str">
            <v>01</v>
          </cell>
          <cell r="M389" t="str">
            <v xml:space="preserve"> 'ต.อ่างทอง'</v>
          </cell>
          <cell r="N389" t="str">
            <v>01</v>
          </cell>
          <cell r="O389" t="str">
            <v xml:space="preserve"> หมู่ 1</v>
          </cell>
          <cell r="P389" t="str">
            <v>01</v>
          </cell>
          <cell r="Q389" t="str">
            <v>เปิดดำเนินการ</v>
          </cell>
          <cell r="R389" t="str">
            <v xml:space="preserve">60 </v>
          </cell>
          <cell r="S389" t="str">
            <v>84140</v>
          </cell>
          <cell r="T389" t="str">
            <v>077421232</v>
          </cell>
          <cell r="U389" t="str">
            <v>077421230</v>
          </cell>
          <cell r="V389" t="str">
            <v>23</v>
          </cell>
          <cell r="W389" t="str">
            <v>2.3 ทุติยภูมิระดับสูง</v>
          </cell>
          <cell r="X389" t="str">
            <v>S</v>
          </cell>
          <cell r="Y389" t="str">
            <v xml:space="preserve">บริการ  </v>
          </cell>
          <cell r="AH389" t="str">
            <v>10742</v>
          </cell>
        </row>
        <row r="390">
          <cell r="A390" t="str">
            <v>001077800</v>
          </cell>
          <cell r="B390" t="str">
            <v>โรงพยาบาลบางซ้าย</v>
          </cell>
          <cell r="C390" t="str">
            <v>21002</v>
          </cell>
          <cell r="D390" t="str">
            <v>กระทรวงสาธารณสุข สำนักงานปลัดกระทรวงสาธารณสุข</v>
          </cell>
          <cell r="E390" t="str">
            <v>07</v>
          </cell>
          <cell r="F390" t="str">
            <v>โรงพยาบาลชุมชน</v>
          </cell>
          <cell r="G390" t="str">
            <v>10</v>
          </cell>
          <cell r="H390" t="str">
            <v>14</v>
          </cell>
          <cell r="I390" t="str">
            <v>จ.พระนครศรีอยุธยา</v>
          </cell>
          <cell r="J390" t="str">
            <v>13</v>
          </cell>
          <cell r="K390" t="str">
            <v xml:space="preserve"> อ.บางซ้าย</v>
          </cell>
          <cell r="L390" t="str">
            <v>01</v>
          </cell>
          <cell r="M390" t="str">
            <v xml:space="preserve"> 'ต.บางซ้าย'</v>
          </cell>
          <cell r="N390" t="str">
            <v>01</v>
          </cell>
          <cell r="O390" t="str">
            <v xml:space="preserve"> หมู่ 1</v>
          </cell>
          <cell r="P390" t="str">
            <v>01</v>
          </cell>
          <cell r="Q390" t="str">
            <v>เปิดดำเนินการ</v>
          </cell>
          <cell r="R390" t="str">
            <v>58 ม.1</v>
          </cell>
          <cell r="V390" t="str">
            <v>21</v>
          </cell>
          <cell r="W390" t="str">
            <v>2.1 ทุติยภูมิระดับต้น</v>
          </cell>
          <cell r="AH390" t="str">
            <v>10778</v>
          </cell>
        </row>
        <row r="391">
          <cell r="A391" t="str">
            <v>001078400</v>
          </cell>
          <cell r="B391" t="str">
            <v>โรงพยาบาลป่าโมก</v>
          </cell>
          <cell r="C391" t="str">
            <v>21002</v>
          </cell>
          <cell r="D391" t="str">
            <v>กระทรวงสาธารณสุข สำนักงานปลัดกระทรวงสาธารณสุข</v>
          </cell>
          <cell r="E391" t="str">
            <v>07</v>
          </cell>
          <cell r="F391" t="str">
            <v>โรงพยาบาลชุมชน</v>
          </cell>
          <cell r="G391" t="str">
            <v>60</v>
          </cell>
          <cell r="H391" t="str">
            <v>15</v>
          </cell>
          <cell r="I391" t="str">
            <v>จ.อ่างทอง</v>
          </cell>
          <cell r="J391" t="str">
            <v>03</v>
          </cell>
          <cell r="K391" t="str">
            <v xml:space="preserve"> อ.ป่าโมก</v>
          </cell>
          <cell r="L391" t="str">
            <v>02</v>
          </cell>
          <cell r="M391" t="str">
            <v xml:space="preserve"> 'ต.ป่าโมก'</v>
          </cell>
          <cell r="N391" t="str">
            <v>00</v>
          </cell>
          <cell r="O391" t="str">
            <v xml:space="preserve"> หมู่ 0</v>
          </cell>
          <cell r="P391" t="str">
            <v>01</v>
          </cell>
          <cell r="Q391" t="str">
            <v>เปิดดำเนินการ</v>
          </cell>
          <cell r="R391" t="str">
            <v xml:space="preserve">318/ข ถ.ตร-สนัน-ชิต </v>
          </cell>
          <cell r="V391" t="str">
            <v>21</v>
          </cell>
          <cell r="W391" t="str">
            <v>2.1 ทุติยภูมิระดับต้น</v>
          </cell>
          <cell r="Z391" t="str">
            <v>04</v>
          </cell>
          <cell r="AA391" t="str">
            <v>แก้ไข/เปลี่ยนแปลงที่ตั้ง</v>
          </cell>
          <cell r="AB391" t="str">
            <v>เพิ่ม 30 เป็น 60 เตียง ตาม อกพ.สป</v>
          </cell>
          <cell r="AH391" t="str">
            <v>10784</v>
          </cell>
        </row>
        <row r="392">
          <cell r="A392" t="str">
            <v>001073000</v>
          </cell>
          <cell r="B392" t="str">
            <v>โรงพยาบาลโพธาราม</v>
          </cell>
          <cell r="C392" t="str">
            <v>21002</v>
          </cell>
          <cell r="D392" t="str">
            <v>กระทรวงสาธารณสุข สำนักงานปลัดกระทรวงสาธารณสุข</v>
          </cell>
          <cell r="E392" t="str">
            <v>06</v>
          </cell>
          <cell r="F392" t="str">
            <v>โรงพยาบาลทั่วไป</v>
          </cell>
          <cell r="G392" t="str">
            <v>340</v>
          </cell>
          <cell r="H392" t="str">
            <v>70</v>
          </cell>
          <cell r="I392" t="str">
            <v>จ.ราชบุรี</v>
          </cell>
          <cell r="J392" t="str">
            <v>07</v>
          </cell>
          <cell r="K392" t="str">
            <v xml:space="preserve"> อ.โพธาราม</v>
          </cell>
          <cell r="L392" t="str">
            <v>01</v>
          </cell>
          <cell r="M392" t="str">
            <v xml:space="preserve"> 'ต.โพธาราม'</v>
          </cell>
          <cell r="N392" t="str">
            <v>00</v>
          </cell>
          <cell r="O392" t="str">
            <v xml:space="preserve"> หมู่ 0</v>
          </cell>
          <cell r="P392" t="str">
            <v>01</v>
          </cell>
          <cell r="Q392" t="str">
            <v>เปิดดำเนินการ</v>
          </cell>
          <cell r="R392" t="str">
            <v>29ถ.ขนาน</v>
          </cell>
          <cell r="S392" t="str">
            <v>70120</v>
          </cell>
          <cell r="T392" t="str">
            <v>032 355300-9</v>
          </cell>
          <cell r="V392" t="str">
            <v>23</v>
          </cell>
          <cell r="W392" t="str">
            <v>2.3 ทุติยภูมิระดับสูง</v>
          </cell>
          <cell r="AH392" t="str">
            <v>10730</v>
          </cell>
        </row>
        <row r="393">
          <cell r="A393" t="str">
            <v>001073800</v>
          </cell>
          <cell r="B393" t="str">
            <v>โรงพยาบาลกระบี่</v>
          </cell>
          <cell r="C393" t="str">
            <v>21002</v>
          </cell>
          <cell r="D393" t="str">
            <v>กระทรวงสาธารณสุข สำนักงานปลัดกระทรวงสาธารณสุข</v>
          </cell>
          <cell r="E393" t="str">
            <v>06</v>
          </cell>
          <cell r="F393" t="str">
            <v>โรงพยาบาลทั่วไป</v>
          </cell>
          <cell r="G393" t="str">
            <v>340</v>
          </cell>
          <cell r="H393" t="str">
            <v>81</v>
          </cell>
          <cell r="I393" t="str">
            <v>จ.กระบี่</v>
          </cell>
          <cell r="J393" t="str">
            <v>01</v>
          </cell>
          <cell r="K393" t="str">
            <v xml:space="preserve"> อ.เมืองกระบี่</v>
          </cell>
          <cell r="L393" t="str">
            <v>01</v>
          </cell>
          <cell r="M393" t="str">
            <v xml:space="preserve"> 'ต.ปากน้ำ'</v>
          </cell>
          <cell r="N393" t="str">
            <v>00</v>
          </cell>
          <cell r="O393" t="str">
            <v xml:space="preserve"> หมู่ 0</v>
          </cell>
          <cell r="P393" t="str">
            <v>01</v>
          </cell>
          <cell r="Q393" t="str">
            <v>เปิดดำเนินการ</v>
          </cell>
          <cell r="R393" t="str">
            <v xml:space="preserve">325 ถ.อุดรกิจ </v>
          </cell>
          <cell r="S393" t="str">
            <v>81000</v>
          </cell>
          <cell r="T393" t="str">
            <v>075611226</v>
          </cell>
          <cell r="V393" t="str">
            <v>23</v>
          </cell>
          <cell r="W393" t="str">
            <v>2.3 ทุติยภูมิระดับสูง</v>
          </cell>
          <cell r="AH393" t="str">
            <v>10738</v>
          </cell>
        </row>
        <row r="394">
          <cell r="A394" t="str">
            <v>001074000</v>
          </cell>
          <cell r="B394" t="str">
            <v>โรงพยาบาลตะกั่วป่า</v>
          </cell>
          <cell r="C394" t="str">
            <v>21002</v>
          </cell>
          <cell r="D394" t="str">
            <v>กระทรวงสาธารณสุข สำนักงานปลัดกระทรวงสาธารณสุข</v>
          </cell>
          <cell r="E394" t="str">
            <v>06</v>
          </cell>
          <cell r="F394" t="str">
            <v>โรงพยาบาลทั่วไป</v>
          </cell>
          <cell r="G394" t="str">
            <v>209</v>
          </cell>
          <cell r="H394" t="str">
            <v>82</v>
          </cell>
          <cell r="I394" t="str">
            <v>จ.พังงา</v>
          </cell>
          <cell r="J394" t="str">
            <v>05</v>
          </cell>
          <cell r="K394" t="str">
            <v xml:space="preserve"> อ.ตะกั่วป่า</v>
          </cell>
          <cell r="L394" t="str">
            <v>02</v>
          </cell>
          <cell r="M394" t="str">
            <v xml:space="preserve"> 'ต.บางนายสี'</v>
          </cell>
          <cell r="N394" t="str">
            <v>00</v>
          </cell>
          <cell r="O394" t="str">
            <v xml:space="preserve"> หมู่ 0</v>
          </cell>
          <cell r="P394" t="str">
            <v>01</v>
          </cell>
          <cell r="Q394" t="str">
            <v>เปิดดำเนินการ</v>
          </cell>
          <cell r="R394" t="str">
            <v xml:space="preserve">39/2 ถ.เพชรเกษม </v>
          </cell>
          <cell r="S394" t="str">
            <v>82110</v>
          </cell>
          <cell r="T394" t="str">
            <v>076421770</v>
          </cell>
          <cell r="U394" t="str">
            <v>076584250'</v>
          </cell>
          <cell r="V394" t="str">
            <v>076421070</v>
          </cell>
          <cell r="W394" t="str">
            <v>23</v>
          </cell>
          <cell r="X394" t="str">
            <v>2.3 ทุติยภูมิระดับสูง</v>
          </cell>
          <cell r="AH394" t="str">
            <v>10740</v>
          </cell>
        </row>
        <row r="395">
          <cell r="A395" t="str">
            <v>001083800</v>
          </cell>
          <cell r="B395" t="str">
            <v>โรงพยาบาลโป่งน้ำร้อน</v>
          </cell>
          <cell r="C395" t="str">
            <v>21002</v>
          </cell>
          <cell r="D395" t="str">
            <v>กระทรวงสาธารณสุข สำนักงานปลัดกระทรวงสาธารณสุข</v>
          </cell>
          <cell r="E395" t="str">
            <v>07</v>
          </cell>
          <cell r="F395" t="str">
            <v>โรงพยาบาลชุมชน</v>
          </cell>
          <cell r="G395" t="str">
            <v>60</v>
          </cell>
          <cell r="H395" t="str">
            <v>22</v>
          </cell>
          <cell r="I395" t="str">
            <v>จ.จันทบุรี</v>
          </cell>
          <cell r="J395" t="str">
            <v>04</v>
          </cell>
          <cell r="K395" t="str">
            <v xml:space="preserve"> อ.โป่งน้ำร้อน</v>
          </cell>
          <cell r="L395" t="str">
            <v>01</v>
          </cell>
          <cell r="M395" t="str">
            <v xml:space="preserve"> 'ต.ทับไทร'</v>
          </cell>
          <cell r="N395" t="str">
            <v>01</v>
          </cell>
          <cell r="O395" t="str">
            <v xml:space="preserve"> หมู่ 1</v>
          </cell>
          <cell r="P395" t="str">
            <v>01</v>
          </cell>
          <cell r="Q395" t="str">
            <v>เปิดดำเนินการ</v>
          </cell>
          <cell r="V395" t="str">
            <v>22</v>
          </cell>
          <cell r="W395" t="str">
            <v>2.2 ทุติยภูมิระดับกลาง</v>
          </cell>
          <cell r="AH395" t="str">
            <v>10838</v>
          </cell>
        </row>
        <row r="396">
          <cell r="A396" t="str">
            <v>001080400</v>
          </cell>
          <cell r="B396" t="str">
            <v>โรงพยาบาลสรรพยา</v>
          </cell>
          <cell r="C396" t="str">
            <v>21002</v>
          </cell>
          <cell r="D396" t="str">
            <v>กระทรวงสาธารณสุข สำนักงานปลัดกระทรวงสาธารณสุข</v>
          </cell>
          <cell r="E396" t="str">
            <v>07</v>
          </cell>
          <cell r="F396" t="str">
            <v>โรงพยาบาลชุมชน</v>
          </cell>
          <cell r="G396" t="str">
            <v>30</v>
          </cell>
          <cell r="H396" t="str">
            <v>18</v>
          </cell>
          <cell r="I396" t="str">
            <v>จ.ชัยนาท</v>
          </cell>
          <cell r="J396" t="str">
            <v>04</v>
          </cell>
          <cell r="K396" t="str">
            <v xml:space="preserve"> อ.สรรพยา</v>
          </cell>
          <cell r="L396" t="str">
            <v>04</v>
          </cell>
          <cell r="M396" t="str">
            <v xml:space="preserve"> 'ต.โพนางดำตก'</v>
          </cell>
          <cell r="N396" t="str">
            <v>05</v>
          </cell>
          <cell r="O396" t="str">
            <v xml:space="preserve"> หมู่ 5</v>
          </cell>
          <cell r="P396" t="str">
            <v>01</v>
          </cell>
          <cell r="Q396" t="str">
            <v>เปิดดำเนินการ</v>
          </cell>
          <cell r="R396" t="str">
            <v xml:space="preserve">196 </v>
          </cell>
          <cell r="V396" t="str">
            <v>21</v>
          </cell>
          <cell r="W396" t="str">
            <v>2.1 ทุติยภูมิระดับต้น</v>
          </cell>
          <cell r="AH396" t="str">
            <v>10804</v>
          </cell>
        </row>
        <row r="397">
          <cell r="A397" t="str">
            <v>001082200</v>
          </cell>
          <cell r="B397" t="str">
            <v>โรงพยาบาลพนัสนิคม</v>
          </cell>
          <cell r="C397" t="str">
            <v>21002</v>
          </cell>
          <cell r="D397" t="str">
            <v>กระทรวงสาธารณสุข สำนักงานปลัดกระทรวงสาธารณสุข</v>
          </cell>
          <cell r="E397" t="str">
            <v>07</v>
          </cell>
          <cell r="F397" t="str">
            <v>โรงพยาบาลชุมชน</v>
          </cell>
          <cell r="G397" t="str">
            <v>120</v>
          </cell>
          <cell r="H397" t="str">
            <v>20</v>
          </cell>
          <cell r="I397" t="str">
            <v>จ.ชลบุรี</v>
          </cell>
          <cell r="J397" t="str">
            <v>06</v>
          </cell>
          <cell r="K397" t="str">
            <v xml:space="preserve"> อ.พนัสนิคม</v>
          </cell>
          <cell r="L397" t="str">
            <v>09</v>
          </cell>
          <cell r="M397" t="str">
            <v xml:space="preserve"> 'ต.กุฎโง้ง'</v>
          </cell>
          <cell r="N397" t="str">
            <v>01</v>
          </cell>
          <cell r="O397" t="str">
            <v xml:space="preserve"> หมู่ 1</v>
          </cell>
          <cell r="P397" t="str">
            <v>01</v>
          </cell>
          <cell r="Q397" t="str">
            <v>เปิดดำเนินการ</v>
          </cell>
          <cell r="R397" t="str">
            <v xml:space="preserve"> ถนนสุขประยูร  </v>
          </cell>
          <cell r="V397" t="str">
            <v>22</v>
          </cell>
          <cell r="W397" t="str">
            <v>2.2 ทุติยภูมิระดับกลาง</v>
          </cell>
          <cell r="AH397" t="str">
            <v>10822</v>
          </cell>
        </row>
        <row r="398">
          <cell r="A398" t="str">
            <v>001079200</v>
          </cell>
          <cell r="B398" t="str">
            <v>โรงพยาบาลท่าวุ้ง</v>
          </cell>
          <cell r="C398" t="str">
            <v>21002</v>
          </cell>
          <cell r="D398" t="str">
            <v>กระทรวงสาธารณสุข สำนักงานปลัดกระทรวงสาธารณสุข</v>
          </cell>
          <cell r="E398" t="str">
            <v>07</v>
          </cell>
          <cell r="F398" t="str">
            <v>โรงพยาบาลชุมชน</v>
          </cell>
          <cell r="G398" t="str">
            <v>60</v>
          </cell>
          <cell r="H398" t="str">
            <v>16</v>
          </cell>
          <cell r="I398" t="str">
            <v>จ.ลพบุรี</v>
          </cell>
          <cell r="J398" t="str">
            <v>05</v>
          </cell>
          <cell r="K398" t="str">
            <v xml:space="preserve"> อ.ท่าวุ้ง</v>
          </cell>
          <cell r="L398" t="str">
            <v>02</v>
          </cell>
          <cell r="M398" t="str">
            <v xml:space="preserve"> 'ต.บางคู้'</v>
          </cell>
          <cell r="N398" t="str">
            <v>07</v>
          </cell>
          <cell r="O398" t="str">
            <v xml:space="preserve"> หมู่ 7</v>
          </cell>
          <cell r="P398" t="str">
            <v>01</v>
          </cell>
          <cell r="Q398" t="str">
            <v>เปิดดำเนินการ</v>
          </cell>
          <cell r="R398" t="str">
            <v>60 ถนนลพบุรี-สิงห์บุรี</v>
          </cell>
          <cell r="S398" t="str">
            <v>15150</v>
          </cell>
          <cell r="T398" t="str">
            <v>036-481166</v>
          </cell>
          <cell r="U398" t="str">
            <v>036-622130</v>
          </cell>
          <cell r="V398" t="str">
            <v>21</v>
          </cell>
          <cell r="W398" t="str">
            <v>2.1 ทุติยภูมิระดับต้น</v>
          </cell>
          <cell r="X398" t="str">
            <v>S</v>
          </cell>
          <cell r="Y398" t="str">
            <v xml:space="preserve">บริการ  </v>
          </cell>
          <cell r="AH398" t="str">
            <v>10792</v>
          </cell>
        </row>
        <row r="399">
          <cell r="A399" t="str">
            <v>001080600</v>
          </cell>
          <cell r="B399" t="str">
            <v>โรงพยาบาลหันคา</v>
          </cell>
          <cell r="C399" t="str">
            <v>21002</v>
          </cell>
          <cell r="D399" t="str">
            <v>กระทรวงสาธารณสุข สำนักงานปลัดกระทรวงสาธารณสุข</v>
          </cell>
          <cell r="E399" t="str">
            <v>07</v>
          </cell>
          <cell r="F399" t="str">
            <v>โรงพยาบาลชุมชน</v>
          </cell>
          <cell r="G399" t="str">
            <v>45</v>
          </cell>
          <cell r="H399" t="str">
            <v>18</v>
          </cell>
          <cell r="I399" t="str">
            <v>จ.ชัยนาท</v>
          </cell>
          <cell r="J399" t="str">
            <v>06</v>
          </cell>
          <cell r="K399" t="str">
            <v xml:space="preserve"> อ.หันคา</v>
          </cell>
          <cell r="L399" t="str">
            <v>09</v>
          </cell>
          <cell r="M399" t="str">
            <v xml:space="preserve"> 'ต.เด่นใหญ่'</v>
          </cell>
          <cell r="N399" t="str">
            <v>01</v>
          </cell>
          <cell r="O399" t="str">
            <v xml:space="preserve"> หมู่ 1</v>
          </cell>
          <cell r="P399" t="str">
            <v>01</v>
          </cell>
          <cell r="Q399" t="str">
            <v>เปิดดำเนินการ</v>
          </cell>
          <cell r="R399" t="str">
            <v xml:space="preserve">678 ม.1 ถ.ชัยนาท-บ้านไร่ </v>
          </cell>
          <cell r="V399" t="str">
            <v>22</v>
          </cell>
          <cell r="W399" t="str">
            <v>2.2 ทุติยภูมิระดับกลาง</v>
          </cell>
          <cell r="AH399" t="str">
            <v>10806</v>
          </cell>
        </row>
        <row r="400">
          <cell r="A400" t="str">
            <v>001080900</v>
          </cell>
          <cell r="B400" t="str">
            <v>โรงพยาบาลวิหารแดง</v>
          </cell>
          <cell r="C400" t="str">
            <v>21002</v>
          </cell>
          <cell r="D400" t="str">
            <v>กระทรวงสาธารณสุข สำนักงานปลัดกระทรวงสาธารณสุข</v>
          </cell>
          <cell r="E400" t="str">
            <v>07</v>
          </cell>
          <cell r="F400" t="str">
            <v>โรงพยาบาลชุมชน</v>
          </cell>
          <cell r="G400" t="str">
            <v>30</v>
          </cell>
          <cell r="H400" t="str">
            <v>19</v>
          </cell>
          <cell r="I400" t="str">
            <v>จ.สระบุรี</v>
          </cell>
          <cell r="J400" t="str">
            <v>04</v>
          </cell>
          <cell r="K400" t="str">
            <v xml:space="preserve"> อ.วิหารแดง</v>
          </cell>
          <cell r="L400" t="str">
            <v>02</v>
          </cell>
          <cell r="M400" t="str">
            <v xml:space="preserve"> 'ต.บ้านลำ'</v>
          </cell>
          <cell r="N400" t="str">
            <v>03</v>
          </cell>
          <cell r="O400" t="str">
            <v xml:space="preserve"> หมู่ 3</v>
          </cell>
          <cell r="P400" t="str">
            <v>01</v>
          </cell>
          <cell r="Q400" t="str">
            <v>เปิดดำเนินการ</v>
          </cell>
          <cell r="R400" t="str">
            <v xml:space="preserve">200 ม.3 </v>
          </cell>
          <cell r="V400" t="str">
            <v>21</v>
          </cell>
          <cell r="W400" t="str">
            <v>2.1 ทุติยภูมิระดับต้น</v>
          </cell>
          <cell r="AH400" t="str">
            <v>10809</v>
          </cell>
        </row>
        <row r="401">
          <cell r="A401" t="str">
            <v>001081700</v>
          </cell>
          <cell r="B401" t="str">
            <v>โรงพยาบาลบ้านบึง</v>
          </cell>
          <cell r="C401" t="str">
            <v>21002</v>
          </cell>
          <cell r="D401" t="str">
            <v>กระทรวงสาธารณสุข สำนักงานปลัดกระทรวงสาธารณสุข</v>
          </cell>
          <cell r="E401" t="str">
            <v>07</v>
          </cell>
          <cell r="F401" t="str">
            <v>โรงพยาบาลชุมชน</v>
          </cell>
          <cell r="G401" t="str">
            <v>90</v>
          </cell>
          <cell r="H401" t="str">
            <v>20</v>
          </cell>
          <cell r="I401" t="str">
            <v>จ.ชลบุรี</v>
          </cell>
          <cell r="J401" t="str">
            <v>02</v>
          </cell>
          <cell r="K401" t="str">
            <v xml:space="preserve"> อ.บ้านบึง</v>
          </cell>
          <cell r="L401" t="str">
            <v>01</v>
          </cell>
          <cell r="M401" t="str">
            <v xml:space="preserve"> 'ต.บ้านบึง'</v>
          </cell>
          <cell r="N401" t="str">
            <v>01</v>
          </cell>
          <cell r="O401" t="str">
            <v xml:space="preserve"> หมู่ 1</v>
          </cell>
          <cell r="P401" t="str">
            <v>01</v>
          </cell>
          <cell r="Q401" t="str">
            <v>เปิดดำเนินการ</v>
          </cell>
          <cell r="R401" t="str">
            <v xml:space="preserve">   เลขที่ 3 ซ.บ้านบึง-ชลบุรี 19    ถ.บ้านบึง-ชลบุรี</v>
          </cell>
          <cell r="S401" t="str">
            <v>20170</v>
          </cell>
          <cell r="T401" t="str">
            <v>038-442200</v>
          </cell>
          <cell r="U401" t="str">
            <v>038-442299</v>
          </cell>
          <cell r="V401" t="str">
            <v>22</v>
          </cell>
          <cell r="W401" t="str">
            <v>2.2 ทุติยภูมิระดับกลาง</v>
          </cell>
          <cell r="Z401" t="str">
            <v>01</v>
          </cell>
          <cell r="AA401" t="str">
            <v>ตั้งใหม่</v>
          </cell>
          <cell r="AH401" t="str">
            <v>10817</v>
          </cell>
        </row>
        <row r="402">
          <cell r="A402" t="str">
            <v>001081000</v>
          </cell>
          <cell r="B402" t="str">
            <v>โรงพยาบาลหนองแซง</v>
          </cell>
          <cell r="C402" t="str">
            <v>21002</v>
          </cell>
          <cell r="D402" t="str">
            <v>กระทรวงสาธารณสุข สำนักงานปลัดกระทรวงสาธารณสุข</v>
          </cell>
          <cell r="E402" t="str">
            <v>07</v>
          </cell>
          <cell r="F402" t="str">
            <v>โรงพยาบาลชุมชน</v>
          </cell>
          <cell r="G402" t="str">
            <v>10</v>
          </cell>
          <cell r="H402" t="str">
            <v>19</v>
          </cell>
          <cell r="I402" t="str">
            <v>จ.สระบุรี</v>
          </cell>
          <cell r="J402" t="str">
            <v>05</v>
          </cell>
          <cell r="K402" t="str">
            <v xml:space="preserve"> อ.หนองแซง</v>
          </cell>
          <cell r="L402" t="str">
            <v>06</v>
          </cell>
          <cell r="M402" t="str">
            <v xml:space="preserve"> 'ต.ไก่เส่า'</v>
          </cell>
          <cell r="N402" t="str">
            <v>06</v>
          </cell>
          <cell r="O402" t="str">
            <v xml:space="preserve"> หมู่ 6</v>
          </cell>
          <cell r="P402" t="str">
            <v>01</v>
          </cell>
          <cell r="Q402" t="str">
            <v>เปิดดำเนินการ</v>
          </cell>
          <cell r="R402" t="str">
            <v>59</v>
          </cell>
          <cell r="V402" t="str">
            <v>21</v>
          </cell>
          <cell r="W402" t="str">
            <v>2.1 ทุติยภูมิระดับต้น</v>
          </cell>
          <cell r="AH402" t="str">
            <v>10810</v>
          </cell>
        </row>
        <row r="403">
          <cell r="A403" t="str">
            <v>001081100</v>
          </cell>
          <cell r="B403" t="str">
            <v>โรงพยาบาลบ้านหมอ</v>
          </cell>
          <cell r="C403" t="str">
            <v>21002</v>
          </cell>
          <cell r="D403" t="str">
            <v>กระทรวงสาธารณสุข สำนักงานปลัดกระทรวงสาธารณสุข</v>
          </cell>
          <cell r="E403" t="str">
            <v>07</v>
          </cell>
          <cell r="F403" t="str">
            <v>โรงพยาบาลชุมชน</v>
          </cell>
          <cell r="G403" t="str">
            <v>30</v>
          </cell>
          <cell r="H403" t="str">
            <v>19</v>
          </cell>
          <cell r="I403" t="str">
            <v>จ.สระบุรี</v>
          </cell>
          <cell r="J403" t="str">
            <v>06</v>
          </cell>
          <cell r="K403" t="str">
            <v xml:space="preserve"> อ.บ้านหมอ</v>
          </cell>
          <cell r="L403" t="str">
            <v>01</v>
          </cell>
          <cell r="M403" t="str">
            <v xml:space="preserve"> 'ต.บ้านหมอ'</v>
          </cell>
          <cell r="N403" t="str">
            <v>04</v>
          </cell>
          <cell r="O403" t="str">
            <v xml:space="preserve"> หมู่ 4</v>
          </cell>
          <cell r="P403" t="str">
            <v>01</v>
          </cell>
          <cell r="Q403" t="str">
            <v>เปิดดำเนินการ</v>
          </cell>
          <cell r="R403" t="str">
            <v xml:space="preserve">141 </v>
          </cell>
          <cell r="V403" t="str">
            <v>21</v>
          </cell>
          <cell r="W403" t="str">
            <v>2.1 ทุติยภูมิระดับต้น</v>
          </cell>
          <cell r="AH403" t="str">
            <v>10811</v>
          </cell>
        </row>
        <row r="404">
          <cell r="A404" t="str">
            <v>001081200</v>
          </cell>
          <cell r="B404" t="str">
            <v>โรงพยาบาลดอนพุด</v>
          </cell>
          <cell r="C404" t="str">
            <v>21002</v>
          </cell>
          <cell r="D404" t="str">
            <v>กระทรวงสาธารณสุข สำนักงานปลัดกระทรวงสาธารณสุข</v>
          </cell>
          <cell r="E404" t="str">
            <v>07</v>
          </cell>
          <cell r="F404" t="str">
            <v>โรงพยาบาลชุมชน</v>
          </cell>
          <cell r="G404" t="str">
            <v>30</v>
          </cell>
          <cell r="H404" t="str">
            <v>19</v>
          </cell>
          <cell r="I404" t="str">
            <v>จ.สระบุรี</v>
          </cell>
          <cell r="J404" t="str">
            <v>07</v>
          </cell>
          <cell r="K404" t="str">
            <v xml:space="preserve"> อ.ดอนพุด</v>
          </cell>
          <cell r="L404" t="str">
            <v>01</v>
          </cell>
          <cell r="M404" t="str">
            <v xml:space="preserve"> 'ต.ดอนพุด'</v>
          </cell>
          <cell r="N404" t="str">
            <v>02</v>
          </cell>
          <cell r="O404" t="str">
            <v xml:space="preserve"> หมู่ 2</v>
          </cell>
          <cell r="P404" t="str">
            <v>01</v>
          </cell>
          <cell r="Q404" t="str">
            <v>เปิดดำเนินการ</v>
          </cell>
          <cell r="R404" t="str">
            <v xml:space="preserve">100 </v>
          </cell>
          <cell r="V404" t="str">
            <v>21</v>
          </cell>
          <cell r="W404" t="str">
            <v>2.1 ทุติยภูมิระดับต้น</v>
          </cell>
          <cell r="AH404" t="str">
            <v>10812</v>
          </cell>
        </row>
        <row r="405">
          <cell r="A405" t="str">
            <v>001081300</v>
          </cell>
          <cell r="B405" t="str">
            <v>โรงพยาบาลหนองโดน</v>
          </cell>
          <cell r="C405" t="str">
            <v>21002</v>
          </cell>
          <cell r="D405" t="str">
            <v>กระทรวงสาธารณสุข สำนักงานปลัดกระทรวงสาธารณสุข</v>
          </cell>
          <cell r="E405" t="str">
            <v>07</v>
          </cell>
          <cell r="F405" t="str">
            <v>โรงพยาบาลชุมชน</v>
          </cell>
          <cell r="G405" t="str">
            <v>10</v>
          </cell>
          <cell r="H405" t="str">
            <v>19</v>
          </cell>
          <cell r="I405" t="str">
            <v>จ.สระบุรี</v>
          </cell>
          <cell r="J405" t="str">
            <v>08</v>
          </cell>
          <cell r="K405" t="str">
            <v xml:space="preserve"> อ.หนองโดน</v>
          </cell>
          <cell r="L405" t="str">
            <v>01</v>
          </cell>
          <cell r="M405" t="str">
            <v xml:space="preserve"> 'ต.หนองโดน'</v>
          </cell>
          <cell r="N405" t="str">
            <v>09</v>
          </cell>
          <cell r="O405" t="str">
            <v xml:space="preserve"> หมู่ 9</v>
          </cell>
          <cell r="P405" t="str">
            <v>01</v>
          </cell>
          <cell r="Q405" t="str">
            <v>เปิดดำเนินการ</v>
          </cell>
          <cell r="R405" t="str">
            <v xml:space="preserve">121 </v>
          </cell>
          <cell r="V405" t="str">
            <v>21</v>
          </cell>
          <cell r="W405" t="str">
            <v>2.1 ทุติยภูมิระดับต้น</v>
          </cell>
          <cell r="AH405" t="str">
            <v>10813</v>
          </cell>
        </row>
        <row r="406">
          <cell r="A406" t="str">
            <v>001081500</v>
          </cell>
          <cell r="B406" t="str">
            <v>โรงพยาบาลมวกเหล็ก</v>
          </cell>
          <cell r="C406" t="str">
            <v>21002</v>
          </cell>
          <cell r="D406" t="str">
            <v>กระทรวงสาธารณสุข สำนักงานปลัดกระทรวงสาธารณสุข</v>
          </cell>
          <cell r="E406" t="str">
            <v>07</v>
          </cell>
          <cell r="F406" t="str">
            <v>โรงพยาบาลชุมชน</v>
          </cell>
          <cell r="G406" t="str">
            <v>30</v>
          </cell>
          <cell r="H406" t="str">
            <v>19</v>
          </cell>
          <cell r="I406" t="str">
            <v>จ.สระบุรี</v>
          </cell>
          <cell r="J406" t="str">
            <v>11</v>
          </cell>
          <cell r="K406" t="str">
            <v xml:space="preserve"> อ.มวกเหล็ก</v>
          </cell>
          <cell r="L406" t="str">
            <v>02</v>
          </cell>
          <cell r="M406" t="str">
            <v xml:space="preserve"> 'ต.มิตรภาพ'</v>
          </cell>
          <cell r="N406" t="str">
            <v>09</v>
          </cell>
          <cell r="O406" t="str">
            <v xml:space="preserve"> หมู่ 9</v>
          </cell>
          <cell r="P406" t="str">
            <v>01</v>
          </cell>
          <cell r="Q406" t="str">
            <v>เปิดดำเนินการ</v>
          </cell>
          <cell r="V406" t="str">
            <v>21</v>
          </cell>
          <cell r="W406" t="str">
            <v>2.1 ทุติยภูมิระดับต้น</v>
          </cell>
          <cell r="AH406" t="str">
            <v>10815</v>
          </cell>
        </row>
        <row r="407">
          <cell r="A407" t="str">
            <v>001081600</v>
          </cell>
          <cell r="B407" t="str">
            <v>โรงพยาบาลวังม่วง</v>
          </cell>
          <cell r="C407" t="str">
            <v>21002</v>
          </cell>
          <cell r="D407" t="str">
            <v>กระทรวงสาธารณสุข สำนักงานปลัดกระทรวงสาธารณสุข</v>
          </cell>
          <cell r="E407" t="str">
            <v>07</v>
          </cell>
          <cell r="F407" t="str">
            <v>โรงพยาบาลชุมชน</v>
          </cell>
          <cell r="G407" t="str">
            <v>30</v>
          </cell>
          <cell r="H407" t="str">
            <v>19</v>
          </cell>
          <cell r="I407" t="str">
            <v>จ.สระบุรี</v>
          </cell>
          <cell r="J407" t="str">
            <v>12</v>
          </cell>
          <cell r="K407" t="str">
            <v xml:space="preserve"> อ.วังม่วง</v>
          </cell>
          <cell r="L407" t="str">
            <v>03</v>
          </cell>
          <cell r="M407" t="str">
            <v xml:space="preserve"> 'ต.วังม่วง'</v>
          </cell>
          <cell r="N407" t="str">
            <v>01</v>
          </cell>
          <cell r="O407" t="str">
            <v xml:space="preserve"> หมู่ 1</v>
          </cell>
          <cell r="P407" t="str">
            <v>01</v>
          </cell>
          <cell r="Q407" t="str">
            <v>เปิดดำเนินการ</v>
          </cell>
          <cell r="R407" t="str">
            <v xml:space="preserve">60 </v>
          </cell>
          <cell r="V407" t="str">
            <v>21</v>
          </cell>
          <cell r="W407" t="str">
            <v>2.1 ทุติยภูมิระดับต้น</v>
          </cell>
          <cell r="AH407" t="str">
            <v>10816</v>
          </cell>
        </row>
        <row r="408">
          <cell r="A408" t="str">
            <v>001080200</v>
          </cell>
          <cell r="B408" t="str">
            <v>โรงพยาบาลมโนรมย์</v>
          </cell>
          <cell r="C408" t="str">
            <v>21002</v>
          </cell>
          <cell r="D408" t="str">
            <v>กระทรวงสาธารณสุข สำนักงานปลัดกระทรวงสาธารณสุข</v>
          </cell>
          <cell r="E408" t="str">
            <v>07</v>
          </cell>
          <cell r="F408" t="str">
            <v>โรงพยาบาลชุมชน</v>
          </cell>
          <cell r="G408" t="str">
            <v>30</v>
          </cell>
          <cell r="H408" t="str">
            <v>18</v>
          </cell>
          <cell r="I408" t="str">
            <v>จ.ชัยนาท</v>
          </cell>
          <cell r="J408" t="str">
            <v>02</v>
          </cell>
          <cell r="K408" t="str">
            <v xml:space="preserve"> อ.มโนรมย์</v>
          </cell>
          <cell r="L408" t="str">
            <v>05</v>
          </cell>
          <cell r="M408" t="str">
            <v xml:space="preserve"> 'ต.หางน้ำสาคร'</v>
          </cell>
          <cell r="N408" t="str">
            <v>04</v>
          </cell>
          <cell r="O408" t="str">
            <v xml:space="preserve"> หมู่ 4</v>
          </cell>
          <cell r="P408" t="str">
            <v>01</v>
          </cell>
          <cell r="Q408" t="str">
            <v>เปิดดำเนินการ</v>
          </cell>
          <cell r="R408" t="str">
            <v xml:space="preserve">108 ม.8 ถ.ชัยนาท-สุพรรณบุรี </v>
          </cell>
          <cell r="V408" t="str">
            <v>21</v>
          </cell>
          <cell r="W408" t="str">
            <v>2.1 ทุติยภูมิระดับต้น</v>
          </cell>
          <cell r="AH408" t="str">
            <v>10802</v>
          </cell>
        </row>
        <row r="409">
          <cell r="A409" t="str">
            <v>001084600</v>
          </cell>
          <cell r="B409" t="str">
            <v>โรงพยาบาลเขาสมิง</v>
          </cell>
          <cell r="C409" t="str">
            <v>21002</v>
          </cell>
          <cell r="D409" t="str">
            <v>กระทรวงสาธารณสุข สำนักงานปลัดกระทรวงสาธารณสุข</v>
          </cell>
          <cell r="E409" t="str">
            <v>07</v>
          </cell>
          <cell r="F409" t="str">
            <v>โรงพยาบาลชุมชน</v>
          </cell>
          <cell r="G409" t="str">
            <v>38</v>
          </cell>
          <cell r="H409" t="str">
            <v>23</v>
          </cell>
          <cell r="I409" t="str">
            <v>จ.ตราด</v>
          </cell>
          <cell r="J409" t="str">
            <v>03</v>
          </cell>
          <cell r="K409" t="str">
            <v xml:space="preserve"> อ.เขาสมิง</v>
          </cell>
          <cell r="L409" t="str">
            <v>02</v>
          </cell>
          <cell r="M409" t="str">
            <v xml:space="preserve"> 'ต.แสนตุ้ง'</v>
          </cell>
          <cell r="N409" t="str">
            <v>01</v>
          </cell>
          <cell r="O409" t="str">
            <v xml:space="preserve"> หมู่ 1</v>
          </cell>
          <cell r="P409" t="str">
            <v>01</v>
          </cell>
          <cell r="Q409" t="str">
            <v>เปิดดำเนินการ</v>
          </cell>
          <cell r="R409" t="str">
            <v xml:space="preserve">75 ม.1 ถ.สุขุมวิท </v>
          </cell>
          <cell r="S409" t="str">
            <v>23150</v>
          </cell>
          <cell r="T409" t="str">
            <v>039-696414</v>
          </cell>
          <cell r="U409" t="str">
            <v>039-696414</v>
          </cell>
          <cell r="V409" t="str">
            <v>21</v>
          </cell>
          <cell r="W409" t="str">
            <v>2.1 ทุติยภูมิระดับต้น</v>
          </cell>
          <cell r="X409" t="str">
            <v>S</v>
          </cell>
          <cell r="Y409" t="str">
            <v xml:space="preserve">บริการ  </v>
          </cell>
          <cell r="AH409" t="str">
            <v>10846</v>
          </cell>
        </row>
        <row r="410">
          <cell r="A410" t="str">
            <v>001084700</v>
          </cell>
          <cell r="B410" t="str">
            <v>โรงพยาบาลบ่อไร่</v>
          </cell>
          <cell r="C410" t="str">
            <v>21002</v>
          </cell>
          <cell r="D410" t="str">
            <v>กระทรวงสาธารณสุข สำนักงานปลัดกระทรวงสาธารณสุข</v>
          </cell>
          <cell r="E410" t="str">
            <v>07</v>
          </cell>
          <cell r="F410" t="str">
            <v>โรงพยาบาลชุมชน</v>
          </cell>
          <cell r="G410" t="str">
            <v>37</v>
          </cell>
          <cell r="H410" t="str">
            <v>23</v>
          </cell>
          <cell r="I410" t="str">
            <v>จ.ตราด</v>
          </cell>
          <cell r="J410" t="str">
            <v>04</v>
          </cell>
          <cell r="K410" t="str">
            <v xml:space="preserve"> อ.บ่อไร่</v>
          </cell>
          <cell r="L410" t="str">
            <v>01</v>
          </cell>
          <cell r="M410" t="str">
            <v xml:space="preserve"> 'ต.บ่อพลอย'</v>
          </cell>
          <cell r="N410" t="str">
            <v>04</v>
          </cell>
          <cell r="O410" t="str">
            <v xml:space="preserve"> หมู่ 4</v>
          </cell>
          <cell r="P410" t="str">
            <v>01</v>
          </cell>
          <cell r="Q410" t="str">
            <v>เปิดดำเนินการ</v>
          </cell>
          <cell r="R410" t="str">
            <v xml:space="preserve">29 </v>
          </cell>
          <cell r="S410" t="str">
            <v>23140</v>
          </cell>
          <cell r="T410" t="str">
            <v>039-591040</v>
          </cell>
          <cell r="U410" t="str">
            <v>039-591020</v>
          </cell>
          <cell r="V410" t="str">
            <v>21</v>
          </cell>
          <cell r="W410" t="str">
            <v>2.1 ทุติยภูมิระดับต้น</v>
          </cell>
          <cell r="X410" t="str">
            <v>S</v>
          </cell>
          <cell r="Y410" t="str">
            <v xml:space="preserve">บริการ  </v>
          </cell>
          <cell r="AH410" t="str">
            <v>10847</v>
          </cell>
        </row>
        <row r="411">
          <cell r="A411" t="str">
            <v>001084800</v>
          </cell>
          <cell r="B411" t="str">
            <v>โรงพยาบาลแหลมงอบ</v>
          </cell>
          <cell r="C411" t="str">
            <v>21002</v>
          </cell>
          <cell r="D411" t="str">
            <v>กระทรวงสาธารณสุข สำนักงานปลัดกระทรวงสาธารณสุข</v>
          </cell>
          <cell r="E411" t="str">
            <v>07</v>
          </cell>
          <cell r="F411" t="str">
            <v>โรงพยาบาลชุมชน</v>
          </cell>
          <cell r="G411" t="str">
            <v>35</v>
          </cell>
          <cell r="H411" t="str">
            <v>23</v>
          </cell>
          <cell r="I411" t="str">
            <v>จ.ตราด</v>
          </cell>
          <cell r="J411" t="str">
            <v>05</v>
          </cell>
          <cell r="K411" t="str">
            <v xml:space="preserve"> อ.แหลมงอบ</v>
          </cell>
          <cell r="L411" t="str">
            <v>01</v>
          </cell>
          <cell r="M411" t="str">
            <v xml:space="preserve"> 'ต.แหลมงอบ'</v>
          </cell>
          <cell r="N411" t="str">
            <v>06</v>
          </cell>
          <cell r="O411" t="str">
            <v xml:space="preserve"> หมู่ 6</v>
          </cell>
          <cell r="P411" t="str">
            <v>01</v>
          </cell>
          <cell r="Q411" t="str">
            <v>เปิดดำเนินการ</v>
          </cell>
          <cell r="R411" t="str">
            <v xml:space="preserve">5/5 </v>
          </cell>
          <cell r="S411" t="str">
            <v>23120</v>
          </cell>
          <cell r="T411" t="str">
            <v>039-597040</v>
          </cell>
          <cell r="U411" t="str">
            <v>039-597040</v>
          </cell>
          <cell r="V411" t="str">
            <v>21</v>
          </cell>
          <cell r="W411" t="str">
            <v>2.1 ทุติยภูมิระดับต้น</v>
          </cell>
          <cell r="X411" t="str">
            <v>S</v>
          </cell>
          <cell r="Y411" t="str">
            <v xml:space="preserve">บริการ  </v>
          </cell>
          <cell r="AH411" t="str">
            <v>10848</v>
          </cell>
        </row>
        <row r="412">
          <cell r="A412" t="str">
            <v>001084900</v>
          </cell>
          <cell r="B412" t="str">
            <v>โรงพยาบาลเกาะกูด</v>
          </cell>
          <cell r="C412" t="str">
            <v>21002</v>
          </cell>
          <cell r="D412" t="str">
            <v>กระทรวงสาธารณสุข สำนักงานปลัดกระทรวงสาธารณสุข</v>
          </cell>
          <cell r="E412" t="str">
            <v>07</v>
          </cell>
          <cell r="F412" t="str">
            <v>โรงพยาบาลชุมชน</v>
          </cell>
          <cell r="G412" t="str">
            <v>6</v>
          </cell>
          <cell r="H412" t="str">
            <v>23</v>
          </cell>
          <cell r="I412" t="str">
            <v>จ.ตราด</v>
          </cell>
          <cell r="J412" t="str">
            <v>06</v>
          </cell>
          <cell r="K412" t="str">
            <v xml:space="preserve"> อ.เกาะกูด</v>
          </cell>
          <cell r="L412" t="str">
            <v>02</v>
          </cell>
          <cell r="M412" t="str">
            <v xml:space="preserve"> 'ต.เกาะกูด'</v>
          </cell>
          <cell r="N412" t="str">
            <v>01</v>
          </cell>
          <cell r="O412" t="str">
            <v xml:space="preserve"> หมู่ 1</v>
          </cell>
          <cell r="P412" t="str">
            <v>01</v>
          </cell>
          <cell r="Q412" t="str">
            <v>เปิดดำเนินการ</v>
          </cell>
          <cell r="R412" t="str">
            <v xml:space="preserve">49 </v>
          </cell>
          <cell r="S412" t="str">
            <v>23000</v>
          </cell>
          <cell r="T412" t="str">
            <v>039-525748</v>
          </cell>
          <cell r="U412" t="str">
            <v>039-525748</v>
          </cell>
          <cell r="V412" t="str">
            <v>21</v>
          </cell>
          <cell r="W412" t="str">
            <v>2.1 ทุติยภูมิระดับต้น</v>
          </cell>
          <cell r="X412" t="str">
            <v>S</v>
          </cell>
          <cell r="Y412" t="str">
            <v xml:space="preserve">บริการ  </v>
          </cell>
          <cell r="AH412" t="str">
            <v>10849</v>
          </cell>
        </row>
        <row r="413">
          <cell r="A413" t="str">
            <v>001080800</v>
          </cell>
          <cell r="B413" t="str">
            <v>โรงพยาบาลหนองแค</v>
          </cell>
          <cell r="C413" t="str">
            <v>21002</v>
          </cell>
          <cell r="D413" t="str">
            <v>กระทรวงสาธารณสุข สำนักงานปลัดกระทรวงสาธารณสุข</v>
          </cell>
          <cell r="E413" t="str">
            <v>07</v>
          </cell>
          <cell r="F413" t="str">
            <v>โรงพยาบาลชุมชน</v>
          </cell>
          <cell r="G413" t="str">
            <v>90</v>
          </cell>
          <cell r="H413" t="str">
            <v>19</v>
          </cell>
          <cell r="I413" t="str">
            <v>จ.สระบุรี</v>
          </cell>
          <cell r="J413" t="str">
            <v>03</v>
          </cell>
          <cell r="K413" t="str">
            <v xml:space="preserve"> อ.หนองแค</v>
          </cell>
          <cell r="L413" t="str">
            <v>01</v>
          </cell>
          <cell r="M413" t="str">
            <v xml:space="preserve"> 'ต.หนองแค'</v>
          </cell>
          <cell r="N413" t="str">
            <v>00</v>
          </cell>
          <cell r="O413" t="str">
            <v xml:space="preserve"> หมู่ 0</v>
          </cell>
          <cell r="P413" t="str">
            <v>01</v>
          </cell>
          <cell r="Q413" t="str">
            <v>เปิดดำเนินการ</v>
          </cell>
          <cell r="R413" t="str">
            <v>115 ถ.พหลโยธิน</v>
          </cell>
          <cell r="V413" t="str">
            <v>21</v>
          </cell>
          <cell r="W413" t="str">
            <v>2.1 ทุติยภูมิระดับต้น</v>
          </cell>
          <cell r="AH413" t="str">
            <v>10808</v>
          </cell>
        </row>
        <row r="414">
          <cell r="A414" t="str">
            <v>001083100</v>
          </cell>
          <cell r="B414" t="str">
            <v>โรงพยาบาลบ้านค่าย</v>
          </cell>
          <cell r="C414" t="str">
            <v>21002</v>
          </cell>
          <cell r="D414" t="str">
            <v>กระทรวงสาธารณสุข สำนักงานปลัดกระทรวงสาธารณสุข</v>
          </cell>
          <cell r="E414" t="str">
            <v>07</v>
          </cell>
          <cell r="F414" t="str">
            <v>โรงพยาบาลชุมชน</v>
          </cell>
          <cell r="G414" t="str">
            <v>38</v>
          </cell>
          <cell r="H414" t="str">
            <v>21</v>
          </cell>
          <cell r="I414" t="str">
            <v>จ.ระยอง</v>
          </cell>
          <cell r="J414" t="str">
            <v>05</v>
          </cell>
          <cell r="K414" t="str">
            <v xml:space="preserve"> อ.บ้านค่าย</v>
          </cell>
          <cell r="L414" t="str">
            <v>02</v>
          </cell>
          <cell r="M414" t="str">
            <v xml:space="preserve"> 'ต.หนองละลอก'</v>
          </cell>
          <cell r="N414" t="str">
            <v>04</v>
          </cell>
          <cell r="O414" t="str">
            <v xml:space="preserve"> หมู่ 4</v>
          </cell>
          <cell r="P414" t="str">
            <v>01</v>
          </cell>
          <cell r="Q414" t="str">
            <v>เปิดดำเนินการ</v>
          </cell>
          <cell r="R414" t="str">
            <v xml:space="preserve">144 </v>
          </cell>
          <cell r="S414" t="str">
            <v>21120</v>
          </cell>
          <cell r="T414" t="str">
            <v>038-641005</v>
          </cell>
          <cell r="U414" t="str">
            <v>038-641005</v>
          </cell>
          <cell r="V414" t="str">
            <v>22</v>
          </cell>
          <cell r="W414" t="str">
            <v>2.2 ทุติยภูมิระดับกลาง</v>
          </cell>
          <cell r="X414" t="str">
            <v>S</v>
          </cell>
          <cell r="Y414" t="str">
            <v xml:space="preserve">บริการ  </v>
          </cell>
          <cell r="AH414" t="str">
            <v>10831</v>
          </cell>
        </row>
        <row r="415">
          <cell r="A415" t="str">
            <v>001083200</v>
          </cell>
          <cell r="B415" t="str">
            <v>โรงพยาบาลปลวกแดง</v>
          </cell>
          <cell r="C415" t="str">
            <v>21002</v>
          </cell>
          <cell r="D415" t="str">
            <v>กระทรวงสาธารณสุข สำนักงานปลัดกระทรวงสาธารณสุข</v>
          </cell>
          <cell r="E415" t="str">
            <v>07</v>
          </cell>
          <cell r="F415" t="str">
            <v>โรงพยาบาลชุมชน</v>
          </cell>
          <cell r="G415" t="str">
            <v>36</v>
          </cell>
          <cell r="H415" t="str">
            <v>21</v>
          </cell>
          <cell r="I415" t="str">
            <v>จ.ระยอง</v>
          </cell>
          <cell r="J415" t="str">
            <v>06</v>
          </cell>
          <cell r="K415" t="str">
            <v xml:space="preserve"> อ.ปลวกแดง</v>
          </cell>
          <cell r="L415" t="str">
            <v>01</v>
          </cell>
          <cell r="M415" t="str">
            <v xml:space="preserve"> 'ต.ปลวกแดง'</v>
          </cell>
          <cell r="N415" t="str">
            <v>01</v>
          </cell>
          <cell r="O415" t="str">
            <v xml:space="preserve"> หมู่ 1</v>
          </cell>
          <cell r="P415" t="str">
            <v>01</v>
          </cell>
          <cell r="Q415" t="str">
            <v>เปิดดำเนินการ</v>
          </cell>
          <cell r="R415" t="str">
            <v xml:space="preserve">272 </v>
          </cell>
          <cell r="S415" t="str">
            <v>21140</v>
          </cell>
          <cell r="T415" t="str">
            <v>038-659117</v>
          </cell>
          <cell r="U415" t="str">
            <v>038-659005</v>
          </cell>
          <cell r="V415" t="str">
            <v>22</v>
          </cell>
          <cell r="W415" t="str">
            <v>2.2 ทุติยภูมิระดับกลาง</v>
          </cell>
          <cell r="X415" t="str">
            <v>S</v>
          </cell>
          <cell r="Y415" t="str">
            <v xml:space="preserve">บริการ  </v>
          </cell>
          <cell r="AH415" t="str">
            <v>10832</v>
          </cell>
        </row>
        <row r="416">
          <cell r="A416" t="str">
            <v>001144600</v>
          </cell>
          <cell r="B416" t="str">
            <v>โรงพยาบาลสมเด็จพระยุพราชบ้านดุง</v>
          </cell>
          <cell r="C416" t="str">
            <v>21002</v>
          </cell>
          <cell r="D416" t="str">
            <v>กระทรวงสาธารณสุข สำนักงานปลัดกระทรวงสาธารณสุข</v>
          </cell>
          <cell r="E416" t="str">
            <v>07</v>
          </cell>
          <cell r="F416" t="str">
            <v>โรงพยาบาลชุมชน</v>
          </cell>
          <cell r="G416" t="str">
            <v>90</v>
          </cell>
          <cell r="H416" t="str">
            <v>41</v>
          </cell>
          <cell r="I416" t="str">
            <v>จ.อุดรธานี</v>
          </cell>
          <cell r="J416" t="str">
            <v>11</v>
          </cell>
          <cell r="K416" t="str">
            <v xml:space="preserve"> อ.บ้านดุง</v>
          </cell>
          <cell r="L416" t="str">
            <v>01</v>
          </cell>
          <cell r="M416" t="str">
            <v xml:space="preserve"> 'ต.ศรีสุทโธ'</v>
          </cell>
          <cell r="N416" t="str">
            <v>07</v>
          </cell>
          <cell r="O416" t="str">
            <v xml:space="preserve"> หมู่ 7</v>
          </cell>
          <cell r="P416" t="str">
            <v>01</v>
          </cell>
          <cell r="Q416" t="str">
            <v>เปิดดำเนินการ</v>
          </cell>
          <cell r="V416" t="str">
            <v>21</v>
          </cell>
          <cell r="W416" t="str">
            <v>2.1 ทุติยภูมิระดับต้น</v>
          </cell>
          <cell r="AH416" t="str">
            <v>11446</v>
          </cell>
        </row>
        <row r="417">
          <cell r="A417" t="str">
            <v>001082900</v>
          </cell>
          <cell r="B417" t="str">
            <v>โรงพยาบาลแกลง</v>
          </cell>
          <cell r="C417" t="str">
            <v>21002</v>
          </cell>
          <cell r="D417" t="str">
            <v>กระทรวงสาธารณสุข สำนักงานปลัดกระทรวงสาธารณสุข</v>
          </cell>
          <cell r="E417" t="str">
            <v>07</v>
          </cell>
          <cell r="F417" t="str">
            <v>โรงพยาบาลชุมชน</v>
          </cell>
          <cell r="G417" t="str">
            <v>158</v>
          </cell>
          <cell r="H417" t="str">
            <v>21</v>
          </cell>
          <cell r="I417" t="str">
            <v>จ.ระยอง</v>
          </cell>
          <cell r="J417" t="str">
            <v>03</v>
          </cell>
          <cell r="K417" t="str">
            <v xml:space="preserve"> อ.แกลง</v>
          </cell>
          <cell r="L417" t="str">
            <v>01</v>
          </cell>
          <cell r="M417" t="str">
            <v xml:space="preserve"> 'ต.ทางเกวียน'</v>
          </cell>
          <cell r="N417" t="str">
            <v>00</v>
          </cell>
          <cell r="O417" t="str">
            <v xml:space="preserve"> หมู่ 0</v>
          </cell>
          <cell r="P417" t="str">
            <v>01</v>
          </cell>
          <cell r="Q417" t="str">
            <v>เปิดดำเนินการ</v>
          </cell>
          <cell r="R417" t="str">
            <v xml:space="preserve">254  ถ.สุขุมวิท </v>
          </cell>
          <cell r="S417" t="str">
            <v>21110</v>
          </cell>
          <cell r="T417" t="str">
            <v>038-677537</v>
          </cell>
          <cell r="U417" t="str">
            <v>038-677537</v>
          </cell>
          <cell r="V417" t="str">
            <v>23</v>
          </cell>
          <cell r="W417" t="str">
            <v>2.3 ทุติยภูมิระดับสูง</v>
          </cell>
          <cell r="X417" t="str">
            <v>S</v>
          </cell>
          <cell r="Y417" t="str">
            <v xml:space="preserve">บริการ  </v>
          </cell>
          <cell r="AH417" t="str">
            <v>10829</v>
          </cell>
        </row>
        <row r="418">
          <cell r="A418" t="str">
            <v>001080700</v>
          </cell>
          <cell r="B418" t="str">
            <v>โรงพยาบาลแก่งคอย</v>
          </cell>
          <cell r="C418" t="str">
            <v>21002</v>
          </cell>
          <cell r="D418" t="str">
            <v>กระทรวงสาธารณสุข สำนักงานปลัดกระทรวงสาธารณสุข</v>
          </cell>
          <cell r="E418" t="str">
            <v>07</v>
          </cell>
          <cell r="F418" t="str">
            <v>โรงพยาบาลชุมชน</v>
          </cell>
          <cell r="G418" t="str">
            <v>60</v>
          </cell>
          <cell r="H418" t="str">
            <v>19</v>
          </cell>
          <cell r="I418" t="str">
            <v>จ.สระบุรี</v>
          </cell>
          <cell r="J418" t="str">
            <v>02</v>
          </cell>
          <cell r="K418" t="str">
            <v xml:space="preserve"> อ.แก่งคอย</v>
          </cell>
          <cell r="L418" t="str">
            <v>01</v>
          </cell>
          <cell r="M418" t="str">
            <v xml:space="preserve"> 'ต.แก่งคอย'</v>
          </cell>
          <cell r="N418" t="str">
            <v>08</v>
          </cell>
          <cell r="O418" t="str">
            <v xml:space="preserve"> หมู่ 8</v>
          </cell>
          <cell r="P418" t="str">
            <v>01</v>
          </cell>
          <cell r="Q418" t="str">
            <v>เปิดดำเนินการ</v>
          </cell>
          <cell r="R418" t="str">
            <v xml:space="preserve">107 </v>
          </cell>
          <cell r="V418" t="str">
            <v>21</v>
          </cell>
          <cell r="W418" t="str">
            <v>2.1 ทุติยภูมิระดับต้น</v>
          </cell>
          <cell r="AH418" t="str">
            <v>10807</v>
          </cell>
        </row>
        <row r="419">
          <cell r="A419" t="str">
            <v>001077000</v>
          </cell>
          <cell r="B419" t="str">
            <v>โรงพยาบาลบางไทร</v>
          </cell>
          <cell r="C419" t="str">
            <v>21002</v>
          </cell>
          <cell r="D419" t="str">
            <v>กระทรวงสาธารณสุข สำนักงานปลัดกระทรวงสาธารณสุข</v>
          </cell>
          <cell r="E419" t="str">
            <v>07</v>
          </cell>
          <cell r="F419" t="str">
            <v>โรงพยาบาลชุมชน</v>
          </cell>
          <cell r="G419" t="str">
            <v>30</v>
          </cell>
          <cell r="H419" t="str">
            <v>14</v>
          </cell>
          <cell r="I419" t="str">
            <v>จ.พระนครศรีอยุธยา</v>
          </cell>
          <cell r="J419" t="str">
            <v>04</v>
          </cell>
          <cell r="K419" t="str">
            <v xml:space="preserve"> อ.บางไทร</v>
          </cell>
          <cell r="L419" t="str">
            <v>01</v>
          </cell>
          <cell r="M419" t="str">
            <v xml:space="preserve"> 'ต.บางไทร'</v>
          </cell>
          <cell r="N419" t="str">
            <v>02</v>
          </cell>
          <cell r="O419" t="str">
            <v xml:space="preserve"> หมู่ 2</v>
          </cell>
          <cell r="P419" t="str">
            <v>01</v>
          </cell>
          <cell r="Q419" t="str">
            <v>เปิดดำเนินการ</v>
          </cell>
          <cell r="R419" t="str">
            <v xml:space="preserve">35 ม.2 </v>
          </cell>
          <cell r="S419" t="str">
            <v>13190</v>
          </cell>
          <cell r="V419" t="str">
            <v>21</v>
          </cell>
          <cell r="W419" t="str">
            <v>2.1 ทุติยภูมิระดับต้น</v>
          </cell>
          <cell r="AH419" t="str">
            <v>10770</v>
          </cell>
        </row>
        <row r="420">
          <cell r="A420" t="str">
            <v>001076800</v>
          </cell>
          <cell r="B420" t="str">
            <v>โรงพยาบาลท่าเรือ</v>
          </cell>
          <cell r="C420" t="str">
            <v>21002</v>
          </cell>
          <cell r="D420" t="str">
            <v>กระทรวงสาธารณสุข สำนักงานปลัดกระทรวงสาธารณสุข</v>
          </cell>
          <cell r="E420" t="str">
            <v>07</v>
          </cell>
          <cell r="F420" t="str">
            <v>โรงพยาบาลชุมชน</v>
          </cell>
          <cell r="G420" t="str">
            <v>30</v>
          </cell>
          <cell r="H420" t="str">
            <v>14</v>
          </cell>
          <cell r="I420" t="str">
            <v>จ.พระนครศรีอยุธยา</v>
          </cell>
          <cell r="J420" t="str">
            <v>02</v>
          </cell>
          <cell r="K420" t="str">
            <v xml:space="preserve"> อ.ท่าเรือ</v>
          </cell>
          <cell r="L420" t="str">
            <v>01</v>
          </cell>
          <cell r="M420" t="str">
            <v xml:space="preserve"> 'ต.ท่าเรือ'</v>
          </cell>
          <cell r="N420" t="str">
            <v>02</v>
          </cell>
          <cell r="O420" t="str">
            <v xml:space="preserve"> หมู่ 2</v>
          </cell>
          <cell r="P420" t="str">
            <v>01</v>
          </cell>
          <cell r="Q420" t="str">
            <v>เปิดดำเนินการ</v>
          </cell>
          <cell r="R420" t="str">
            <v xml:space="preserve">440/1 ถ.เทศบาล 2 &lt;br /&gt; </v>
          </cell>
          <cell r="S420" t="str">
            <v>13000</v>
          </cell>
          <cell r="V420" t="str">
            <v>21</v>
          </cell>
          <cell r="W420" t="str">
            <v>2.1 ทุติยภูมิระดับต้น</v>
          </cell>
          <cell r="X420" t="str">
            <v>S</v>
          </cell>
          <cell r="Y420" t="str">
            <v xml:space="preserve">บริการ  </v>
          </cell>
          <cell r="AH420" t="str">
            <v>10768</v>
          </cell>
        </row>
        <row r="421">
          <cell r="A421" t="str">
            <v>001077700</v>
          </cell>
          <cell r="B421" t="str">
            <v>โรงพยาบาลวังน้อย</v>
          </cell>
          <cell r="C421" t="str">
            <v>21002</v>
          </cell>
          <cell r="D421" t="str">
            <v>กระทรวงสาธารณสุข สำนักงานปลัดกระทรวงสาธารณสุข</v>
          </cell>
          <cell r="E421" t="str">
            <v>07</v>
          </cell>
          <cell r="F421" t="str">
            <v>โรงพยาบาลชุมชน</v>
          </cell>
          <cell r="G421" t="str">
            <v>60</v>
          </cell>
          <cell r="H421" t="str">
            <v>14</v>
          </cell>
          <cell r="I421" t="str">
            <v>จ.พระนครศรีอยุธยา</v>
          </cell>
          <cell r="J421" t="str">
            <v>11</v>
          </cell>
          <cell r="K421" t="str">
            <v xml:space="preserve"> อ.วังน้อย</v>
          </cell>
          <cell r="L421" t="str">
            <v>01</v>
          </cell>
          <cell r="M421" t="str">
            <v xml:space="preserve"> 'ต.ลำตาเสา'</v>
          </cell>
          <cell r="N421" t="str">
            <v>05</v>
          </cell>
          <cell r="O421" t="str">
            <v xml:space="preserve"> หมู่ 5</v>
          </cell>
          <cell r="P421" t="str">
            <v>01</v>
          </cell>
          <cell r="Q421" t="str">
            <v>เปิดดำเนินการ</v>
          </cell>
          <cell r="R421" t="str">
            <v xml:space="preserve">100 ม.5 ถ.พหลโยธิน </v>
          </cell>
          <cell r="S421" t="str">
            <v>13170</v>
          </cell>
          <cell r="T421" t="str">
            <v>035271033</v>
          </cell>
          <cell r="V421" t="str">
            <v>21</v>
          </cell>
          <cell r="W421" t="str">
            <v>2.1 ทุติยภูมิระดับต้น</v>
          </cell>
          <cell r="X421" t="str">
            <v>S</v>
          </cell>
          <cell r="Y421" t="str">
            <v xml:space="preserve">บริการ  </v>
          </cell>
          <cell r="AH421" t="str">
            <v>10777</v>
          </cell>
        </row>
        <row r="422">
          <cell r="A422" t="str">
            <v>001084000</v>
          </cell>
          <cell r="B422" t="str">
            <v>โรงพยาบาลแหลมสิงห์</v>
          </cell>
          <cell r="C422" t="str">
            <v>21002</v>
          </cell>
          <cell r="D422" t="str">
            <v>กระทรวงสาธารณสุข สำนักงานปลัดกระทรวงสาธารณสุข</v>
          </cell>
          <cell r="E422" t="str">
            <v>07</v>
          </cell>
          <cell r="F422" t="str">
            <v>โรงพยาบาลชุมชน</v>
          </cell>
          <cell r="G422" t="str">
            <v>10</v>
          </cell>
          <cell r="H422" t="str">
            <v>22</v>
          </cell>
          <cell r="I422" t="str">
            <v>จ.จันทบุรี</v>
          </cell>
          <cell r="J422" t="str">
            <v>06</v>
          </cell>
          <cell r="K422" t="str">
            <v xml:space="preserve"> อ.แหลมสิงห์</v>
          </cell>
          <cell r="L422" t="str">
            <v>01</v>
          </cell>
          <cell r="M422" t="str">
            <v xml:space="preserve"> 'ต.ปากน้ำแหลมสิงห์'</v>
          </cell>
          <cell r="N422" t="str">
            <v>01</v>
          </cell>
          <cell r="O422" t="str">
            <v xml:space="preserve"> หมู่ 1</v>
          </cell>
          <cell r="P422" t="str">
            <v>01</v>
          </cell>
          <cell r="Q422" t="str">
            <v>เปิดดำเนินการ</v>
          </cell>
          <cell r="R422" t="str">
            <v xml:space="preserve">79/24 </v>
          </cell>
          <cell r="V422" t="str">
            <v>22</v>
          </cell>
          <cell r="W422" t="str">
            <v>2.2 ทุติยภูมิระดับกลาง</v>
          </cell>
          <cell r="AH422" t="str">
            <v>10840</v>
          </cell>
        </row>
        <row r="423">
          <cell r="A423" t="str">
            <v>001084100</v>
          </cell>
          <cell r="B423" t="str">
            <v>โรงพยาบาลสอยดาว</v>
          </cell>
          <cell r="C423" t="str">
            <v>21002</v>
          </cell>
          <cell r="D423" t="str">
            <v>กระทรวงสาธารณสุข สำนักงานปลัดกระทรวงสาธารณสุข</v>
          </cell>
          <cell r="E423" t="str">
            <v>07</v>
          </cell>
          <cell r="F423" t="str">
            <v>โรงพยาบาลชุมชน</v>
          </cell>
          <cell r="G423" t="str">
            <v>60</v>
          </cell>
          <cell r="H423" t="str">
            <v>22</v>
          </cell>
          <cell r="I423" t="str">
            <v>จ.จันทบุรี</v>
          </cell>
          <cell r="J423" t="str">
            <v>07</v>
          </cell>
          <cell r="K423" t="str">
            <v xml:space="preserve"> อ.สอยดาว</v>
          </cell>
          <cell r="L423" t="str">
            <v>01</v>
          </cell>
          <cell r="M423" t="str">
            <v xml:space="preserve"> 'ต.ปะตง'</v>
          </cell>
          <cell r="N423" t="str">
            <v>01</v>
          </cell>
          <cell r="O423" t="str">
            <v xml:space="preserve"> หมู่ 1</v>
          </cell>
          <cell r="P423" t="str">
            <v>01</v>
          </cell>
          <cell r="Q423" t="str">
            <v>เปิดดำเนินการ</v>
          </cell>
          <cell r="R423" t="str">
            <v>399</v>
          </cell>
          <cell r="V423" t="str">
            <v>22</v>
          </cell>
          <cell r="W423" t="str">
            <v>2.2 ทุติยภูมิระดับกลาง</v>
          </cell>
          <cell r="AH423" t="str">
            <v>10841</v>
          </cell>
        </row>
        <row r="424">
          <cell r="A424" t="str">
            <v>001084200</v>
          </cell>
          <cell r="B424" t="str">
            <v>โรงพยาบาลแก่งหางแมว</v>
          </cell>
          <cell r="C424" t="str">
            <v>21002</v>
          </cell>
          <cell r="D424" t="str">
            <v>กระทรวงสาธารณสุข สำนักงานปลัดกระทรวงสาธารณสุข</v>
          </cell>
          <cell r="E424" t="str">
            <v>07</v>
          </cell>
          <cell r="F424" t="str">
            <v>โรงพยาบาลชุมชน</v>
          </cell>
          <cell r="G424" t="str">
            <v>10</v>
          </cell>
          <cell r="H424" t="str">
            <v>22</v>
          </cell>
          <cell r="I424" t="str">
            <v>จ.จันทบุรี</v>
          </cell>
          <cell r="J424" t="str">
            <v>08</v>
          </cell>
          <cell r="K424" t="str">
            <v xml:space="preserve"> อ.แก่งหางแมว</v>
          </cell>
          <cell r="L424" t="str">
            <v>01</v>
          </cell>
          <cell r="M424" t="str">
            <v xml:space="preserve"> 'ต.แก่งหางแมว'</v>
          </cell>
          <cell r="N424" t="str">
            <v>03</v>
          </cell>
          <cell r="O424" t="str">
            <v xml:space="preserve"> หมู่ 3</v>
          </cell>
          <cell r="P424" t="str">
            <v>01</v>
          </cell>
          <cell r="Q424" t="str">
            <v>เปิดดำเนินการ</v>
          </cell>
          <cell r="R424" t="str">
            <v>3 ม.3 ถ.หนองกวาง-ขุนซ่อง</v>
          </cell>
          <cell r="V424" t="str">
            <v>22</v>
          </cell>
          <cell r="W424" t="str">
            <v>2.2 ทุติยภูมิระดับกลาง</v>
          </cell>
          <cell r="AH424" t="str">
            <v>10842</v>
          </cell>
        </row>
        <row r="425">
          <cell r="A425" t="str">
            <v>001084300</v>
          </cell>
          <cell r="B425" t="str">
            <v>โรงพยาบาลนายายอาม</v>
          </cell>
          <cell r="C425" t="str">
            <v>21002</v>
          </cell>
          <cell r="D425" t="str">
            <v>กระทรวงสาธารณสุข สำนักงานปลัดกระทรวงสาธารณสุข</v>
          </cell>
          <cell r="E425" t="str">
            <v>07</v>
          </cell>
          <cell r="F425" t="str">
            <v>โรงพยาบาลชุมชน</v>
          </cell>
          <cell r="G425" t="str">
            <v>10</v>
          </cell>
          <cell r="H425" t="str">
            <v>22</v>
          </cell>
          <cell r="I425" t="str">
            <v>จ.จันทบุรี</v>
          </cell>
          <cell r="J425" t="str">
            <v>09</v>
          </cell>
          <cell r="K425" t="str">
            <v xml:space="preserve"> อ.นายายอาม</v>
          </cell>
          <cell r="L425" t="str">
            <v>01</v>
          </cell>
          <cell r="M425" t="str">
            <v xml:space="preserve"> 'ต.นายายอาม'</v>
          </cell>
          <cell r="N425" t="str">
            <v>12</v>
          </cell>
          <cell r="O425" t="str">
            <v xml:space="preserve"> หมู่ 12</v>
          </cell>
          <cell r="P425" t="str">
            <v>01</v>
          </cell>
          <cell r="Q425" t="str">
            <v>เปิดดำเนินการ</v>
          </cell>
          <cell r="R425" t="str">
            <v xml:space="preserve">115 </v>
          </cell>
          <cell r="V425" t="str">
            <v>22</v>
          </cell>
          <cell r="W425" t="str">
            <v>2.2 ทุติยภูมิระดับกลาง</v>
          </cell>
          <cell r="AH425" t="str">
            <v>10843</v>
          </cell>
        </row>
        <row r="426">
          <cell r="A426" t="str">
            <v>001081800</v>
          </cell>
          <cell r="B426" t="str">
            <v>โรงพยาบาลหนองใหญ่</v>
          </cell>
          <cell r="C426" t="str">
            <v>21002</v>
          </cell>
          <cell r="D426" t="str">
            <v>กระทรวงสาธารณสุข สำนักงานปลัดกระทรวงสาธารณสุข</v>
          </cell>
          <cell r="E426" t="str">
            <v>07</v>
          </cell>
          <cell r="F426" t="str">
            <v>โรงพยาบาลชุมชน</v>
          </cell>
          <cell r="G426" t="str">
            <v>30</v>
          </cell>
          <cell r="H426" t="str">
            <v>20</v>
          </cell>
          <cell r="I426" t="str">
            <v>จ.ชลบุรี</v>
          </cell>
          <cell r="J426" t="str">
            <v>03</v>
          </cell>
          <cell r="K426" t="str">
            <v xml:space="preserve"> อ.หนองใหญ่</v>
          </cell>
          <cell r="L426" t="str">
            <v>01</v>
          </cell>
          <cell r="M426" t="str">
            <v xml:space="preserve"> 'ต.หนองใหญ่'</v>
          </cell>
          <cell r="N426" t="str">
            <v>01</v>
          </cell>
          <cell r="O426" t="str">
            <v xml:space="preserve"> หมู่ 1</v>
          </cell>
          <cell r="P426" t="str">
            <v>01</v>
          </cell>
          <cell r="Q426" t="str">
            <v>เปิดดำเนินการ</v>
          </cell>
          <cell r="V426" t="str">
            <v>21</v>
          </cell>
          <cell r="W426" t="str">
            <v>2.1 ทุติยภูมิระดับต้น</v>
          </cell>
          <cell r="AH426" t="str">
            <v>10818</v>
          </cell>
        </row>
        <row r="427">
          <cell r="A427" t="str">
            <v>001082600</v>
          </cell>
          <cell r="B427" t="str">
            <v>โรงพยาบาลบ่อทอง</v>
          </cell>
          <cell r="C427" t="str">
            <v>21002</v>
          </cell>
          <cell r="D427" t="str">
            <v>กระทรวงสาธารณสุข สำนักงานปลัดกระทรวงสาธารณสุข</v>
          </cell>
          <cell r="E427" t="str">
            <v>07</v>
          </cell>
          <cell r="F427" t="str">
            <v>โรงพยาบาลชุมชน</v>
          </cell>
          <cell r="G427" t="str">
            <v>60</v>
          </cell>
          <cell r="H427" t="str">
            <v>20</v>
          </cell>
          <cell r="I427" t="str">
            <v>จ.ชลบุรี</v>
          </cell>
          <cell r="J427" t="str">
            <v>10</v>
          </cell>
          <cell r="K427" t="str">
            <v xml:space="preserve"> อ.บ่อทอง</v>
          </cell>
          <cell r="L427" t="str">
            <v>01</v>
          </cell>
          <cell r="M427" t="str">
            <v xml:space="preserve"> 'ต.บ่อทอง'</v>
          </cell>
          <cell r="N427" t="str">
            <v>01</v>
          </cell>
          <cell r="O427" t="str">
            <v xml:space="preserve"> หมู่ 1</v>
          </cell>
          <cell r="P427" t="str">
            <v>01</v>
          </cell>
          <cell r="Q427" t="str">
            <v>เปิดดำเนินการ</v>
          </cell>
          <cell r="R427" t="str">
            <v xml:space="preserve">  เลขที่  300</v>
          </cell>
          <cell r="V427" t="str">
            <v>21</v>
          </cell>
          <cell r="W427" t="str">
            <v>2.1 ทุติยภูมิระดับต้น</v>
          </cell>
          <cell r="AH427" t="str">
            <v>10826</v>
          </cell>
        </row>
        <row r="428">
          <cell r="A428" t="str">
            <v>001082800</v>
          </cell>
          <cell r="B428" t="str">
            <v>โรงพยาบาลบ้านฉาง</v>
          </cell>
          <cell r="C428" t="str">
            <v>21002</v>
          </cell>
          <cell r="D428" t="str">
            <v>กระทรวงสาธารณสุข สำนักงานปลัดกระทรวงสาธารณสุข</v>
          </cell>
          <cell r="E428" t="str">
            <v>07</v>
          </cell>
          <cell r="F428" t="str">
            <v>โรงพยาบาลชุมชน</v>
          </cell>
          <cell r="G428" t="str">
            <v>70</v>
          </cell>
          <cell r="H428" t="str">
            <v>21</v>
          </cell>
          <cell r="I428" t="str">
            <v>จ.ระยอง</v>
          </cell>
          <cell r="J428" t="str">
            <v>02</v>
          </cell>
          <cell r="K428" t="str">
            <v xml:space="preserve"> อ.บ้านฉาง</v>
          </cell>
          <cell r="L428" t="str">
            <v>02</v>
          </cell>
          <cell r="M428" t="str">
            <v xml:space="preserve"> 'ต.พลา'</v>
          </cell>
          <cell r="N428" t="str">
            <v>01</v>
          </cell>
          <cell r="O428" t="str">
            <v xml:space="preserve"> หมู่ 1</v>
          </cell>
          <cell r="P428" t="str">
            <v>01</v>
          </cell>
          <cell r="Q428" t="str">
            <v>เปิดดำเนินการ</v>
          </cell>
          <cell r="R428" t="str">
            <v xml:space="preserve">77 ม.1 ถ.อังกินันทน์ </v>
          </cell>
          <cell r="S428" t="str">
            <v>21130</v>
          </cell>
          <cell r="T428" t="str">
            <v>038-603995</v>
          </cell>
          <cell r="U428" t="str">
            <v>038-603838</v>
          </cell>
          <cell r="V428" t="str">
            <v>22</v>
          </cell>
          <cell r="W428" t="str">
            <v>2.2 ทุติยภูมิระดับกลาง</v>
          </cell>
          <cell r="X428" t="str">
            <v>S</v>
          </cell>
          <cell r="Y428" t="str">
            <v xml:space="preserve">บริการ  </v>
          </cell>
          <cell r="AH428" t="str">
            <v>10828</v>
          </cell>
        </row>
        <row r="429">
          <cell r="A429" t="str">
            <v>001083000</v>
          </cell>
          <cell r="B429" t="str">
            <v>โรงพยาบาลวังจันทร์</v>
          </cell>
          <cell r="C429" t="str">
            <v>21002</v>
          </cell>
          <cell r="D429" t="str">
            <v>กระทรวงสาธารณสุข สำนักงานปลัดกระทรวงสาธารณสุข</v>
          </cell>
          <cell r="E429" t="str">
            <v>07</v>
          </cell>
          <cell r="F429" t="str">
            <v>โรงพยาบาลชุมชน</v>
          </cell>
          <cell r="G429" t="str">
            <v>45</v>
          </cell>
          <cell r="H429" t="str">
            <v>21</v>
          </cell>
          <cell r="I429" t="str">
            <v>จ.ระยอง</v>
          </cell>
          <cell r="J429" t="str">
            <v>04</v>
          </cell>
          <cell r="K429" t="str">
            <v xml:space="preserve"> อ.วังจันทร์</v>
          </cell>
          <cell r="L429" t="str">
            <v>02</v>
          </cell>
          <cell r="M429" t="str">
            <v xml:space="preserve"> 'ต.ชุมแสง'</v>
          </cell>
          <cell r="N429" t="str">
            <v>03</v>
          </cell>
          <cell r="O429" t="str">
            <v xml:space="preserve"> หมู่ 3</v>
          </cell>
          <cell r="P429" t="str">
            <v>01</v>
          </cell>
          <cell r="Q429" t="str">
            <v>เปิดดำเนินการ</v>
          </cell>
          <cell r="R429" t="str">
            <v xml:space="preserve">349 ต.ชุมแสง </v>
          </cell>
          <cell r="S429" t="str">
            <v>21210</v>
          </cell>
          <cell r="T429" t="str">
            <v>038-666198</v>
          </cell>
          <cell r="U429" t="str">
            <v>038-666247</v>
          </cell>
          <cell r="V429" t="str">
            <v>22</v>
          </cell>
          <cell r="W429" t="str">
            <v>2.2 ทุติยภูมิระดับกลาง</v>
          </cell>
          <cell r="X429" t="str">
            <v>S</v>
          </cell>
          <cell r="Y429" t="str">
            <v xml:space="preserve">บริการ  </v>
          </cell>
          <cell r="AH429" t="str">
            <v>10830</v>
          </cell>
        </row>
        <row r="430">
          <cell r="A430" t="str">
            <v>001087600</v>
          </cell>
          <cell r="B430" t="str">
            <v>โรงพยาบาลโชคชัย</v>
          </cell>
          <cell r="C430" t="str">
            <v>21002</v>
          </cell>
          <cell r="D430" t="str">
            <v>กระทรวงสาธารณสุข สำนักงานปลัดกระทรวงสาธารณสุข</v>
          </cell>
          <cell r="E430" t="str">
            <v>07</v>
          </cell>
          <cell r="F430" t="str">
            <v>โรงพยาบาลชุมชน</v>
          </cell>
          <cell r="G430" t="str">
            <v>30</v>
          </cell>
          <cell r="H430" t="str">
            <v>30</v>
          </cell>
          <cell r="I430" t="str">
            <v>จ.นครราชสีมา</v>
          </cell>
          <cell r="J430" t="str">
            <v>07</v>
          </cell>
          <cell r="K430" t="str">
            <v xml:space="preserve"> อ.โชคชัย</v>
          </cell>
          <cell r="L430" t="str">
            <v>08</v>
          </cell>
          <cell r="M430" t="str">
            <v xml:space="preserve"> 'ต.โชคชัย'</v>
          </cell>
          <cell r="N430" t="str">
            <v>13</v>
          </cell>
          <cell r="O430" t="str">
            <v xml:space="preserve"> หมู่ 13</v>
          </cell>
          <cell r="P430" t="str">
            <v>01</v>
          </cell>
          <cell r="Q430" t="str">
            <v>เปิดดำเนินการ</v>
          </cell>
          <cell r="R430" t="str">
            <v xml:space="preserve">220 </v>
          </cell>
          <cell r="V430" t="str">
            <v>22</v>
          </cell>
          <cell r="W430" t="str">
            <v>2.2 ทุติยภูมิระดับกลาง</v>
          </cell>
          <cell r="AH430" t="str">
            <v>10876</v>
          </cell>
        </row>
        <row r="431">
          <cell r="A431" t="str">
            <v>001087700</v>
          </cell>
          <cell r="B431" t="str">
            <v>โรงพยาบาลด่านขุนทด</v>
          </cell>
          <cell r="C431" t="str">
            <v>21002</v>
          </cell>
          <cell r="D431" t="str">
            <v>กระทรวงสาธารณสุข สำนักงานปลัดกระทรวงสาธารณสุข</v>
          </cell>
          <cell r="E431" t="str">
            <v>07</v>
          </cell>
          <cell r="F431" t="str">
            <v>โรงพยาบาลชุมชน</v>
          </cell>
          <cell r="G431" t="str">
            <v>90</v>
          </cell>
          <cell r="H431" t="str">
            <v>30</v>
          </cell>
          <cell r="I431" t="str">
            <v>จ.นครราชสีมา</v>
          </cell>
          <cell r="J431" t="str">
            <v>08</v>
          </cell>
          <cell r="K431" t="str">
            <v xml:space="preserve"> อ.ด่านขุนทด</v>
          </cell>
          <cell r="L431" t="str">
            <v>02</v>
          </cell>
          <cell r="M431" t="str">
            <v xml:space="preserve"> 'ต.ด่านขุนทด'</v>
          </cell>
          <cell r="N431" t="str">
            <v>02</v>
          </cell>
          <cell r="O431" t="str">
            <v xml:space="preserve"> หมู่ 2</v>
          </cell>
          <cell r="P431" t="str">
            <v>01</v>
          </cell>
          <cell r="Q431" t="str">
            <v>เปิดดำเนินการ</v>
          </cell>
          <cell r="R431" t="str">
            <v xml:space="preserve">142/49 </v>
          </cell>
          <cell r="V431" t="str">
            <v>22</v>
          </cell>
          <cell r="W431" t="str">
            <v>2.2 ทุติยภูมิระดับกลาง</v>
          </cell>
          <cell r="AH431" t="str">
            <v>10877</v>
          </cell>
        </row>
        <row r="432">
          <cell r="A432" t="str">
            <v>001088100</v>
          </cell>
          <cell r="B432" t="str">
            <v>โรงพยาบาลบัวใหญ่</v>
          </cell>
          <cell r="C432" t="str">
            <v>21002</v>
          </cell>
          <cell r="D432" t="str">
            <v>กระทรวงสาธารณสุข สำนักงานปลัดกระทรวงสาธารณสุข</v>
          </cell>
          <cell r="E432" t="str">
            <v>07</v>
          </cell>
          <cell r="F432" t="str">
            <v>โรงพยาบาลชุมชน</v>
          </cell>
          <cell r="G432" t="str">
            <v>90</v>
          </cell>
          <cell r="H432" t="str">
            <v>30</v>
          </cell>
          <cell r="I432" t="str">
            <v>จ.นครราชสีมา</v>
          </cell>
          <cell r="J432" t="str">
            <v>12</v>
          </cell>
          <cell r="K432" t="str">
            <v xml:space="preserve"> อ.บัวใหญ่</v>
          </cell>
          <cell r="L432" t="str">
            <v>01</v>
          </cell>
          <cell r="M432" t="str">
            <v xml:space="preserve"> 'ต.บัวใหญ่'</v>
          </cell>
          <cell r="N432" t="str">
            <v>00</v>
          </cell>
          <cell r="O432" t="str">
            <v xml:space="preserve"> หมู่ 0</v>
          </cell>
          <cell r="P432" t="str">
            <v>01</v>
          </cell>
          <cell r="Q432" t="str">
            <v>เปิดดำเนินการ</v>
          </cell>
          <cell r="R432" t="str">
            <v xml:space="preserve">6 ถ.เทศบาล12 </v>
          </cell>
          <cell r="V432" t="str">
            <v>22</v>
          </cell>
          <cell r="W432" t="str">
            <v>2.2 ทุติยภูมิระดับกลาง</v>
          </cell>
          <cell r="AH432" t="str">
            <v>10881</v>
          </cell>
        </row>
        <row r="433">
          <cell r="A433" t="str">
            <v>001087000</v>
          </cell>
          <cell r="B433" t="str">
            <v>โรงพยาบาลอรัญประเทศ</v>
          </cell>
          <cell r="C433" t="str">
            <v>21002</v>
          </cell>
          <cell r="D433" t="str">
            <v>กระทรวงสาธารณสุข สำนักงานปลัดกระทรวงสาธารณสุข</v>
          </cell>
          <cell r="E433" t="str">
            <v>07</v>
          </cell>
          <cell r="F433" t="str">
            <v>โรงพยาบาลชุมชน</v>
          </cell>
          <cell r="G433" t="str">
            <v>120</v>
          </cell>
          <cell r="H433" t="str">
            <v>27</v>
          </cell>
          <cell r="I433" t="str">
            <v>จ.สระแก้ว</v>
          </cell>
          <cell r="J433" t="str">
            <v>06</v>
          </cell>
          <cell r="K433" t="str">
            <v xml:space="preserve"> อ.อรัญประเทศ</v>
          </cell>
          <cell r="L433" t="str">
            <v>01</v>
          </cell>
          <cell r="M433" t="str">
            <v xml:space="preserve"> 'ต.อรัญประเทศ'</v>
          </cell>
          <cell r="N433" t="str">
            <v>01</v>
          </cell>
          <cell r="O433" t="str">
            <v xml:space="preserve"> หมู่ 1</v>
          </cell>
          <cell r="P433" t="str">
            <v>01</v>
          </cell>
          <cell r="Q433" t="str">
            <v>เปิดดำเนินการ</v>
          </cell>
          <cell r="R433" t="str">
            <v xml:space="preserve">4 ถ.มหาดไทย </v>
          </cell>
          <cell r="V433" t="str">
            <v>23</v>
          </cell>
          <cell r="W433" t="str">
            <v>2.3 ทุติยภูมิระดับสูง</v>
          </cell>
          <cell r="AH433" t="str">
            <v>10870</v>
          </cell>
        </row>
        <row r="434">
          <cell r="A434" t="str">
            <v>001090800</v>
          </cell>
          <cell r="B434" t="str">
            <v>โรงพยาบาลหนองหงส์</v>
          </cell>
          <cell r="C434" t="str">
            <v>21002</v>
          </cell>
          <cell r="D434" t="str">
            <v>กระทรวงสาธารณสุข สำนักงานปลัดกระทรวงสาธารณสุข</v>
          </cell>
          <cell r="E434" t="str">
            <v>07</v>
          </cell>
          <cell r="F434" t="str">
            <v>โรงพยาบาลชุมชน</v>
          </cell>
          <cell r="G434" t="str">
            <v>30</v>
          </cell>
          <cell r="H434" t="str">
            <v>31</v>
          </cell>
          <cell r="I434" t="str">
            <v>จ.บุรีรัมย์</v>
          </cell>
          <cell r="J434" t="str">
            <v>14</v>
          </cell>
          <cell r="K434" t="str">
            <v xml:space="preserve"> อ.หนองหงส์</v>
          </cell>
          <cell r="L434" t="str">
            <v>01</v>
          </cell>
          <cell r="M434" t="str">
            <v xml:space="preserve"> 'ต.สระแก้ว'</v>
          </cell>
          <cell r="N434" t="str">
            <v>02</v>
          </cell>
          <cell r="O434" t="str">
            <v xml:space="preserve"> หมู่ 2</v>
          </cell>
          <cell r="P434" t="str">
            <v>01</v>
          </cell>
          <cell r="Q434" t="str">
            <v>เปิดดำเนินการ</v>
          </cell>
          <cell r="V434" t="str">
            <v>22</v>
          </cell>
          <cell r="W434" t="str">
            <v>2.2 ทุติยภูมิระดับกลาง</v>
          </cell>
          <cell r="AH434" t="str">
            <v>10908</v>
          </cell>
        </row>
        <row r="435">
          <cell r="A435" t="str">
            <v>001083500</v>
          </cell>
          <cell r="B435" t="str">
            <v>โรงพยาบาลท่าใหม่</v>
          </cell>
          <cell r="C435" t="str">
            <v>21002</v>
          </cell>
          <cell r="D435" t="str">
            <v>กระทรวงสาธารณสุข สำนักงานปลัดกระทรวงสาธารณสุข</v>
          </cell>
          <cell r="E435" t="str">
            <v>07</v>
          </cell>
          <cell r="F435" t="str">
            <v>โรงพยาบาลชุมชน</v>
          </cell>
          <cell r="G435" t="str">
            <v>30</v>
          </cell>
          <cell r="H435" t="str">
            <v>22</v>
          </cell>
          <cell r="I435" t="str">
            <v>จ.จันทบุรี</v>
          </cell>
          <cell r="J435" t="str">
            <v>03</v>
          </cell>
          <cell r="K435" t="str">
            <v xml:space="preserve"> อ.ท่าใหม่</v>
          </cell>
          <cell r="L435" t="str">
            <v>01</v>
          </cell>
          <cell r="M435" t="str">
            <v xml:space="preserve"> 'ต.ท่าใหม่'</v>
          </cell>
          <cell r="N435" t="str">
            <v>00</v>
          </cell>
          <cell r="O435" t="str">
            <v xml:space="preserve"> หมู่ 0</v>
          </cell>
          <cell r="P435" t="str">
            <v>01</v>
          </cell>
          <cell r="Q435" t="str">
            <v>เปิดดำเนินการ</v>
          </cell>
          <cell r="R435" t="str">
            <v xml:space="preserve">28 ถ.สรรพกิจ </v>
          </cell>
          <cell r="S435" t="str">
            <v>22120</v>
          </cell>
          <cell r="T435" t="str">
            <v>039-431001</v>
          </cell>
          <cell r="U435" t="str">
            <v>039-431002</v>
          </cell>
          <cell r="V435" t="str">
            <v>22</v>
          </cell>
          <cell r="W435" t="str">
            <v>2.2 ทุติยภูมิระดับกลาง</v>
          </cell>
          <cell r="X435" t="str">
            <v>S</v>
          </cell>
          <cell r="Y435" t="str">
            <v xml:space="preserve">บริการ  </v>
          </cell>
          <cell r="AH435" t="str">
            <v>10835</v>
          </cell>
        </row>
        <row r="436">
          <cell r="A436" t="str">
            <v>001089000</v>
          </cell>
          <cell r="B436" t="str">
            <v>โรงพยาบาลปากช่องนานา</v>
          </cell>
          <cell r="C436" t="str">
            <v>21002</v>
          </cell>
          <cell r="D436" t="str">
            <v>กระทรวงสาธารณสุข สำนักงานปลัดกระทรวงสาธารณสุข</v>
          </cell>
          <cell r="E436" t="str">
            <v>07</v>
          </cell>
          <cell r="F436" t="str">
            <v>โรงพยาบาลชุมชน</v>
          </cell>
          <cell r="G436" t="str">
            <v>120</v>
          </cell>
          <cell r="H436" t="str">
            <v>30</v>
          </cell>
          <cell r="I436" t="str">
            <v>จ.นครราชสีมา</v>
          </cell>
          <cell r="J436" t="str">
            <v>21</v>
          </cell>
          <cell r="K436" t="str">
            <v xml:space="preserve"> อ.ปากช่อง</v>
          </cell>
          <cell r="L436" t="str">
            <v>01</v>
          </cell>
          <cell r="M436" t="str">
            <v xml:space="preserve"> 'ต.ปากช่อง'</v>
          </cell>
          <cell r="N436" t="str">
            <v>00</v>
          </cell>
          <cell r="O436" t="str">
            <v xml:space="preserve"> หมู่ 0</v>
          </cell>
          <cell r="P436" t="str">
            <v>01</v>
          </cell>
          <cell r="Q436" t="str">
            <v>เปิดดำเนินการ</v>
          </cell>
          <cell r="R436" t="str">
            <v xml:space="preserve">400 ถ.มิตรภาพ </v>
          </cell>
          <cell r="V436" t="str">
            <v>23</v>
          </cell>
          <cell r="W436" t="str">
            <v>2.3 ทุติยภูมิระดับสูง</v>
          </cell>
          <cell r="AH436" t="str">
            <v>10890</v>
          </cell>
        </row>
        <row r="437">
          <cell r="A437" t="str">
            <v>001083600</v>
          </cell>
          <cell r="B437" t="str">
            <v>โรงพยาบาลเขาสุกิม</v>
          </cell>
          <cell r="C437" t="str">
            <v>21002</v>
          </cell>
          <cell r="D437" t="str">
            <v>กระทรวงสาธารณสุข สำนักงานปลัดกระทรวงสาธารณสุข</v>
          </cell>
          <cell r="E437" t="str">
            <v>07</v>
          </cell>
          <cell r="F437" t="str">
            <v>โรงพยาบาลชุมชน</v>
          </cell>
          <cell r="G437" t="str">
            <v>30</v>
          </cell>
          <cell r="H437" t="str">
            <v>22</v>
          </cell>
          <cell r="I437" t="str">
            <v>จ.จันทบุรี</v>
          </cell>
          <cell r="J437" t="str">
            <v>03</v>
          </cell>
          <cell r="K437" t="str">
            <v xml:space="preserve"> อ.ท่าใหม่</v>
          </cell>
          <cell r="L437" t="str">
            <v>07</v>
          </cell>
          <cell r="M437" t="str">
            <v xml:space="preserve"> 'ต.เขาบายศรี'</v>
          </cell>
          <cell r="N437" t="str">
            <v>12</v>
          </cell>
          <cell r="O437" t="str">
            <v xml:space="preserve"> หมู่ 12</v>
          </cell>
          <cell r="P437" t="str">
            <v>01</v>
          </cell>
          <cell r="Q437" t="str">
            <v>เปิดดำเนินการ</v>
          </cell>
          <cell r="R437" t="str">
            <v>50/1</v>
          </cell>
          <cell r="S437" t="str">
            <v>22120</v>
          </cell>
          <cell r="T437" t="str">
            <v>039-495225</v>
          </cell>
          <cell r="V437" t="str">
            <v>22</v>
          </cell>
          <cell r="W437" t="str">
            <v>2.2 ทุติยภูมิระดับกลาง</v>
          </cell>
          <cell r="X437" t="str">
            <v>S</v>
          </cell>
          <cell r="Y437" t="str">
            <v xml:space="preserve">บริการ  </v>
          </cell>
          <cell r="AH437" t="str">
            <v>10836</v>
          </cell>
        </row>
        <row r="438">
          <cell r="A438" t="str">
            <v>001085000</v>
          </cell>
          <cell r="B438" t="str">
            <v>โรงพยาบาลบางคล้า</v>
          </cell>
          <cell r="C438" t="str">
            <v>21002</v>
          </cell>
          <cell r="D438" t="str">
            <v>กระทรวงสาธารณสุข สำนักงานปลัดกระทรวงสาธารณสุข</v>
          </cell>
          <cell r="E438" t="str">
            <v>07</v>
          </cell>
          <cell r="F438" t="str">
            <v>โรงพยาบาลชุมชน</v>
          </cell>
          <cell r="G438" t="str">
            <v>30</v>
          </cell>
          <cell r="H438" t="str">
            <v>24</v>
          </cell>
          <cell r="I438" t="str">
            <v>จ.ฉะเชิงเทรา</v>
          </cell>
          <cell r="J438" t="str">
            <v>02</v>
          </cell>
          <cell r="K438" t="str">
            <v xml:space="preserve"> อ.บางคล้า</v>
          </cell>
          <cell r="L438" t="str">
            <v>09</v>
          </cell>
          <cell r="M438" t="str">
            <v xml:space="preserve"> 'ต.ปากน้ำ'</v>
          </cell>
          <cell r="N438" t="str">
            <v>01</v>
          </cell>
          <cell r="O438" t="str">
            <v xml:space="preserve"> หมู่ 1</v>
          </cell>
          <cell r="P438" t="str">
            <v>01</v>
          </cell>
          <cell r="Q438" t="str">
            <v>เปิดดำเนินการ</v>
          </cell>
          <cell r="R438" t="str">
            <v xml:space="preserve">62 </v>
          </cell>
          <cell r="S438" t="str">
            <v>24110</v>
          </cell>
          <cell r="T438" t="str">
            <v>038-541009</v>
          </cell>
          <cell r="U438" t="str">
            <v>038-541009</v>
          </cell>
          <cell r="V438" t="str">
            <v>21</v>
          </cell>
          <cell r="W438" t="str">
            <v>2.1 ทุติยภูมิระดับต้น</v>
          </cell>
          <cell r="X438" t="str">
            <v>S</v>
          </cell>
          <cell r="Y438" t="str">
            <v xml:space="preserve">บริการ  </v>
          </cell>
          <cell r="AH438" t="str">
            <v>10850</v>
          </cell>
        </row>
        <row r="439">
          <cell r="A439" t="str">
            <v>001085200</v>
          </cell>
          <cell r="B439" t="str">
            <v>โรงพยาบาลบางปะกง</v>
          </cell>
          <cell r="C439" t="str">
            <v>21002</v>
          </cell>
          <cell r="D439" t="str">
            <v>กระทรวงสาธารณสุข สำนักงานปลัดกระทรวงสาธารณสุข</v>
          </cell>
          <cell r="E439" t="str">
            <v>07</v>
          </cell>
          <cell r="F439" t="str">
            <v>โรงพยาบาลชุมชน</v>
          </cell>
          <cell r="G439" t="str">
            <v>70</v>
          </cell>
          <cell r="H439" t="str">
            <v>24</v>
          </cell>
          <cell r="I439" t="str">
            <v>จ.ฉะเชิงเทรา</v>
          </cell>
          <cell r="J439" t="str">
            <v>04</v>
          </cell>
          <cell r="K439" t="str">
            <v xml:space="preserve"> อ.บางปะกง</v>
          </cell>
          <cell r="L439" t="str">
            <v>01</v>
          </cell>
          <cell r="M439" t="str">
            <v xml:space="preserve"> 'ต.บางปะกง'</v>
          </cell>
          <cell r="N439" t="str">
            <v>13</v>
          </cell>
          <cell r="O439" t="str">
            <v xml:space="preserve"> หมู่ 13</v>
          </cell>
          <cell r="P439" t="str">
            <v>01</v>
          </cell>
          <cell r="Q439" t="str">
            <v>เปิดดำเนินการ</v>
          </cell>
          <cell r="R439" t="str">
            <v xml:space="preserve">142 ม.13 ถ.บางนา-ตราด </v>
          </cell>
          <cell r="S439" t="str">
            <v>24130</v>
          </cell>
          <cell r="T439" t="str">
            <v>038-531286</v>
          </cell>
          <cell r="U439" t="str">
            <v>038-531287</v>
          </cell>
          <cell r="V439" t="str">
            <v>22</v>
          </cell>
          <cell r="W439" t="str">
            <v>2.2 ทุติยภูมิระดับกลาง</v>
          </cell>
          <cell r="X439" t="str">
            <v>S</v>
          </cell>
          <cell r="Y439" t="str">
            <v xml:space="preserve">บริการ  </v>
          </cell>
          <cell r="AH439" t="str">
            <v>10852</v>
          </cell>
        </row>
        <row r="440">
          <cell r="A440" t="str">
            <v>001085300</v>
          </cell>
          <cell r="B440" t="str">
            <v>โรงพยาบาลบ้านโพธิ์</v>
          </cell>
          <cell r="C440" t="str">
            <v>21002</v>
          </cell>
          <cell r="D440" t="str">
            <v>กระทรวงสาธารณสุข สำนักงานปลัดกระทรวงสาธารณสุข</v>
          </cell>
          <cell r="E440" t="str">
            <v>07</v>
          </cell>
          <cell r="F440" t="str">
            <v>โรงพยาบาลชุมชน</v>
          </cell>
          <cell r="G440" t="str">
            <v>40</v>
          </cell>
          <cell r="H440" t="str">
            <v>24</v>
          </cell>
          <cell r="I440" t="str">
            <v>จ.ฉะเชิงเทรา</v>
          </cell>
          <cell r="J440" t="str">
            <v>05</v>
          </cell>
          <cell r="K440" t="str">
            <v xml:space="preserve"> อ.บ้านโพธิ์</v>
          </cell>
          <cell r="L440" t="str">
            <v>01</v>
          </cell>
          <cell r="M440" t="str">
            <v xml:space="preserve"> 'ต.บ้านโพธิ์'</v>
          </cell>
          <cell r="N440" t="str">
            <v>01</v>
          </cell>
          <cell r="O440" t="str">
            <v xml:space="preserve"> หมู่ 1</v>
          </cell>
          <cell r="P440" t="str">
            <v>01</v>
          </cell>
          <cell r="Q440" t="str">
            <v>เปิดดำเนินการ</v>
          </cell>
          <cell r="R440" t="str">
            <v xml:space="preserve">107/1 ม.1 ถ. บ้านโพธิ์-ดอนสีนนท์ </v>
          </cell>
          <cell r="S440" t="str">
            <v>24140</v>
          </cell>
          <cell r="T440" t="str">
            <v>038-587222</v>
          </cell>
          <cell r="U440" t="str">
            <v>038-587222</v>
          </cell>
          <cell r="V440" t="str">
            <v>21</v>
          </cell>
          <cell r="W440" t="str">
            <v>2.1 ทุติยภูมิระดับต้น</v>
          </cell>
          <cell r="X440" t="str">
            <v>S</v>
          </cell>
          <cell r="Y440" t="str">
            <v xml:space="preserve">บริการ  </v>
          </cell>
          <cell r="AH440" t="str">
            <v>10853</v>
          </cell>
        </row>
        <row r="441">
          <cell r="A441" t="str">
            <v>001085500</v>
          </cell>
          <cell r="B441" t="str">
            <v>โรงพยาบาลสนามชัยเขต</v>
          </cell>
          <cell r="C441" t="str">
            <v>21002</v>
          </cell>
          <cell r="D441" t="str">
            <v>กระทรวงสาธารณสุข สำนักงานปลัดกระทรวงสาธารณสุข</v>
          </cell>
          <cell r="E441" t="str">
            <v>07</v>
          </cell>
          <cell r="F441" t="str">
            <v>โรงพยาบาลชุมชน</v>
          </cell>
          <cell r="G441" t="str">
            <v>99</v>
          </cell>
          <cell r="H441" t="str">
            <v>24</v>
          </cell>
          <cell r="I441" t="str">
            <v>จ.ฉะเชิงเทรา</v>
          </cell>
          <cell r="J441" t="str">
            <v>08</v>
          </cell>
          <cell r="K441" t="str">
            <v xml:space="preserve"> อ.สนามชัยเขต</v>
          </cell>
          <cell r="L441" t="str">
            <v>01</v>
          </cell>
          <cell r="M441" t="str">
            <v xml:space="preserve"> 'ต.คู้ยายหมี'</v>
          </cell>
          <cell r="N441" t="str">
            <v>04</v>
          </cell>
          <cell r="O441" t="str">
            <v xml:space="preserve"> หมู่ 4</v>
          </cell>
          <cell r="P441" t="str">
            <v>01</v>
          </cell>
          <cell r="Q441" t="str">
            <v>เปิดดำเนินการ</v>
          </cell>
          <cell r="R441" t="str">
            <v xml:space="preserve">590/1 </v>
          </cell>
          <cell r="S441" t="str">
            <v>24160</v>
          </cell>
          <cell r="T441" t="str">
            <v>038-597128</v>
          </cell>
          <cell r="U441" t="str">
            <v>038-597128</v>
          </cell>
          <cell r="V441" t="str">
            <v>22</v>
          </cell>
          <cell r="W441" t="str">
            <v>2.2 ทุติยภูมิระดับกลาง</v>
          </cell>
          <cell r="X441" t="str">
            <v>S</v>
          </cell>
          <cell r="Y441" t="str">
            <v xml:space="preserve">บริการ  </v>
          </cell>
          <cell r="AH441" t="str">
            <v>10855</v>
          </cell>
        </row>
        <row r="442">
          <cell r="A442" t="str">
            <v>001085400</v>
          </cell>
          <cell r="B442" t="str">
            <v>โรงพยาบาลพนมสารคาม</v>
          </cell>
          <cell r="C442" t="str">
            <v>21002</v>
          </cell>
          <cell r="D442" t="str">
            <v>กระทรวงสาธารณสุข สำนักงานปลัดกระทรวงสาธารณสุข</v>
          </cell>
          <cell r="E442" t="str">
            <v>07</v>
          </cell>
          <cell r="F442" t="str">
            <v>โรงพยาบาลชุมชน</v>
          </cell>
          <cell r="G442" t="str">
            <v>90</v>
          </cell>
          <cell r="H442" t="str">
            <v>24</v>
          </cell>
          <cell r="I442" t="str">
            <v>จ.ฉะเชิงเทรา</v>
          </cell>
          <cell r="J442" t="str">
            <v>06</v>
          </cell>
          <cell r="K442" t="str">
            <v xml:space="preserve"> อ.พนมสารคาม</v>
          </cell>
          <cell r="L442" t="str">
            <v>06</v>
          </cell>
          <cell r="M442" t="str">
            <v xml:space="preserve"> 'ต.ท่าถ่าน'</v>
          </cell>
          <cell r="N442" t="str">
            <v>04</v>
          </cell>
          <cell r="O442" t="str">
            <v xml:space="preserve"> หมู่ 4</v>
          </cell>
          <cell r="P442" t="str">
            <v>01</v>
          </cell>
          <cell r="Q442" t="str">
            <v>เปิดดำเนินการ</v>
          </cell>
          <cell r="R442" t="str">
            <v xml:space="preserve">490 ม.4 ถ.ฉะเชิงเทรา-กบินทร์บุรี </v>
          </cell>
          <cell r="S442" t="str">
            <v>24120</v>
          </cell>
          <cell r="T442" t="str">
            <v>038-551444</v>
          </cell>
          <cell r="U442" t="str">
            <v>038-551888</v>
          </cell>
          <cell r="V442" t="str">
            <v>22</v>
          </cell>
          <cell r="W442" t="str">
            <v>2.2 ทุติยภูมิระดับกลาง</v>
          </cell>
          <cell r="X442" t="str">
            <v>S</v>
          </cell>
          <cell r="Y442" t="str">
            <v xml:space="preserve">บริการ  </v>
          </cell>
          <cell r="AH442" t="str">
            <v>10854</v>
          </cell>
        </row>
        <row r="443">
          <cell r="A443" t="str">
            <v>001085700</v>
          </cell>
          <cell r="B443" t="str">
            <v>โรงพยาบาลกบินทร์บุรี</v>
          </cell>
          <cell r="C443" t="str">
            <v>21002</v>
          </cell>
          <cell r="D443" t="str">
            <v>กระทรวงสาธารณสุข สำนักงานปลัดกระทรวงสาธารณสุข</v>
          </cell>
          <cell r="E443" t="str">
            <v>07</v>
          </cell>
          <cell r="F443" t="str">
            <v>โรงพยาบาลชุมชน</v>
          </cell>
          <cell r="G443" t="str">
            <v>120</v>
          </cell>
          <cell r="H443" t="str">
            <v>25</v>
          </cell>
          <cell r="I443" t="str">
            <v>จ.ปราจีนบุรี</v>
          </cell>
          <cell r="J443" t="str">
            <v>02</v>
          </cell>
          <cell r="K443" t="str">
            <v xml:space="preserve"> อ.กบินทร์บุรี</v>
          </cell>
          <cell r="L443" t="str">
            <v>01</v>
          </cell>
          <cell r="M443" t="str">
            <v xml:space="preserve"> 'ต.กบินทร์'</v>
          </cell>
          <cell r="N443" t="str">
            <v>05</v>
          </cell>
          <cell r="O443" t="str">
            <v xml:space="preserve"> หมู่ 5</v>
          </cell>
          <cell r="P443" t="str">
            <v>01</v>
          </cell>
          <cell r="Q443" t="str">
            <v>เปิดดำเนินการ</v>
          </cell>
          <cell r="R443" t="str">
            <v xml:space="preserve">74 </v>
          </cell>
          <cell r="V443" t="str">
            <v>21</v>
          </cell>
          <cell r="W443" t="str">
            <v>2.1 ทุติยภูมิระดับต้น</v>
          </cell>
          <cell r="AH443" t="str">
            <v>10857</v>
          </cell>
        </row>
        <row r="444">
          <cell r="A444" t="str">
            <v>001085600</v>
          </cell>
          <cell r="B444" t="str">
            <v>โรงพยาบาลแปลงยาว</v>
          </cell>
          <cell r="C444" t="str">
            <v>21002</v>
          </cell>
          <cell r="D444" t="str">
            <v>กระทรวงสาธารณสุข สำนักงานปลัดกระทรวงสาธารณสุข</v>
          </cell>
          <cell r="E444" t="str">
            <v>07</v>
          </cell>
          <cell r="F444" t="str">
            <v>โรงพยาบาลชุมชน</v>
          </cell>
          <cell r="G444" t="str">
            <v>47</v>
          </cell>
          <cell r="H444" t="str">
            <v>24</v>
          </cell>
          <cell r="I444" t="str">
            <v>จ.ฉะเชิงเทรา</v>
          </cell>
          <cell r="J444" t="str">
            <v>09</v>
          </cell>
          <cell r="K444" t="str">
            <v xml:space="preserve"> อ.แปลงยาว</v>
          </cell>
          <cell r="L444" t="str">
            <v>02</v>
          </cell>
          <cell r="M444" t="str">
            <v xml:space="preserve"> 'ต.วังเย็น'</v>
          </cell>
          <cell r="N444" t="str">
            <v>04</v>
          </cell>
          <cell r="O444" t="str">
            <v xml:space="preserve"> หมู่ 4</v>
          </cell>
          <cell r="P444" t="str">
            <v>01</v>
          </cell>
          <cell r="Q444" t="str">
            <v>เปิดดำเนินการ</v>
          </cell>
          <cell r="R444" t="str">
            <v xml:space="preserve">60 </v>
          </cell>
          <cell r="S444" t="str">
            <v>24190</v>
          </cell>
          <cell r="T444" t="str">
            <v>038-589002</v>
          </cell>
          <cell r="U444" t="str">
            <v>038-589002</v>
          </cell>
          <cell r="V444" t="str">
            <v>21</v>
          </cell>
          <cell r="W444" t="str">
            <v>2.1 ทุติยภูมิระดับต้น</v>
          </cell>
          <cell r="X444" t="str">
            <v>S</v>
          </cell>
          <cell r="Y444" t="str">
            <v xml:space="preserve">บริการ  </v>
          </cell>
          <cell r="AH444" t="str">
            <v>10856</v>
          </cell>
        </row>
        <row r="445">
          <cell r="A445" t="str">
            <v>001090500</v>
          </cell>
          <cell r="B445" t="str">
            <v>โรงพยาบาลสตึก</v>
          </cell>
          <cell r="C445" t="str">
            <v>21002</v>
          </cell>
          <cell r="D445" t="str">
            <v>กระทรวงสาธารณสุข สำนักงานปลัดกระทรวงสาธารณสุข</v>
          </cell>
          <cell r="E445" t="str">
            <v>07</v>
          </cell>
          <cell r="F445" t="str">
            <v>โรงพยาบาลชุมชน</v>
          </cell>
          <cell r="G445" t="str">
            <v>80</v>
          </cell>
          <cell r="H445" t="str">
            <v>31</v>
          </cell>
          <cell r="I445" t="str">
            <v>จ.บุรีรัมย์</v>
          </cell>
          <cell r="J445" t="str">
            <v>11</v>
          </cell>
          <cell r="K445" t="str">
            <v xml:space="preserve"> อ.สตึก</v>
          </cell>
          <cell r="L445" t="str">
            <v>02</v>
          </cell>
          <cell r="M445" t="str">
            <v xml:space="preserve"> 'ต.นิคม'</v>
          </cell>
          <cell r="N445" t="str">
            <v>07</v>
          </cell>
          <cell r="O445" t="str">
            <v xml:space="preserve"> หมู่ 7</v>
          </cell>
          <cell r="P445" t="str">
            <v>01</v>
          </cell>
          <cell r="Q445" t="str">
            <v>เปิดดำเนินการ</v>
          </cell>
          <cell r="R445" t="str">
            <v xml:space="preserve">124/1  ถ.นิคม-สมบูรณ์ </v>
          </cell>
          <cell r="V445" t="str">
            <v>22</v>
          </cell>
          <cell r="W445" t="str">
            <v>2.2 ทุติยภูมิระดับกลาง</v>
          </cell>
          <cell r="AH445" t="str">
            <v>10905</v>
          </cell>
        </row>
        <row r="446">
          <cell r="A446" t="str">
            <v>001085800</v>
          </cell>
          <cell r="B446" t="str">
            <v>โรงพยาบาลนาดี</v>
          </cell>
          <cell r="C446" t="str">
            <v>21002</v>
          </cell>
          <cell r="D446" t="str">
            <v>กระทรวงสาธารณสุข สำนักงานปลัดกระทรวงสาธารณสุข</v>
          </cell>
          <cell r="E446" t="str">
            <v>07</v>
          </cell>
          <cell r="F446" t="str">
            <v>โรงพยาบาลชุมชน</v>
          </cell>
          <cell r="G446" t="str">
            <v>60</v>
          </cell>
          <cell r="H446" t="str">
            <v>25</v>
          </cell>
          <cell r="I446" t="str">
            <v>จ.ปราจีนบุรี</v>
          </cell>
          <cell r="J446" t="str">
            <v>03</v>
          </cell>
          <cell r="K446" t="str">
            <v xml:space="preserve"> อ.นาดี</v>
          </cell>
          <cell r="L446" t="str">
            <v>02</v>
          </cell>
          <cell r="M446" t="str">
            <v xml:space="preserve"> 'ต.สำพันตา'</v>
          </cell>
          <cell r="N446" t="str">
            <v>01</v>
          </cell>
          <cell r="O446" t="str">
            <v xml:space="preserve"> หมู่ 1</v>
          </cell>
          <cell r="P446" t="str">
            <v>01</v>
          </cell>
          <cell r="Q446" t="str">
            <v>เปิดดำเนินการ</v>
          </cell>
          <cell r="R446" t="str">
            <v>393</v>
          </cell>
          <cell r="V446" t="str">
            <v>21</v>
          </cell>
          <cell r="W446" t="str">
            <v>2.1 ทุติยภูมิระดับต้น</v>
          </cell>
          <cell r="AH446" t="str">
            <v>10858</v>
          </cell>
        </row>
        <row r="447">
          <cell r="A447" t="str">
            <v>001085100</v>
          </cell>
          <cell r="B447" t="str">
            <v>โรงพยาบาลบางน้ำเปรี้ยว</v>
          </cell>
          <cell r="C447" t="str">
            <v>21002</v>
          </cell>
          <cell r="D447" t="str">
            <v>กระทรวงสาธารณสุข สำนักงานปลัดกระทรวงสาธารณสุข</v>
          </cell>
          <cell r="E447" t="str">
            <v>07</v>
          </cell>
          <cell r="F447" t="str">
            <v>โรงพยาบาลชุมชน</v>
          </cell>
          <cell r="G447" t="str">
            <v>64</v>
          </cell>
          <cell r="H447" t="str">
            <v>24</v>
          </cell>
          <cell r="I447" t="str">
            <v>จ.ฉะเชิงเทรา</v>
          </cell>
          <cell r="J447" t="str">
            <v>03</v>
          </cell>
          <cell r="K447" t="str">
            <v xml:space="preserve"> อ.บางน้ำเปรี้ยว</v>
          </cell>
          <cell r="L447" t="str">
            <v>04</v>
          </cell>
          <cell r="M447" t="str">
            <v xml:space="preserve"> 'ต.หมอนทอง'</v>
          </cell>
          <cell r="N447" t="str">
            <v>02</v>
          </cell>
          <cell r="O447" t="str">
            <v xml:space="preserve"> หมู่ 2</v>
          </cell>
          <cell r="P447" t="str">
            <v>01</v>
          </cell>
          <cell r="Q447" t="str">
            <v>เปิดดำเนินการ</v>
          </cell>
          <cell r="R447" t="str">
            <v xml:space="preserve">100 </v>
          </cell>
          <cell r="S447" t="str">
            <v>24150</v>
          </cell>
          <cell r="T447" t="str">
            <v>038-581285</v>
          </cell>
          <cell r="U447" t="str">
            <v>038-581103</v>
          </cell>
          <cell r="V447" t="str">
            <v>22</v>
          </cell>
          <cell r="W447" t="str">
            <v>2.2 ทุติยภูมิระดับกลาง</v>
          </cell>
          <cell r="X447" t="str">
            <v>S</v>
          </cell>
          <cell r="Y447" t="str">
            <v xml:space="preserve">บริการ  </v>
          </cell>
          <cell r="AH447" t="str">
            <v>10851</v>
          </cell>
        </row>
        <row r="448">
          <cell r="A448" t="str">
            <v>001083300</v>
          </cell>
          <cell r="B448" t="str">
            <v>โรงพยาบาลท่าตะเกียบ</v>
          </cell>
          <cell r="C448" t="str">
            <v>21002</v>
          </cell>
          <cell r="D448" t="str">
            <v>กระทรวงสาธารณสุข สำนักงานปลัดกระทรวงสาธารณสุข</v>
          </cell>
          <cell r="E448" t="str">
            <v>07</v>
          </cell>
          <cell r="F448" t="str">
            <v>โรงพยาบาลชุมชน</v>
          </cell>
          <cell r="G448" t="str">
            <v>30</v>
          </cell>
          <cell r="H448" t="str">
            <v>24</v>
          </cell>
          <cell r="I448" t="str">
            <v>จ.ฉะเชิงเทรา</v>
          </cell>
          <cell r="J448" t="str">
            <v>10</v>
          </cell>
          <cell r="K448" t="str">
            <v xml:space="preserve"> อ.ท่าตะเกียบ</v>
          </cell>
          <cell r="L448" t="str">
            <v>01</v>
          </cell>
          <cell r="M448" t="str">
            <v xml:space="preserve"> 'ต.ท่าตะเกียบ'</v>
          </cell>
          <cell r="N448" t="str">
            <v>13</v>
          </cell>
          <cell r="O448" t="str">
            <v xml:space="preserve"> หมู่ 13</v>
          </cell>
          <cell r="P448" t="str">
            <v>01</v>
          </cell>
          <cell r="Q448" t="str">
            <v>เปิดดำเนินการ</v>
          </cell>
          <cell r="R448" t="str">
            <v xml:space="preserve">229 ถ.สนามชัย-วังเย็น </v>
          </cell>
          <cell r="S448" t="str">
            <v>24160</v>
          </cell>
          <cell r="T448" t="str">
            <v>038-556065</v>
          </cell>
          <cell r="U448" t="str">
            <v>038-556068</v>
          </cell>
          <cell r="V448" t="str">
            <v>21</v>
          </cell>
          <cell r="W448" t="str">
            <v>2.1 ทุติยภูมิระดับต้น</v>
          </cell>
          <cell r="X448" t="str">
            <v>S</v>
          </cell>
          <cell r="Y448" t="str">
            <v xml:space="preserve">บริการ  </v>
          </cell>
          <cell r="AH448" t="str">
            <v>10833</v>
          </cell>
        </row>
        <row r="449">
          <cell r="A449" t="str">
            <v>001086700</v>
          </cell>
          <cell r="B449" t="str">
            <v>โรงพยาบาลตาพระยา</v>
          </cell>
          <cell r="C449" t="str">
            <v>21002</v>
          </cell>
          <cell r="D449" t="str">
            <v>กระทรวงสาธารณสุข สำนักงานปลัดกระทรวงสาธารณสุข</v>
          </cell>
          <cell r="E449" t="str">
            <v>07</v>
          </cell>
          <cell r="F449" t="str">
            <v>โรงพยาบาลชุมชน</v>
          </cell>
          <cell r="G449" t="str">
            <v>30</v>
          </cell>
          <cell r="H449" t="str">
            <v>27</v>
          </cell>
          <cell r="I449" t="str">
            <v>จ.สระแก้ว</v>
          </cell>
          <cell r="J449" t="str">
            <v>03</v>
          </cell>
          <cell r="K449" t="str">
            <v xml:space="preserve"> อ.ตาพระยา</v>
          </cell>
          <cell r="L449" t="str">
            <v>01</v>
          </cell>
          <cell r="M449" t="str">
            <v xml:space="preserve"> 'ต.ตาพระยา'</v>
          </cell>
          <cell r="N449" t="str">
            <v>01</v>
          </cell>
          <cell r="O449" t="str">
            <v xml:space="preserve"> หมู่ 1</v>
          </cell>
          <cell r="P449" t="str">
            <v>01</v>
          </cell>
          <cell r="Q449" t="str">
            <v>เปิดดำเนินการ</v>
          </cell>
          <cell r="R449" t="str">
            <v>681</v>
          </cell>
          <cell r="V449" t="str">
            <v>21</v>
          </cell>
          <cell r="W449" t="str">
            <v>2.1 ทุติยภูมิระดับต้น</v>
          </cell>
          <cell r="AH449" t="str">
            <v>10867</v>
          </cell>
        </row>
        <row r="450">
          <cell r="A450" t="str">
            <v>001086800</v>
          </cell>
          <cell r="B450" t="str">
            <v>โรงพยาบาลวังน้ำเย็น</v>
          </cell>
          <cell r="C450" t="str">
            <v>21002</v>
          </cell>
          <cell r="D450" t="str">
            <v>กระทรวงสาธารณสุข สำนักงานปลัดกระทรวงสาธารณสุข</v>
          </cell>
          <cell r="E450" t="str">
            <v>07</v>
          </cell>
          <cell r="F450" t="str">
            <v>โรงพยาบาลชุมชน</v>
          </cell>
          <cell r="G450" t="str">
            <v>60</v>
          </cell>
          <cell r="H450" t="str">
            <v>27</v>
          </cell>
          <cell r="I450" t="str">
            <v>จ.สระแก้ว</v>
          </cell>
          <cell r="J450" t="str">
            <v>04</v>
          </cell>
          <cell r="K450" t="str">
            <v xml:space="preserve"> อ.วังน้ำเย็น</v>
          </cell>
          <cell r="L450" t="str">
            <v>01</v>
          </cell>
          <cell r="M450" t="str">
            <v xml:space="preserve"> 'ต.วังน้ำเย็น'</v>
          </cell>
          <cell r="N450" t="str">
            <v>06</v>
          </cell>
          <cell r="O450" t="str">
            <v xml:space="preserve"> หมู่ 6</v>
          </cell>
          <cell r="P450" t="str">
            <v>01</v>
          </cell>
          <cell r="Q450" t="str">
            <v>เปิดดำเนินการ</v>
          </cell>
          <cell r="R450" t="str">
            <v xml:space="preserve">304 </v>
          </cell>
          <cell r="V450" t="str">
            <v>21</v>
          </cell>
          <cell r="W450" t="str">
            <v>2.1 ทุติยภูมิระดับต้น</v>
          </cell>
          <cell r="AH450" t="str">
            <v>10868</v>
          </cell>
        </row>
        <row r="451">
          <cell r="A451" t="str">
            <v>001086900</v>
          </cell>
          <cell r="B451" t="str">
            <v>โรงพยาบาลวัฒนานคร</v>
          </cell>
          <cell r="C451" t="str">
            <v>21002</v>
          </cell>
          <cell r="D451" t="str">
            <v>กระทรวงสาธารณสุข สำนักงานปลัดกระทรวงสาธารณสุข</v>
          </cell>
          <cell r="E451" t="str">
            <v>07</v>
          </cell>
          <cell r="F451" t="str">
            <v>โรงพยาบาลชุมชน</v>
          </cell>
          <cell r="G451" t="str">
            <v>60</v>
          </cell>
          <cell r="H451" t="str">
            <v>27</v>
          </cell>
          <cell r="I451" t="str">
            <v>จ.สระแก้ว</v>
          </cell>
          <cell r="J451" t="str">
            <v>05</v>
          </cell>
          <cell r="K451" t="str">
            <v xml:space="preserve"> อ.วัฒนานคร</v>
          </cell>
          <cell r="L451" t="str">
            <v>01</v>
          </cell>
          <cell r="M451" t="str">
            <v xml:space="preserve"> 'ต.วัฒนานคร'</v>
          </cell>
          <cell r="N451" t="str">
            <v>11</v>
          </cell>
          <cell r="O451" t="str">
            <v xml:space="preserve"> หมู่ 11</v>
          </cell>
          <cell r="P451" t="str">
            <v>01</v>
          </cell>
          <cell r="Q451" t="str">
            <v>เปิดดำเนินการ</v>
          </cell>
          <cell r="R451" t="str">
            <v xml:space="preserve">231 </v>
          </cell>
          <cell r="V451" t="str">
            <v>21</v>
          </cell>
          <cell r="W451" t="str">
            <v>2.1 ทุติยภูมิระดับต้น</v>
          </cell>
          <cell r="AH451" t="str">
            <v>10869</v>
          </cell>
        </row>
        <row r="452">
          <cell r="A452" t="str">
            <v>001083700</v>
          </cell>
          <cell r="B452" t="str">
            <v>โรงพยาบาลสองพี่น้อง</v>
          </cell>
          <cell r="C452" t="str">
            <v>21002</v>
          </cell>
          <cell r="D452" t="str">
            <v>กระทรวงสาธารณสุข สำนักงานปลัดกระทรวงสาธารณสุข</v>
          </cell>
          <cell r="E452" t="str">
            <v>07</v>
          </cell>
          <cell r="F452" t="str">
            <v>โรงพยาบาลชุมชน</v>
          </cell>
          <cell r="G452" t="str">
            <v>30</v>
          </cell>
          <cell r="H452" t="str">
            <v>22</v>
          </cell>
          <cell r="I452" t="str">
            <v>จ.จันทบุรี</v>
          </cell>
          <cell r="J452" t="str">
            <v>03</v>
          </cell>
          <cell r="K452" t="str">
            <v xml:space="preserve"> อ.ท่าใหม่</v>
          </cell>
          <cell r="L452" t="str">
            <v>08</v>
          </cell>
          <cell r="M452" t="str">
            <v xml:space="preserve"> 'ต.สองพี่น้อง'</v>
          </cell>
          <cell r="N452" t="str">
            <v>05</v>
          </cell>
          <cell r="O452" t="str">
            <v xml:space="preserve"> หมู่ 5</v>
          </cell>
          <cell r="P452" t="str">
            <v>01</v>
          </cell>
          <cell r="Q452" t="str">
            <v>เปิดดำเนินการ</v>
          </cell>
          <cell r="R452" t="str">
            <v xml:space="preserve">66 </v>
          </cell>
          <cell r="S452" t="str">
            <v>22120</v>
          </cell>
          <cell r="T452" t="str">
            <v>039-431783</v>
          </cell>
          <cell r="V452" t="str">
            <v>22</v>
          </cell>
          <cell r="W452" t="str">
            <v>2.2 ทุติยภูมิระดับกลาง</v>
          </cell>
          <cell r="X452" t="str">
            <v>S</v>
          </cell>
          <cell r="Y452" t="str">
            <v xml:space="preserve">บริการ  </v>
          </cell>
          <cell r="AH452" t="str">
            <v>10837</v>
          </cell>
        </row>
        <row r="453">
          <cell r="A453" t="str">
            <v>001083400</v>
          </cell>
          <cell r="B453" t="str">
            <v>โรงพยาบาลขลุง</v>
          </cell>
          <cell r="C453" t="str">
            <v>21002</v>
          </cell>
          <cell r="D453" t="str">
            <v>กระทรวงสาธารณสุข สำนักงานปลัดกระทรวงสาธารณสุข</v>
          </cell>
          <cell r="E453" t="str">
            <v>07</v>
          </cell>
          <cell r="F453" t="str">
            <v>โรงพยาบาลชุมชน</v>
          </cell>
          <cell r="G453" t="str">
            <v>30</v>
          </cell>
          <cell r="H453" t="str">
            <v>22</v>
          </cell>
          <cell r="I453" t="str">
            <v>จ.จันทบุรี</v>
          </cell>
          <cell r="J453" t="str">
            <v>02</v>
          </cell>
          <cell r="K453" t="str">
            <v xml:space="preserve"> อ.ขลุง</v>
          </cell>
          <cell r="L453" t="str">
            <v>01</v>
          </cell>
          <cell r="M453" t="str">
            <v xml:space="preserve"> 'ต.ขลุง'</v>
          </cell>
          <cell r="N453" t="str">
            <v>00</v>
          </cell>
          <cell r="O453" t="str">
            <v xml:space="preserve"> หมู่ 0</v>
          </cell>
          <cell r="P453" t="str">
            <v>01</v>
          </cell>
          <cell r="Q453" t="str">
            <v>เปิดดำเนินการ</v>
          </cell>
          <cell r="R453" t="str">
            <v>9 ถ.สุขุมวิท</v>
          </cell>
          <cell r="S453" t="str">
            <v>22000</v>
          </cell>
          <cell r="T453" t="str">
            <v>039-441644</v>
          </cell>
          <cell r="V453" t="str">
            <v>22</v>
          </cell>
          <cell r="W453" t="str">
            <v>2.2 ทุติยภูมิระดับกลาง</v>
          </cell>
          <cell r="X453" t="str">
            <v>S</v>
          </cell>
          <cell r="Y453" t="str">
            <v xml:space="preserve">บริการ  </v>
          </cell>
          <cell r="AH453" t="str">
            <v>10834</v>
          </cell>
        </row>
        <row r="454">
          <cell r="A454" t="str">
            <v>001087300</v>
          </cell>
          <cell r="B454" t="str">
            <v>โรงพยาบาลคง</v>
          </cell>
          <cell r="C454" t="str">
            <v>21002</v>
          </cell>
          <cell r="D454" t="str">
            <v>กระทรวงสาธารณสุข สำนักงานปลัดกระทรวงสาธารณสุข</v>
          </cell>
          <cell r="E454" t="str">
            <v>07</v>
          </cell>
          <cell r="F454" t="str">
            <v>โรงพยาบาลชุมชน</v>
          </cell>
          <cell r="G454" t="str">
            <v>30</v>
          </cell>
          <cell r="H454" t="str">
            <v>30</v>
          </cell>
          <cell r="I454" t="str">
            <v>จ.นครราชสีมา</v>
          </cell>
          <cell r="J454" t="str">
            <v>04</v>
          </cell>
          <cell r="K454" t="str">
            <v xml:space="preserve"> อ.คง</v>
          </cell>
          <cell r="L454" t="str">
            <v>01</v>
          </cell>
          <cell r="M454" t="str">
            <v xml:space="preserve"> 'ต.เมืองคง'</v>
          </cell>
          <cell r="N454" t="str">
            <v>11</v>
          </cell>
          <cell r="O454" t="str">
            <v xml:space="preserve"> หมู่ 11</v>
          </cell>
          <cell r="P454" t="str">
            <v>01</v>
          </cell>
          <cell r="Q454" t="str">
            <v>เปิดดำเนินการ</v>
          </cell>
          <cell r="R454" t="str">
            <v xml:space="preserve">2 </v>
          </cell>
          <cell r="V454" t="str">
            <v>21</v>
          </cell>
          <cell r="W454" t="str">
            <v>2.1 ทุติยภูมิระดับต้น</v>
          </cell>
          <cell r="AH454" t="str">
            <v>10873</v>
          </cell>
        </row>
        <row r="455">
          <cell r="A455" t="str">
            <v>001087400</v>
          </cell>
          <cell r="B455" t="str">
            <v>โรงพยาบาลบ้านเหลื่อม</v>
          </cell>
          <cell r="C455" t="str">
            <v>21002</v>
          </cell>
          <cell r="D455" t="str">
            <v>กระทรวงสาธารณสุข สำนักงานปลัดกระทรวงสาธารณสุข</v>
          </cell>
          <cell r="E455" t="str">
            <v>07</v>
          </cell>
          <cell r="F455" t="str">
            <v>โรงพยาบาลชุมชน</v>
          </cell>
          <cell r="G455" t="str">
            <v>30</v>
          </cell>
          <cell r="H455" t="str">
            <v>30</v>
          </cell>
          <cell r="I455" t="str">
            <v>จ.นครราชสีมา</v>
          </cell>
          <cell r="J455" t="str">
            <v>05</v>
          </cell>
          <cell r="K455" t="str">
            <v xml:space="preserve"> อ.บ้านเหลื่อม</v>
          </cell>
          <cell r="L455" t="str">
            <v>01</v>
          </cell>
          <cell r="M455" t="str">
            <v xml:space="preserve"> 'ต.บ้านเหลื่อม'</v>
          </cell>
          <cell r="N455" t="str">
            <v>16</v>
          </cell>
          <cell r="O455" t="str">
            <v xml:space="preserve"> หมู่ 16</v>
          </cell>
          <cell r="P455" t="str">
            <v>01</v>
          </cell>
          <cell r="Q455" t="str">
            <v>เปิดดำเนินการ</v>
          </cell>
          <cell r="R455" t="str">
            <v xml:space="preserve">392 </v>
          </cell>
          <cell r="V455" t="str">
            <v>21</v>
          </cell>
          <cell r="W455" t="str">
            <v>2.1 ทุติยภูมิระดับต้น</v>
          </cell>
          <cell r="AH455" t="str">
            <v>10874</v>
          </cell>
        </row>
        <row r="456">
          <cell r="A456" t="str">
            <v>001087800</v>
          </cell>
          <cell r="B456" t="str">
            <v>โรงพยาบาลโนนไทย</v>
          </cell>
          <cell r="C456" t="str">
            <v>21002</v>
          </cell>
          <cell r="D456" t="str">
            <v>กระทรวงสาธารณสุข สำนักงานปลัดกระทรวงสาธารณสุข</v>
          </cell>
          <cell r="E456" t="str">
            <v>07</v>
          </cell>
          <cell r="F456" t="str">
            <v>โรงพยาบาลชุมชน</v>
          </cell>
          <cell r="G456" t="str">
            <v>30</v>
          </cell>
          <cell r="H456" t="str">
            <v>30</v>
          </cell>
          <cell r="I456" t="str">
            <v>จ.นครราชสีมา</v>
          </cell>
          <cell r="J456" t="str">
            <v>09</v>
          </cell>
          <cell r="K456" t="str">
            <v xml:space="preserve"> อ.โนนไทย</v>
          </cell>
          <cell r="L456" t="str">
            <v>01</v>
          </cell>
          <cell r="M456" t="str">
            <v xml:space="preserve"> 'ต.โนนไทย'</v>
          </cell>
          <cell r="N456" t="str">
            <v>01</v>
          </cell>
          <cell r="O456" t="str">
            <v xml:space="preserve"> หมู่ 1</v>
          </cell>
          <cell r="P456" t="str">
            <v>01</v>
          </cell>
          <cell r="Q456" t="str">
            <v>เปิดดำเนินการ</v>
          </cell>
          <cell r="R456" t="str">
            <v xml:space="preserve">707 ถ.สุรนารายณ์  </v>
          </cell>
          <cell r="V456" t="str">
            <v>21</v>
          </cell>
          <cell r="W456" t="str">
            <v>2.1 ทุติยภูมิระดับต้น</v>
          </cell>
          <cell r="AH456" t="str">
            <v>10878</v>
          </cell>
        </row>
        <row r="457">
          <cell r="A457" t="str">
            <v>001087900</v>
          </cell>
          <cell r="B457" t="str">
            <v>โรงพยาบาลโนนสูง</v>
          </cell>
          <cell r="C457" t="str">
            <v>21002</v>
          </cell>
          <cell r="D457" t="str">
            <v>กระทรวงสาธารณสุข สำนักงานปลัดกระทรวงสาธารณสุข</v>
          </cell>
          <cell r="E457" t="str">
            <v>07</v>
          </cell>
          <cell r="F457" t="str">
            <v>โรงพยาบาลชุมชน</v>
          </cell>
          <cell r="G457" t="str">
            <v>60</v>
          </cell>
          <cell r="H457" t="str">
            <v>30</v>
          </cell>
          <cell r="I457" t="str">
            <v>จ.นครราชสีมา</v>
          </cell>
          <cell r="J457" t="str">
            <v>10</v>
          </cell>
          <cell r="K457" t="str">
            <v xml:space="preserve"> อ.โนนสูง</v>
          </cell>
          <cell r="L457" t="str">
            <v>01</v>
          </cell>
          <cell r="M457" t="str">
            <v xml:space="preserve"> 'ต.โนนสูง'</v>
          </cell>
          <cell r="N457" t="str">
            <v>06</v>
          </cell>
          <cell r="O457" t="str">
            <v xml:space="preserve"> หมู่ 6</v>
          </cell>
          <cell r="P457" t="str">
            <v>01</v>
          </cell>
          <cell r="Q457" t="str">
            <v>เปิดดำเนินการ</v>
          </cell>
          <cell r="R457" t="str">
            <v xml:space="preserve">182 ถ.โนนสูง-มิตรภาพ </v>
          </cell>
          <cell r="V457" t="str">
            <v>21</v>
          </cell>
          <cell r="W457" t="str">
            <v>2.1 ทุติยภูมิระดับต้น</v>
          </cell>
          <cell r="AH457" t="str">
            <v>10879</v>
          </cell>
        </row>
        <row r="458">
          <cell r="A458" t="str">
            <v>001088000</v>
          </cell>
          <cell r="B458" t="str">
            <v>โรงพยาบาลขามสะแกแสง</v>
          </cell>
          <cell r="C458" t="str">
            <v>21002</v>
          </cell>
          <cell r="D458" t="str">
            <v>กระทรวงสาธารณสุข สำนักงานปลัดกระทรวงสาธารณสุข</v>
          </cell>
          <cell r="E458" t="str">
            <v>07</v>
          </cell>
          <cell r="F458" t="str">
            <v>โรงพยาบาลชุมชน</v>
          </cell>
          <cell r="G458" t="str">
            <v>30</v>
          </cell>
          <cell r="H458" t="str">
            <v>30</v>
          </cell>
          <cell r="I458" t="str">
            <v>จ.นครราชสีมา</v>
          </cell>
          <cell r="J458" t="str">
            <v>11</v>
          </cell>
          <cell r="K458" t="str">
            <v xml:space="preserve"> อ.ขามสะแกแสง</v>
          </cell>
          <cell r="L458" t="str">
            <v>01</v>
          </cell>
          <cell r="M458" t="str">
            <v xml:space="preserve"> 'ต.ขามสะแกแสง'</v>
          </cell>
          <cell r="N458" t="str">
            <v>13</v>
          </cell>
          <cell r="O458" t="str">
            <v xml:space="preserve"> หมู่ 13</v>
          </cell>
          <cell r="P458" t="str">
            <v>01</v>
          </cell>
          <cell r="Q458" t="str">
            <v>เปิดดำเนินการ</v>
          </cell>
          <cell r="R458" t="str">
            <v xml:space="preserve">459 </v>
          </cell>
          <cell r="V458" t="str">
            <v>21</v>
          </cell>
          <cell r="W458" t="str">
            <v>2.1 ทุติยภูมิระดับต้น</v>
          </cell>
          <cell r="AH458" t="str">
            <v>10880</v>
          </cell>
        </row>
        <row r="459">
          <cell r="A459" t="str">
            <v>001088200</v>
          </cell>
          <cell r="B459" t="str">
            <v>โรงพยาบาลประทาย</v>
          </cell>
          <cell r="C459" t="str">
            <v>21002</v>
          </cell>
          <cell r="D459" t="str">
            <v>กระทรวงสาธารณสุข สำนักงานปลัดกระทรวงสาธารณสุข</v>
          </cell>
          <cell r="E459" t="str">
            <v>07</v>
          </cell>
          <cell r="F459" t="str">
            <v>โรงพยาบาลชุมชน</v>
          </cell>
          <cell r="G459" t="str">
            <v>60</v>
          </cell>
          <cell r="H459" t="str">
            <v>30</v>
          </cell>
          <cell r="I459" t="str">
            <v>จ.นครราชสีมา</v>
          </cell>
          <cell r="J459" t="str">
            <v>13</v>
          </cell>
          <cell r="K459" t="str">
            <v xml:space="preserve"> อ.ประทาย</v>
          </cell>
          <cell r="L459" t="str">
            <v>01</v>
          </cell>
          <cell r="M459" t="str">
            <v xml:space="preserve"> 'ต.ประทาย'</v>
          </cell>
          <cell r="N459" t="str">
            <v>13</v>
          </cell>
          <cell r="O459" t="str">
            <v xml:space="preserve"> หมู่ 13</v>
          </cell>
          <cell r="P459" t="str">
            <v>01</v>
          </cell>
          <cell r="Q459" t="str">
            <v>เปิดดำเนินการ</v>
          </cell>
          <cell r="R459" t="str">
            <v xml:space="preserve">5 </v>
          </cell>
          <cell r="V459" t="str">
            <v>22</v>
          </cell>
          <cell r="W459" t="str">
            <v>2.2 ทุติยภูมิระดับกลาง</v>
          </cell>
          <cell r="AH459" t="str">
            <v>10882</v>
          </cell>
        </row>
        <row r="460">
          <cell r="A460" t="str">
            <v>001088300</v>
          </cell>
          <cell r="B460" t="str">
            <v>โรงพยาบาลปักธงชัย</v>
          </cell>
          <cell r="C460" t="str">
            <v>21002</v>
          </cell>
          <cell r="D460" t="str">
            <v>กระทรวงสาธารณสุข สำนักงานปลัดกระทรวงสาธารณสุข</v>
          </cell>
          <cell r="E460" t="str">
            <v>07</v>
          </cell>
          <cell r="F460" t="str">
            <v>โรงพยาบาลชุมชน</v>
          </cell>
          <cell r="G460" t="str">
            <v>30</v>
          </cell>
          <cell r="H460" t="str">
            <v>30</v>
          </cell>
          <cell r="I460" t="str">
            <v>จ.นครราชสีมา</v>
          </cell>
          <cell r="J460" t="str">
            <v>14</v>
          </cell>
          <cell r="K460" t="str">
            <v xml:space="preserve"> อ.ปักธงชัย</v>
          </cell>
          <cell r="L460" t="str">
            <v>17</v>
          </cell>
          <cell r="M460" t="str">
            <v xml:space="preserve"> 'ต.ธงชัยเหนือ'</v>
          </cell>
          <cell r="N460" t="str">
            <v>01</v>
          </cell>
          <cell r="O460" t="str">
            <v xml:space="preserve"> หมู่ 1</v>
          </cell>
          <cell r="P460" t="str">
            <v>01</v>
          </cell>
          <cell r="Q460" t="str">
            <v>เปิดดำเนินการ</v>
          </cell>
          <cell r="R460" t="str">
            <v xml:space="preserve">327 </v>
          </cell>
          <cell r="V460" t="str">
            <v>22</v>
          </cell>
          <cell r="W460" t="str">
            <v>2.2 ทุติยภูมิระดับกลาง</v>
          </cell>
          <cell r="AH460" t="str">
            <v>10883</v>
          </cell>
        </row>
        <row r="461">
          <cell r="A461" t="str">
            <v>001088600</v>
          </cell>
          <cell r="B461" t="str">
            <v>โรงพยาบาลชุมพวง</v>
          </cell>
          <cell r="C461" t="str">
            <v>21002</v>
          </cell>
          <cell r="D461" t="str">
            <v>กระทรวงสาธารณสุข สำนักงานปลัดกระทรวงสาธารณสุข</v>
          </cell>
          <cell r="E461" t="str">
            <v>07</v>
          </cell>
          <cell r="F461" t="str">
            <v>โรงพยาบาลชุมชน</v>
          </cell>
          <cell r="G461" t="str">
            <v>60</v>
          </cell>
          <cell r="H461" t="str">
            <v>30</v>
          </cell>
          <cell r="I461" t="str">
            <v>จ.นครราชสีมา</v>
          </cell>
          <cell r="J461" t="str">
            <v>17</v>
          </cell>
          <cell r="K461" t="str">
            <v xml:space="preserve"> อ.ชุมพวง</v>
          </cell>
          <cell r="L461" t="str">
            <v>01</v>
          </cell>
          <cell r="M461" t="str">
            <v xml:space="preserve"> 'ต.ชุมพวง'</v>
          </cell>
          <cell r="N461" t="str">
            <v>01</v>
          </cell>
          <cell r="O461" t="str">
            <v xml:space="preserve"> หมู่ 1</v>
          </cell>
          <cell r="P461" t="str">
            <v>01</v>
          </cell>
          <cell r="Q461" t="str">
            <v>เปิดดำเนินการ</v>
          </cell>
          <cell r="R461" t="str">
            <v xml:space="preserve">2 </v>
          </cell>
          <cell r="V461" t="str">
            <v>22</v>
          </cell>
          <cell r="W461" t="str">
            <v>2.2 ทุติยภูมิระดับกลาง</v>
          </cell>
          <cell r="AH461" t="str">
            <v>10886</v>
          </cell>
        </row>
        <row r="462">
          <cell r="A462" t="str">
            <v>001088700</v>
          </cell>
          <cell r="B462" t="str">
            <v>โรงพยาบาลสูงเนิน</v>
          </cell>
          <cell r="C462" t="str">
            <v>21002</v>
          </cell>
          <cell r="D462" t="str">
            <v>กระทรวงสาธารณสุข สำนักงานปลัดกระทรวงสาธารณสุข</v>
          </cell>
          <cell r="E462" t="str">
            <v>07</v>
          </cell>
          <cell r="F462" t="str">
            <v>โรงพยาบาลชุมชน</v>
          </cell>
          <cell r="G462" t="str">
            <v>60</v>
          </cell>
          <cell r="H462" t="str">
            <v>30</v>
          </cell>
          <cell r="I462" t="str">
            <v>จ.นครราชสีมา</v>
          </cell>
          <cell r="J462" t="str">
            <v>18</v>
          </cell>
          <cell r="K462" t="str">
            <v xml:space="preserve"> อ.สูงเนิน</v>
          </cell>
          <cell r="L462" t="str">
            <v>01</v>
          </cell>
          <cell r="M462" t="str">
            <v xml:space="preserve"> 'ต.สูงเนิน'</v>
          </cell>
          <cell r="N462" t="str">
            <v>01</v>
          </cell>
          <cell r="O462" t="str">
            <v xml:space="preserve"> หมู่ 1</v>
          </cell>
          <cell r="P462" t="str">
            <v>01</v>
          </cell>
          <cell r="Q462" t="str">
            <v>เปิดดำเนินการ</v>
          </cell>
          <cell r="R462" t="str">
            <v xml:space="preserve">274/5 ถ.มิตรสัมพันธ์ </v>
          </cell>
          <cell r="V462" t="str">
            <v>22</v>
          </cell>
          <cell r="W462" t="str">
            <v>2.2 ทุติยภูมิระดับกลาง</v>
          </cell>
          <cell r="AH462" t="str">
            <v>10887</v>
          </cell>
        </row>
        <row r="463">
          <cell r="A463" t="str">
            <v>001088900</v>
          </cell>
          <cell r="B463" t="str">
            <v>โรงพยาบาลสีคิ้ว</v>
          </cell>
          <cell r="C463" t="str">
            <v>21002</v>
          </cell>
          <cell r="D463" t="str">
            <v>กระทรวงสาธารณสุข สำนักงานปลัดกระทรวงสาธารณสุข</v>
          </cell>
          <cell r="E463" t="str">
            <v>07</v>
          </cell>
          <cell r="F463" t="str">
            <v>โรงพยาบาลชุมชน</v>
          </cell>
          <cell r="G463" t="str">
            <v>90</v>
          </cell>
          <cell r="H463" t="str">
            <v>30</v>
          </cell>
          <cell r="I463" t="str">
            <v>จ.นครราชสีมา</v>
          </cell>
          <cell r="J463" t="str">
            <v>20</v>
          </cell>
          <cell r="K463" t="str">
            <v xml:space="preserve"> อ.สีคิ้ว</v>
          </cell>
          <cell r="L463" t="str">
            <v>09</v>
          </cell>
          <cell r="M463" t="str">
            <v xml:space="preserve"> 'ต.มิตรภาพ'</v>
          </cell>
          <cell r="N463" t="str">
            <v>02</v>
          </cell>
          <cell r="O463" t="str">
            <v xml:space="preserve"> หมู่ 2</v>
          </cell>
          <cell r="P463" t="str">
            <v>01</v>
          </cell>
          <cell r="Q463" t="str">
            <v>เปิดดำเนินการ</v>
          </cell>
          <cell r="R463" t="str">
            <v xml:space="preserve">212 </v>
          </cell>
          <cell r="V463" t="str">
            <v>22</v>
          </cell>
          <cell r="W463" t="str">
            <v>2.2 ทุติยภูมิระดับกลาง</v>
          </cell>
          <cell r="AH463" t="str">
            <v>10889</v>
          </cell>
        </row>
        <row r="464">
          <cell r="A464" t="str">
            <v>001088800</v>
          </cell>
          <cell r="B464" t="str">
            <v>โรงพยาบาลขามทะเลสอ</v>
          </cell>
          <cell r="C464" t="str">
            <v>21002</v>
          </cell>
          <cell r="D464" t="str">
            <v>กระทรวงสาธารณสุข สำนักงานปลัดกระทรวงสาธารณสุข</v>
          </cell>
          <cell r="E464" t="str">
            <v>07</v>
          </cell>
          <cell r="F464" t="str">
            <v>โรงพยาบาลชุมชน</v>
          </cell>
          <cell r="G464" t="str">
            <v>30</v>
          </cell>
          <cell r="H464" t="str">
            <v>30</v>
          </cell>
          <cell r="I464" t="str">
            <v>จ.นครราชสีมา</v>
          </cell>
          <cell r="J464" t="str">
            <v>19</v>
          </cell>
          <cell r="K464" t="str">
            <v xml:space="preserve"> อ.ขามทะเลสอ</v>
          </cell>
          <cell r="L464" t="str">
            <v>01</v>
          </cell>
          <cell r="M464" t="str">
            <v xml:space="preserve"> 'ต.ขามทะเลสอ'</v>
          </cell>
          <cell r="N464" t="str">
            <v>07</v>
          </cell>
          <cell r="O464" t="str">
            <v xml:space="preserve"> หมู่ 7</v>
          </cell>
          <cell r="P464" t="str">
            <v>01</v>
          </cell>
          <cell r="Q464" t="str">
            <v>เปิดดำเนินการ</v>
          </cell>
          <cell r="R464" t="str">
            <v xml:space="preserve">197 </v>
          </cell>
          <cell r="V464" t="str">
            <v>21</v>
          </cell>
          <cell r="W464" t="str">
            <v>2.1 ทุติยภูมิระดับต้น</v>
          </cell>
          <cell r="AH464" t="str">
            <v>10888</v>
          </cell>
        </row>
        <row r="465">
          <cell r="A465" t="str">
            <v>001090600</v>
          </cell>
          <cell r="B465" t="str">
            <v>โรงพยาบาลปะคำ</v>
          </cell>
          <cell r="C465" t="str">
            <v>21002</v>
          </cell>
          <cell r="D465" t="str">
            <v>กระทรวงสาธารณสุข สำนักงานปลัดกระทรวงสาธารณสุข</v>
          </cell>
          <cell r="E465" t="str">
            <v>07</v>
          </cell>
          <cell r="F465" t="str">
            <v>โรงพยาบาลชุมชน</v>
          </cell>
          <cell r="G465" t="str">
            <v>30</v>
          </cell>
          <cell r="H465" t="str">
            <v>31</v>
          </cell>
          <cell r="I465" t="str">
            <v>จ.บุรีรัมย์</v>
          </cell>
          <cell r="J465" t="str">
            <v>12</v>
          </cell>
          <cell r="K465" t="str">
            <v xml:space="preserve"> อ.ปะคำ</v>
          </cell>
          <cell r="L465" t="str">
            <v>01</v>
          </cell>
          <cell r="M465" t="str">
            <v xml:space="preserve"> 'ต.ปะคำ'</v>
          </cell>
          <cell r="N465" t="str">
            <v>03</v>
          </cell>
          <cell r="O465" t="str">
            <v xml:space="preserve"> หมู่ 3</v>
          </cell>
          <cell r="P465" t="str">
            <v>01</v>
          </cell>
          <cell r="Q465" t="str">
            <v>เปิดดำเนินการ</v>
          </cell>
          <cell r="R465" t="str">
            <v xml:space="preserve">96  ถ.ปะคำ-นางรอง </v>
          </cell>
          <cell r="V465" t="str">
            <v>22</v>
          </cell>
          <cell r="W465" t="str">
            <v>2.2 ทุติยภูมิระดับกลาง</v>
          </cell>
          <cell r="AH465" t="str">
            <v>10906</v>
          </cell>
        </row>
        <row r="466">
          <cell r="A466" t="str">
            <v>001091700</v>
          </cell>
          <cell r="B466" t="str">
            <v>โรงพยาบาลจอมพระ</v>
          </cell>
          <cell r="C466" t="str">
            <v>21002</v>
          </cell>
          <cell r="D466" t="str">
            <v>กระทรวงสาธารณสุข สำนักงานปลัดกระทรวงสาธารณสุข</v>
          </cell>
          <cell r="E466" t="str">
            <v>07</v>
          </cell>
          <cell r="F466" t="str">
            <v>โรงพยาบาลชุมชน</v>
          </cell>
          <cell r="G466" t="str">
            <v>30</v>
          </cell>
          <cell r="H466" t="str">
            <v>32</v>
          </cell>
          <cell r="I466" t="str">
            <v>จ.สุรินทร์</v>
          </cell>
          <cell r="J466" t="str">
            <v>04</v>
          </cell>
          <cell r="K466" t="str">
            <v xml:space="preserve"> อ.จอมพระ</v>
          </cell>
          <cell r="L466" t="str">
            <v>01</v>
          </cell>
          <cell r="M466" t="str">
            <v xml:space="preserve"> 'ต.จอมพระ'</v>
          </cell>
          <cell r="N466" t="str">
            <v>06</v>
          </cell>
          <cell r="O466" t="str">
            <v xml:space="preserve"> หมู่ 6</v>
          </cell>
          <cell r="P466" t="str">
            <v>01</v>
          </cell>
          <cell r="Q466" t="str">
            <v>เปิดดำเนินการ</v>
          </cell>
          <cell r="R466" t="str">
            <v xml:space="preserve">19 </v>
          </cell>
          <cell r="V466" t="str">
            <v>21</v>
          </cell>
          <cell r="W466" t="str">
            <v>2.1 ทุติยภูมิระดับต้น</v>
          </cell>
          <cell r="AH466" t="str">
            <v>10917</v>
          </cell>
        </row>
        <row r="467">
          <cell r="A467" t="str">
            <v>001092000</v>
          </cell>
          <cell r="B467" t="str">
            <v>โรงพยาบาลรัตนบุรี</v>
          </cell>
          <cell r="C467" t="str">
            <v>21002</v>
          </cell>
          <cell r="D467" t="str">
            <v>กระทรวงสาธารณสุข สำนักงานปลัดกระทรวงสาธารณสุข</v>
          </cell>
          <cell r="E467" t="str">
            <v>07</v>
          </cell>
          <cell r="F467" t="str">
            <v>โรงพยาบาลชุมชน</v>
          </cell>
          <cell r="G467" t="str">
            <v>60</v>
          </cell>
          <cell r="H467" t="str">
            <v>32</v>
          </cell>
          <cell r="I467" t="str">
            <v>จ.สุรินทร์</v>
          </cell>
          <cell r="J467" t="str">
            <v>07</v>
          </cell>
          <cell r="K467" t="str">
            <v xml:space="preserve"> อ.รัตนบุรี</v>
          </cell>
          <cell r="L467" t="str">
            <v>01</v>
          </cell>
          <cell r="M467" t="str">
            <v xml:space="preserve"> 'ต.รัตนบุรี'</v>
          </cell>
          <cell r="N467" t="str">
            <v>08</v>
          </cell>
          <cell r="O467" t="str">
            <v xml:space="preserve"> หมู่ 8</v>
          </cell>
          <cell r="P467" t="str">
            <v>01</v>
          </cell>
          <cell r="Q467" t="str">
            <v>เปิดดำเนินการ</v>
          </cell>
          <cell r="R467" t="str">
            <v xml:space="preserve">150  ถ.ศรีรัตน์ </v>
          </cell>
          <cell r="V467" t="str">
            <v>22</v>
          </cell>
          <cell r="W467" t="str">
            <v>2.2 ทุติยภูมิระดับกลาง</v>
          </cell>
          <cell r="AH467" t="str">
            <v>10920</v>
          </cell>
        </row>
        <row r="468">
          <cell r="A468" t="str">
            <v>001092200</v>
          </cell>
          <cell r="B468" t="str">
            <v>โรงพยาบาลศีขรภูมิ</v>
          </cell>
          <cell r="C468" t="str">
            <v>21002</v>
          </cell>
          <cell r="D468" t="str">
            <v>กระทรวงสาธารณสุข สำนักงานปลัดกระทรวงสาธารณสุข</v>
          </cell>
          <cell r="E468" t="str">
            <v>07</v>
          </cell>
          <cell r="F468" t="str">
            <v>โรงพยาบาลชุมชน</v>
          </cell>
          <cell r="G468" t="str">
            <v>60</v>
          </cell>
          <cell r="H468" t="str">
            <v>32</v>
          </cell>
          <cell r="I468" t="str">
            <v>จ.สุรินทร์</v>
          </cell>
          <cell r="J468" t="str">
            <v>09</v>
          </cell>
          <cell r="K468" t="str">
            <v xml:space="preserve"> อ.ศีขรภูมิ</v>
          </cell>
          <cell r="L468" t="str">
            <v>01</v>
          </cell>
          <cell r="M468" t="str">
            <v xml:space="preserve"> 'ต.ระแงง'</v>
          </cell>
          <cell r="N468" t="str">
            <v>01</v>
          </cell>
          <cell r="O468" t="str">
            <v xml:space="preserve"> หมู่ 1</v>
          </cell>
          <cell r="P468" t="str">
            <v>01</v>
          </cell>
          <cell r="Q468" t="str">
            <v>เปิดดำเนินการ</v>
          </cell>
          <cell r="R468" t="str">
            <v xml:space="preserve"> ถ.สุรินทร์-ศรีสะเกษ </v>
          </cell>
          <cell r="V468" t="str">
            <v>22</v>
          </cell>
          <cell r="W468" t="str">
            <v>2.2 ทุติยภูมิระดับกลาง</v>
          </cell>
          <cell r="AH468" t="str">
            <v>10922</v>
          </cell>
        </row>
        <row r="469">
          <cell r="A469" t="str">
            <v>001092300</v>
          </cell>
          <cell r="B469" t="str">
            <v>โรงพยาบาลสังขะ</v>
          </cell>
          <cell r="C469" t="str">
            <v>21002</v>
          </cell>
          <cell r="D469" t="str">
            <v>กระทรวงสาธารณสุข สำนักงานปลัดกระทรวงสาธารณสุข</v>
          </cell>
          <cell r="E469" t="str">
            <v>07</v>
          </cell>
          <cell r="F469" t="str">
            <v>โรงพยาบาลชุมชน</v>
          </cell>
          <cell r="G469" t="str">
            <v>90</v>
          </cell>
          <cell r="H469" t="str">
            <v>32</v>
          </cell>
          <cell r="I469" t="str">
            <v>จ.สุรินทร์</v>
          </cell>
          <cell r="J469" t="str">
            <v>10</v>
          </cell>
          <cell r="K469" t="str">
            <v xml:space="preserve"> อ.สังขะ</v>
          </cell>
          <cell r="L469" t="str">
            <v>01</v>
          </cell>
          <cell r="M469" t="str">
            <v xml:space="preserve"> 'ต.สังขะ'</v>
          </cell>
          <cell r="N469" t="str">
            <v>01</v>
          </cell>
          <cell r="O469" t="str">
            <v xml:space="preserve"> หมู่ 1</v>
          </cell>
          <cell r="P469" t="str">
            <v>01</v>
          </cell>
          <cell r="Q469" t="str">
            <v>เปิดดำเนินการ</v>
          </cell>
          <cell r="R469" t="str">
            <v xml:space="preserve">700  ถ.สาธร </v>
          </cell>
          <cell r="V469" t="str">
            <v>22</v>
          </cell>
          <cell r="W469" t="str">
            <v>2.2 ทุติยภูมิระดับกลาง</v>
          </cell>
          <cell r="AH469" t="str">
            <v>10923</v>
          </cell>
        </row>
        <row r="470">
          <cell r="A470" t="str">
            <v>001095600</v>
          </cell>
          <cell r="B470" t="str">
            <v>โรงพยาบาลพิบูลมังสาหาร</v>
          </cell>
          <cell r="C470" t="str">
            <v>21002</v>
          </cell>
          <cell r="D470" t="str">
            <v>กระทรวงสาธารณสุข สำนักงานปลัดกระทรวงสาธารณสุข</v>
          </cell>
          <cell r="E470" t="str">
            <v>07</v>
          </cell>
          <cell r="F470" t="str">
            <v>โรงพยาบาลชุมชน</v>
          </cell>
          <cell r="G470" t="str">
            <v>60</v>
          </cell>
          <cell r="H470" t="str">
            <v>34</v>
          </cell>
          <cell r="I470" t="str">
            <v>จ.อุบลราชธานี</v>
          </cell>
          <cell r="J470" t="str">
            <v>19</v>
          </cell>
          <cell r="K470" t="str">
            <v xml:space="preserve"> อ.พิบูลมังสาหาร</v>
          </cell>
          <cell r="L470" t="str">
            <v>01</v>
          </cell>
          <cell r="M470" t="str">
            <v xml:space="preserve"> 'ต.พิบูล'</v>
          </cell>
          <cell r="N470" t="str">
            <v>00</v>
          </cell>
          <cell r="O470" t="str">
            <v xml:space="preserve"> หมู่ 0</v>
          </cell>
          <cell r="P470" t="str">
            <v>01</v>
          </cell>
          <cell r="Q470" t="str">
            <v>เปิดดำเนินการ</v>
          </cell>
          <cell r="R470" t="str">
            <v xml:space="preserve">20/6 ถ.เทศบาล 2 </v>
          </cell>
          <cell r="V470" t="str">
            <v>21</v>
          </cell>
          <cell r="W470" t="str">
            <v>2.1 ทุติยภูมิระดับต้น</v>
          </cell>
          <cell r="AH470" t="str">
            <v>10956</v>
          </cell>
        </row>
        <row r="471">
          <cell r="A471" t="str">
            <v>001095100</v>
          </cell>
          <cell r="B471" t="str">
            <v>โรงพยาบาลตระการพืชผล</v>
          </cell>
          <cell r="C471" t="str">
            <v>21002</v>
          </cell>
          <cell r="D471" t="str">
            <v>กระทรวงสาธารณสุข สำนักงานปลัดกระทรวงสาธารณสุข</v>
          </cell>
          <cell r="E471" t="str">
            <v>07</v>
          </cell>
          <cell r="F471" t="str">
            <v>โรงพยาบาลชุมชน</v>
          </cell>
          <cell r="G471" t="str">
            <v>60</v>
          </cell>
          <cell r="H471" t="str">
            <v>34</v>
          </cell>
          <cell r="I471" t="str">
            <v>จ.อุบลราชธานี</v>
          </cell>
          <cell r="J471" t="str">
            <v>11</v>
          </cell>
          <cell r="K471" t="str">
            <v xml:space="preserve"> อ.ตระการพืชผล</v>
          </cell>
          <cell r="L471" t="str">
            <v>01</v>
          </cell>
          <cell r="M471" t="str">
            <v xml:space="preserve"> 'ต.ขุหลุ'</v>
          </cell>
          <cell r="N471" t="str">
            <v>08</v>
          </cell>
          <cell r="O471" t="str">
            <v xml:space="preserve"> หมู่ 8</v>
          </cell>
          <cell r="P471" t="str">
            <v>01</v>
          </cell>
          <cell r="Q471" t="str">
            <v>เปิดดำเนินการ</v>
          </cell>
          <cell r="V471" t="str">
            <v>21</v>
          </cell>
          <cell r="W471" t="str">
            <v>2.1 ทุติยภูมิระดับต้น</v>
          </cell>
          <cell r="AH471" t="str">
            <v>10951</v>
          </cell>
        </row>
        <row r="472">
          <cell r="A472" t="str">
            <v>001095200</v>
          </cell>
          <cell r="B472" t="str">
            <v>โรงพยาบาลกุดข้าวปุ้น</v>
          </cell>
          <cell r="C472" t="str">
            <v>21002</v>
          </cell>
          <cell r="D472" t="str">
            <v>กระทรวงสาธารณสุข สำนักงานปลัดกระทรวงสาธารณสุข</v>
          </cell>
          <cell r="E472" t="str">
            <v>07</v>
          </cell>
          <cell r="F472" t="str">
            <v>โรงพยาบาลชุมชน</v>
          </cell>
          <cell r="G472" t="str">
            <v>30</v>
          </cell>
          <cell r="H472" t="str">
            <v>34</v>
          </cell>
          <cell r="I472" t="str">
            <v>จ.อุบลราชธานี</v>
          </cell>
          <cell r="J472" t="str">
            <v>12</v>
          </cell>
          <cell r="K472" t="str">
            <v xml:space="preserve"> อ.กุดข้าวปุ้น</v>
          </cell>
          <cell r="L472" t="str">
            <v>01</v>
          </cell>
          <cell r="M472" t="str">
            <v xml:space="preserve"> 'ต.ข้าวปุ้น'</v>
          </cell>
          <cell r="N472" t="str">
            <v>14</v>
          </cell>
          <cell r="O472" t="str">
            <v xml:space="preserve"> หมู่ 14</v>
          </cell>
          <cell r="P472" t="str">
            <v>01</v>
          </cell>
          <cell r="Q472" t="str">
            <v>เปิดดำเนินการ</v>
          </cell>
          <cell r="V472" t="str">
            <v>21</v>
          </cell>
          <cell r="W472" t="str">
            <v>2.1 ทุติยภูมิระดับต้น</v>
          </cell>
          <cell r="AH472" t="str">
            <v>10952</v>
          </cell>
        </row>
        <row r="473">
          <cell r="A473" t="str">
            <v>001093200</v>
          </cell>
          <cell r="B473" t="str">
            <v>โรงพยาบาลปรางค์กู่</v>
          </cell>
          <cell r="C473" t="str">
            <v>21002</v>
          </cell>
          <cell r="D473" t="str">
            <v>กระทรวงสาธารณสุข สำนักงานปลัดกระทรวงสาธารณสุข</v>
          </cell>
          <cell r="E473" t="str">
            <v>07</v>
          </cell>
          <cell r="F473" t="str">
            <v>โรงพยาบาลชุมชน</v>
          </cell>
          <cell r="G473" t="str">
            <v>30</v>
          </cell>
          <cell r="H473" t="str">
            <v>33</v>
          </cell>
          <cell r="I473" t="str">
            <v>จ.ศรีสะเกษ</v>
          </cell>
          <cell r="J473" t="str">
            <v>07</v>
          </cell>
          <cell r="K473" t="str">
            <v xml:space="preserve"> อ.ปรางค์กู่</v>
          </cell>
          <cell r="L473" t="str">
            <v>01</v>
          </cell>
          <cell r="M473" t="str">
            <v xml:space="preserve"> 'ต.พิมาย'</v>
          </cell>
          <cell r="N473" t="str">
            <v>01</v>
          </cell>
          <cell r="O473" t="str">
            <v xml:space="preserve"> หมู่ 1</v>
          </cell>
          <cell r="P473" t="str">
            <v>01</v>
          </cell>
          <cell r="Q473" t="str">
            <v>เปิดดำเนินการ</v>
          </cell>
          <cell r="R473" t="str">
            <v xml:space="preserve">87/2 </v>
          </cell>
          <cell r="S473" t="str">
            <v>33170</v>
          </cell>
          <cell r="T473" t="str">
            <v>045697167</v>
          </cell>
          <cell r="U473" t="str">
            <v>045697050</v>
          </cell>
          <cell r="V473" t="str">
            <v>21</v>
          </cell>
          <cell r="W473" t="str">
            <v>2.1 ทุติยภูมิระดับต้น</v>
          </cell>
          <cell r="X473" t="str">
            <v>S</v>
          </cell>
          <cell r="Y473" t="str">
            <v xml:space="preserve">บริการ  </v>
          </cell>
          <cell r="AH473" t="str">
            <v>10932</v>
          </cell>
        </row>
        <row r="474">
          <cell r="A474" t="str">
            <v>001090000</v>
          </cell>
          <cell r="B474" t="str">
            <v>โรงพยาบาลประโคนชัย</v>
          </cell>
          <cell r="C474" t="str">
            <v>21002</v>
          </cell>
          <cell r="D474" t="str">
            <v>กระทรวงสาธารณสุข สำนักงานปลัดกระทรวงสาธารณสุข</v>
          </cell>
          <cell r="E474" t="str">
            <v>07</v>
          </cell>
          <cell r="F474" t="str">
            <v>โรงพยาบาลชุมชน</v>
          </cell>
          <cell r="G474" t="str">
            <v>90</v>
          </cell>
          <cell r="H474" t="str">
            <v>31</v>
          </cell>
          <cell r="I474" t="str">
            <v>จ.บุรีรัมย์</v>
          </cell>
          <cell r="J474" t="str">
            <v>07</v>
          </cell>
          <cell r="K474" t="str">
            <v xml:space="preserve"> อ.ประโคนชัย</v>
          </cell>
          <cell r="L474" t="str">
            <v>01</v>
          </cell>
          <cell r="M474" t="str">
            <v xml:space="preserve"> 'ต.ประโคนชัย'</v>
          </cell>
          <cell r="N474" t="str">
            <v>03</v>
          </cell>
          <cell r="O474" t="str">
            <v xml:space="preserve"> หมู่ 3</v>
          </cell>
          <cell r="P474" t="str">
            <v>01</v>
          </cell>
          <cell r="Q474" t="str">
            <v>เปิดดำเนินการ</v>
          </cell>
          <cell r="R474" t="str">
            <v xml:space="preserve">90  ถ.โชคชัย-เดชอุดม </v>
          </cell>
          <cell r="V474" t="str">
            <v>22</v>
          </cell>
          <cell r="W474" t="str">
            <v>2.2 ทุติยภูมิระดับกลาง</v>
          </cell>
          <cell r="AH474" t="str">
            <v>10900</v>
          </cell>
        </row>
        <row r="475">
          <cell r="A475" t="str">
            <v>001090900</v>
          </cell>
          <cell r="B475" t="str">
            <v>โรงพยาบาลพลับพลาชัย</v>
          </cell>
          <cell r="C475" t="str">
            <v>21002</v>
          </cell>
          <cell r="D475" t="str">
            <v>กระทรวงสาธารณสุข สำนักงานปลัดกระทรวงสาธารณสุข</v>
          </cell>
          <cell r="E475" t="str">
            <v>07</v>
          </cell>
          <cell r="F475" t="str">
            <v>โรงพยาบาลชุมชน</v>
          </cell>
          <cell r="G475" t="str">
            <v>30</v>
          </cell>
          <cell r="H475" t="str">
            <v>31</v>
          </cell>
          <cell r="I475" t="str">
            <v>จ.บุรีรัมย์</v>
          </cell>
          <cell r="J475" t="str">
            <v>15</v>
          </cell>
          <cell r="K475" t="str">
            <v xml:space="preserve"> อ.พลับพลาชัย</v>
          </cell>
          <cell r="L475" t="str">
            <v>04</v>
          </cell>
          <cell r="M475" t="str">
            <v xml:space="preserve"> 'ต.สะเดา'</v>
          </cell>
          <cell r="N475" t="str">
            <v>01</v>
          </cell>
          <cell r="O475" t="str">
            <v xml:space="preserve"> หมู่ 1</v>
          </cell>
          <cell r="P475" t="str">
            <v>01</v>
          </cell>
          <cell r="Q475" t="str">
            <v>เปิดดำเนินการ</v>
          </cell>
          <cell r="R475" t="str">
            <v xml:space="preserve">99 </v>
          </cell>
          <cell r="V475" t="str">
            <v>22</v>
          </cell>
          <cell r="W475" t="str">
            <v>2.2 ทุติยภูมิระดับกลาง</v>
          </cell>
          <cell r="AH475" t="str">
            <v>10909</v>
          </cell>
        </row>
        <row r="476">
          <cell r="A476" t="str">
            <v>001091300</v>
          </cell>
          <cell r="B476" t="str">
            <v>โรงพยาบาลบ้านใหม่ไชยพจน์</v>
          </cell>
          <cell r="C476" t="str">
            <v>21002</v>
          </cell>
          <cell r="D476" t="str">
            <v>กระทรวงสาธารณสุข สำนักงานปลัดกระทรวงสาธารณสุข</v>
          </cell>
          <cell r="E476" t="str">
            <v>07</v>
          </cell>
          <cell r="F476" t="str">
            <v>โรงพยาบาลชุมชน</v>
          </cell>
          <cell r="G476" t="str">
            <v>30</v>
          </cell>
          <cell r="H476" t="str">
            <v>31</v>
          </cell>
          <cell r="I476" t="str">
            <v>จ.บุรีรัมย์</v>
          </cell>
          <cell r="J476" t="str">
            <v>19</v>
          </cell>
          <cell r="K476" t="str">
            <v xml:space="preserve"> อ.บ้านใหม่ไชยพจน์</v>
          </cell>
          <cell r="L476" t="str">
            <v>01</v>
          </cell>
          <cell r="M476" t="str">
            <v xml:space="preserve"> 'ต.หนองแวง'</v>
          </cell>
          <cell r="N476" t="str">
            <v>01</v>
          </cell>
          <cell r="O476" t="str">
            <v xml:space="preserve"> หมู่ 1</v>
          </cell>
          <cell r="P476" t="str">
            <v>01</v>
          </cell>
          <cell r="Q476" t="str">
            <v>เปิดดำเนินการ</v>
          </cell>
          <cell r="R476" t="str">
            <v xml:space="preserve">161 </v>
          </cell>
          <cell r="V476" t="str">
            <v>22</v>
          </cell>
          <cell r="W476" t="str">
            <v>2.2 ทุติยภูมิระดับกลาง</v>
          </cell>
          <cell r="AH476" t="str">
            <v>10913</v>
          </cell>
        </row>
        <row r="477">
          <cell r="A477" t="str">
            <v>001091100</v>
          </cell>
          <cell r="B477" t="str">
            <v>โรงพยาบาลโนนสุวรรณ</v>
          </cell>
          <cell r="C477" t="str">
            <v>21002</v>
          </cell>
          <cell r="D477" t="str">
            <v>กระทรวงสาธารณสุข สำนักงานปลัดกระทรวงสาธารณสุข</v>
          </cell>
          <cell r="E477" t="str">
            <v>07</v>
          </cell>
          <cell r="F477" t="str">
            <v>โรงพยาบาลชุมชน</v>
          </cell>
          <cell r="G477" t="str">
            <v>30</v>
          </cell>
          <cell r="H477" t="str">
            <v>31</v>
          </cell>
          <cell r="I477" t="str">
            <v>จ.บุรีรัมย์</v>
          </cell>
          <cell r="J477" t="str">
            <v>17</v>
          </cell>
          <cell r="K477" t="str">
            <v xml:space="preserve"> อ.โนนสุวรรณ</v>
          </cell>
          <cell r="L477" t="str">
            <v>01</v>
          </cell>
          <cell r="M477" t="str">
            <v xml:space="preserve"> 'ต.โนนสุวรรณ'</v>
          </cell>
          <cell r="N477" t="str">
            <v>10</v>
          </cell>
          <cell r="O477" t="str">
            <v xml:space="preserve"> หมู่ 10</v>
          </cell>
          <cell r="P477" t="str">
            <v>01</v>
          </cell>
          <cell r="Q477" t="str">
            <v>เปิดดำเนินการ</v>
          </cell>
          <cell r="V477" t="str">
            <v>22</v>
          </cell>
          <cell r="W477" t="str">
            <v>2.2 ทุติยภูมิระดับกลาง</v>
          </cell>
          <cell r="AH477" t="str">
            <v>10911</v>
          </cell>
        </row>
        <row r="478">
          <cell r="A478" t="str">
            <v>001091200</v>
          </cell>
          <cell r="B478" t="str">
            <v>โรงพยาบาลชำนิ</v>
          </cell>
          <cell r="C478" t="str">
            <v>21002</v>
          </cell>
          <cell r="D478" t="str">
            <v>กระทรวงสาธารณสุข สำนักงานปลัดกระทรวงสาธารณสุข</v>
          </cell>
          <cell r="E478" t="str">
            <v>07</v>
          </cell>
          <cell r="F478" t="str">
            <v>โรงพยาบาลชุมชน</v>
          </cell>
          <cell r="G478" t="str">
            <v>30</v>
          </cell>
          <cell r="H478" t="str">
            <v>31</v>
          </cell>
          <cell r="I478" t="str">
            <v>จ.บุรีรัมย์</v>
          </cell>
          <cell r="J478" t="str">
            <v>18</v>
          </cell>
          <cell r="K478" t="str">
            <v xml:space="preserve"> อ.ชำนิ</v>
          </cell>
          <cell r="L478" t="str">
            <v>01</v>
          </cell>
          <cell r="M478" t="str">
            <v xml:space="preserve"> 'ต.ชำนิ'</v>
          </cell>
          <cell r="N478" t="str">
            <v>08</v>
          </cell>
          <cell r="O478" t="str">
            <v xml:space="preserve"> หมู่ 8</v>
          </cell>
          <cell r="P478" t="str">
            <v>01</v>
          </cell>
          <cell r="Q478" t="str">
            <v>เปิดดำเนินการ</v>
          </cell>
          <cell r="R478" t="str">
            <v xml:space="preserve">105 </v>
          </cell>
          <cell r="V478" t="str">
            <v>22</v>
          </cell>
          <cell r="W478" t="str">
            <v>2.2 ทุติยภูมิระดับกลาง</v>
          </cell>
          <cell r="AH478" t="str">
            <v>10912</v>
          </cell>
        </row>
        <row r="479">
          <cell r="A479" t="str">
            <v>001091400</v>
          </cell>
          <cell r="B479" t="str">
            <v>โรงพยาบาลโนนดินแดง</v>
          </cell>
          <cell r="C479" t="str">
            <v>21002</v>
          </cell>
          <cell r="D479" t="str">
            <v>กระทรวงสาธารณสุข สำนักงานปลัดกระทรวงสาธารณสุข</v>
          </cell>
          <cell r="E479" t="str">
            <v>07</v>
          </cell>
          <cell r="F479" t="str">
            <v>โรงพยาบาลชุมชน</v>
          </cell>
          <cell r="G479" t="str">
            <v>30</v>
          </cell>
          <cell r="H479" t="str">
            <v>31</v>
          </cell>
          <cell r="I479" t="str">
            <v>จ.บุรีรัมย์</v>
          </cell>
          <cell r="J479" t="str">
            <v>20</v>
          </cell>
          <cell r="K479" t="str">
            <v xml:space="preserve"> อ.โนนดินแดง</v>
          </cell>
          <cell r="L479" t="str">
            <v>01</v>
          </cell>
          <cell r="M479" t="str">
            <v xml:space="preserve"> 'ต.โนนดินแดง'</v>
          </cell>
          <cell r="N479" t="str">
            <v>07</v>
          </cell>
          <cell r="O479" t="str">
            <v xml:space="preserve"> หมู่ 7</v>
          </cell>
          <cell r="P479" t="str">
            <v>01</v>
          </cell>
          <cell r="Q479" t="str">
            <v>เปิดดำเนินการ</v>
          </cell>
          <cell r="V479" t="str">
            <v>22</v>
          </cell>
          <cell r="W479" t="str">
            <v>2.2 ทุติยภูมิระดับกลาง</v>
          </cell>
          <cell r="AH479" t="str">
            <v>10914</v>
          </cell>
        </row>
        <row r="480">
          <cell r="A480" t="str">
            <v>001089800</v>
          </cell>
          <cell r="B480" t="str">
            <v>โรงพยาบาลหนองกี่</v>
          </cell>
          <cell r="C480" t="str">
            <v>21002</v>
          </cell>
          <cell r="D480" t="str">
            <v>กระทรวงสาธารณสุข สำนักงานปลัดกระทรวงสาธารณสุข</v>
          </cell>
          <cell r="E480" t="str">
            <v>07</v>
          </cell>
          <cell r="F480" t="str">
            <v>โรงพยาบาลชุมชน</v>
          </cell>
          <cell r="G480" t="str">
            <v>70</v>
          </cell>
          <cell r="H480" t="str">
            <v>31</v>
          </cell>
          <cell r="I480" t="str">
            <v>จ.บุรีรัมย์</v>
          </cell>
          <cell r="J480" t="str">
            <v>05</v>
          </cell>
          <cell r="K480" t="str">
            <v xml:space="preserve"> อ.หนองกี่</v>
          </cell>
          <cell r="L480" t="str">
            <v>06</v>
          </cell>
          <cell r="M480" t="str">
            <v xml:space="preserve"> 'ต.ทุ่งกระตาดพัฒนา'</v>
          </cell>
          <cell r="N480" t="str">
            <v>01</v>
          </cell>
          <cell r="O480" t="str">
            <v xml:space="preserve"> หมู่ 1</v>
          </cell>
          <cell r="P480" t="str">
            <v>01</v>
          </cell>
          <cell r="Q480" t="str">
            <v>เปิดดำเนินการ</v>
          </cell>
          <cell r="R480" t="str">
            <v xml:space="preserve">255  ถ.โชคชัย-เดชอุดม </v>
          </cell>
          <cell r="V480" t="str">
            <v>22</v>
          </cell>
          <cell r="W480" t="str">
            <v>2.2 ทุติยภูมิระดับกลาง</v>
          </cell>
          <cell r="AH480" t="str">
            <v>10898</v>
          </cell>
        </row>
        <row r="481">
          <cell r="A481" t="str">
            <v>001091800</v>
          </cell>
          <cell r="B481" t="str">
            <v>โรงพยาบาลปราสาท</v>
          </cell>
          <cell r="C481" t="str">
            <v>21002</v>
          </cell>
          <cell r="D481" t="str">
            <v>กระทรวงสาธารณสุข สำนักงานปลัดกระทรวงสาธารณสุข</v>
          </cell>
          <cell r="E481" t="str">
            <v>07</v>
          </cell>
          <cell r="F481" t="str">
            <v>โรงพยาบาลชุมชน</v>
          </cell>
          <cell r="G481" t="str">
            <v>60</v>
          </cell>
          <cell r="H481" t="str">
            <v>32</v>
          </cell>
          <cell r="I481" t="str">
            <v>จ.สุรินทร์</v>
          </cell>
          <cell r="J481" t="str">
            <v>05</v>
          </cell>
          <cell r="K481" t="str">
            <v xml:space="preserve"> อ.ปราสาท</v>
          </cell>
          <cell r="L481" t="str">
            <v>01</v>
          </cell>
          <cell r="M481" t="str">
            <v xml:space="preserve"> 'ต.กังแอน'</v>
          </cell>
          <cell r="N481" t="str">
            <v>02</v>
          </cell>
          <cell r="O481" t="str">
            <v xml:space="preserve"> หมู่ 2</v>
          </cell>
          <cell r="P481" t="str">
            <v>01</v>
          </cell>
          <cell r="Q481" t="str">
            <v>เปิดดำเนินการ</v>
          </cell>
          <cell r="R481" t="str">
            <v xml:space="preserve">602 ถ.โชคชัย-เดชอุดม </v>
          </cell>
          <cell r="V481" t="str">
            <v>22</v>
          </cell>
          <cell r="W481" t="str">
            <v>2.2 ทุติยภูมิระดับกลาง</v>
          </cell>
          <cell r="AH481" t="str">
            <v>10918</v>
          </cell>
        </row>
        <row r="482">
          <cell r="A482" t="str">
            <v>001091900</v>
          </cell>
          <cell r="B482" t="str">
            <v>โรงพยาบาลกาบเชิง</v>
          </cell>
          <cell r="C482" t="str">
            <v>21002</v>
          </cell>
          <cell r="D482" t="str">
            <v>กระทรวงสาธารณสุข สำนักงานปลัดกระทรวงสาธารณสุข</v>
          </cell>
          <cell r="E482" t="str">
            <v>07</v>
          </cell>
          <cell r="F482" t="str">
            <v>โรงพยาบาลชุมชน</v>
          </cell>
          <cell r="G482" t="str">
            <v>60</v>
          </cell>
          <cell r="H482" t="str">
            <v>32</v>
          </cell>
          <cell r="I482" t="str">
            <v>จ.สุรินทร์</v>
          </cell>
          <cell r="J482" t="str">
            <v>06</v>
          </cell>
          <cell r="K482" t="str">
            <v xml:space="preserve"> อ.กาบเชิง</v>
          </cell>
          <cell r="L482" t="str">
            <v>01</v>
          </cell>
          <cell r="M482" t="str">
            <v xml:space="preserve"> 'ต.กาบเชิง'</v>
          </cell>
          <cell r="N482" t="str">
            <v>01</v>
          </cell>
          <cell r="O482" t="str">
            <v xml:space="preserve"> หมู่ 1</v>
          </cell>
          <cell r="P482" t="str">
            <v>01</v>
          </cell>
          <cell r="Q482" t="str">
            <v>เปิดดำเนินการ</v>
          </cell>
          <cell r="V482" t="str">
            <v>21</v>
          </cell>
          <cell r="W482" t="str">
            <v>2.1 ทุติยภูมิระดับต้น</v>
          </cell>
          <cell r="AH482" t="str">
            <v>10919</v>
          </cell>
        </row>
        <row r="483">
          <cell r="A483" t="str">
            <v>001094400</v>
          </cell>
          <cell r="B483" t="str">
            <v>โรงพยาบาลศรีเมืองใหม่</v>
          </cell>
          <cell r="C483" t="str">
            <v>21002</v>
          </cell>
          <cell r="D483" t="str">
            <v>กระทรวงสาธารณสุข สำนักงานปลัดกระทรวงสาธารณสุข</v>
          </cell>
          <cell r="E483" t="str">
            <v>07</v>
          </cell>
          <cell r="F483" t="str">
            <v>โรงพยาบาลชุมชน</v>
          </cell>
          <cell r="G483" t="str">
            <v>60</v>
          </cell>
          <cell r="H483" t="str">
            <v>34</v>
          </cell>
          <cell r="I483" t="str">
            <v>จ.อุบลราชธานี</v>
          </cell>
          <cell r="J483" t="str">
            <v>02</v>
          </cell>
          <cell r="K483" t="str">
            <v xml:space="preserve"> อ.ศรีเมืองใหม่</v>
          </cell>
          <cell r="L483" t="str">
            <v>01</v>
          </cell>
          <cell r="M483" t="str">
            <v xml:space="preserve"> 'ต.นาคำ'</v>
          </cell>
          <cell r="N483" t="str">
            <v>15</v>
          </cell>
          <cell r="O483" t="str">
            <v xml:space="preserve"> หมู่ 15</v>
          </cell>
          <cell r="P483" t="str">
            <v>01</v>
          </cell>
          <cell r="Q483" t="str">
            <v>เปิดดำเนินการ</v>
          </cell>
          <cell r="V483" t="str">
            <v>21</v>
          </cell>
          <cell r="W483" t="str">
            <v>2.1 ทุติยภูมิระดับต้น</v>
          </cell>
          <cell r="AH483" t="str">
            <v>10944</v>
          </cell>
        </row>
        <row r="484">
          <cell r="A484" t="str">
            <v>001093400</v>
          </cell>
          <cell r="B484" t="str">
            <v>โรงพยาบาลราษีไศล</v>
          </cell>
          <cell r="C484" t="str">
            <v>21002</v>
          </cell>
          <cell r="D484" t="str">
            <v>กระทรวงสาธารณสุข สำนักงานปลัดกระทรวงสาธารณสุข</v>
          </cell>
          <cell r="E484" t="str">
            <v>07</v>
          </cell>
          <cell r="F484" t="str">
            <v>โรงพยาบาลชุมชน</v>
          </cell>
          <cell r="G484" t="str">
            <v>104</v>
          </cell>
          <cell r="H484" t="str">
            <v>33</v>
          </cell>
          <cell r="I484" t="str">
            <v>จ.ศรีสะเกษ</v>
          </cell>
          <cell r="J484" t="str">
            <v>09</v>
          </cell>
          <cell r="K484" t="str">
            <v xml:space="preserve"> อ.ราษีไศล</v>
          </cell>
          <cell r="L484" t="str">
            <v>01</v>
          </cell>
          <cell r="M484" t="str">
            <v xml:space="preserve"> 'ต.เมืองคง'</v>
          </cell>
          <cell r="N484" t="str">
            <v>02</v>
          </cell>
          <cell r="O484" t="str">
            <v xml:space="preserve"> หมู่ 2</v>
          </cell>
          <cell r="P484" t="str">
            <v>01</v>
          </cell>
          <cell r="Q484" t="str">
            <v>เปิดดำเนินการ</v>
          </cell>
          <cell r="R484" t="str">
            <v xml:space="preserve">164 </v>
          </cell>
          <cell r="S484" t="str">
            <v>33160</v>
          </cell>
          <cell r="T484" t="str">
            <v>045681107</v>
          </cell>
          <cell r="U484" t="str">
            <v>045681236</v>
          </cell>
          <cell r="V484" t="str">
            <v>22</v>
          </cell>
          <cell r="W484" t="str">
            <v>2.2 ทุติยภูมิระดับกลาง</v>
          </cell>
          <cell r="X484" t="str">
            <v>S</v>
          </cell>
          <cell r="Y484" t="str">
            <v xml:space="preserve">บริการ  </v>
          </cell>
          <cell r="AH484" t="str">
            <v>10934</v>
          </cell>
        </row>
        <row r="485">
          <cell r="A485" t="str">
            <v>001094200</v>
          </cell>
          <cell r="B485" t="str">
            <v>โรงพยาบาลภูสิงห์</v>
          </cell>
          <cell r="C485" t="str">
            <v>21002</v>
          </cell>
          <cell r="D485" t="str">
            <v>กระทรวงสาธารณสุข สำนักงานปลัดกระทรวงสาธารณสุข</v>
          </cell>
          <cell r="E485" t="str">
            <v>07</v>
          </cell>
          <cell r="F485" t="str">
            <v>โรงพยาบาลชุมชน</v>
          </cell>
          <cell r="G485" t="str">
            <v>30</v>
          </cell>
          <cell r="H485" t="str">
            <v>33</v>
          </cell>
          <cell r="I485" t="str">
            <v>จ.ศรีสะเกษ</v>
          </cell>
          <cell r="J485" t="str">
            <v>17</v>
          </cell>
          <cell r="K485" t="str">
            <v xml:space="preserve"> อ.ภูสิงห์</v>
          </cell>
          <cell r="L485" t="str">
            <v>03</v>
          </cell>
          <cell r="M485" t="str">
            <v xml:space="preserve"> 'ต.ห้วยตึ๊กชู'</v>
          </cell>
          <cell r="N485" t="str">
            <v>11</v>
          </cell>
          <cell r="O485" t="str">
            <v xml:space="preserve"> หมู่ 11</v>
          </cell>
          <cell r="P485" t="str">
            <v>01</v>
          </cell>
          <cell r="Q485" t="str">
            <v>เปิดดำเนินการ</v>
          </cell>
          <cell r="R485" t="str">
            <v xml:space="preserve">83/1 </v>
          </cell>
          <cell r="S485" t="str">
            <v>33140</v>
          </cell>
          <cell r="T485" t="str">
            <v>045608158-9</v>
          </cell>
          <cell r="U485" t="str">
            <v>045608159</v>
          </cell>
          <cell r="V485" t="str">
            <v>21</v>
          </cell>
          <cell r="W485" t="str">
            <v>2.1 ทุติยภูมิระดับต้น</v>
          </cell>
          <cell r="X485" t="str">
            <v>S</v>
          </cell>
          <cell r="Y485" t="str">
            <v xml:space="preserve">บริการ  </v>
          </cell>
          <cell r="AH485" t="str">
            <v>10942</v>
          </cell>
        </row>
        <row r="486">
          <cell r="A486" t="str">
            <v>001093500</v>
          </cell>
          <cell r="B486" t="str">
            <v>โรงพยาบาลอุทุมพรพิสัย</v>
          </cell>
          <cell r="C486" t="str">
            <v>21002</v>
          </cell>
          <cell r="D486" t="str">
            <v>กระทรวงสาธารณสุข สำนักงานปลัดกระทรวงสาธารณสุข</v>
          </cell>
          <cell r="E486" t="str">
            <v>07</v>
          </cell>
          <cell r="F486" t="str">
            <v>โรงพยาบาลชุมชน</v>
          </cell>
          <cell r="G486" t="str">
            <v>90</v>
          </cell>
          <cell r="H486" t="str">
            <v>33</v>
          </cell>
          <cell r="I486" t="str">
            <v>จ.ศรีสะเกษ</v>
          </cell>
          <cell r="J486" t="str">
            <v>10</v>
          </cell>
          <cell r="K486" t="str">
            <v xml:space="preserve"> อ.อุทุมพรพิสัย</v>
          </cell>
          <cell r="L486" t="str">
            <v>01</v>
          </cell>
          <cell r="M486" t="str">
            <v xml:space="preserve"> 'ต.กำแพง'</v>
          </cell>
          <cell r="N486" t="str">
            <v>07</v>
          </cell>
          <cell r="O486" t="str">
            <v xml:space="preserve"> หมู่ 7</v>
          </cell>
          <cell r="P486" t="str">
            <v>01</v>
          </cell>
          <cell r="Q486" t="str">
            <v>เปิดดำเนินการ</v>
          </cell>
          <cell r="R486" t="str">
            <v>83</v>
          </cell>
          <cell r="S486" t="str">
            <v>33120</v>
          </cell>
          <cell r="T486" t="str">
            <v>045691516</v>
          </cell>
          <cell r="U486" t="str">
            <v>045691518</v>
          </cell>
          <cell r="V486" t="str">
            <v>22</v>
          </cell>
          <cell r="W486" t="str">
            <v>2.2 ทุติยภูมิระดับกลาง</v>
          </cell>
          <cell r="X486" t="str">
            <v>S</v>
          </cell>
          <cell r="Y486" t="str">
            <v xml:space="preserve">บริการ  </v>
          </cell>
          <cell r="AH486" t="str">
            <v>10935</v>
          </cell>
        </row>
        <row r="487">
          <cell r="A487" t="str">
            <v>001093600</v>
          </cell>
          <cell r="B487" t="str">
            <v>โรงพยาบาลบึงบูรพ์</v>
          </cell>
          <cell r="C487" t="str">
            <v>21002</v>
          </cell>
          <cell r="D487" t="str">
            <v>กระทรวงสาธารณสุข สำนักงานปลัดกระทรวงสาธารณสุข</v>
          </cell>
          <cell r="E487" t="str">
            <v>07</v>
          </cell>
          <cell r="F487" t="str">
            <v>โรงพยาบาลชุมชน</v>
          </cell>
          <cell r="G487" t="str">
            <v>30</v>
          </cell>
          <cell r="H487" t="str">
            <v>33</v>
          </cell>
          <cell r="I487" t="str">
            <v>จ.ศรีสะเกษ</v>
          </cell>
          <cell r="J487" t="str">
            <v>11</v>
          </cell>
          <cell r="K487" t="str">
            <v xml:space="preserve"> อ.บึงบูรพ์</v>
          </cell>
          <cell r="L487" t="str">
            <v>02</v>
          </cell>
          <cell r="M487" t="str">
            <v xml:space="preserve"> 'ต.บึงบูรพ์'</v>
          </cell>
          <cell r="N487" t="str">
            <v>02</v>
          </cell>
          <cell r="O487" t="str">
            <v xml:space="preserve"> หมู่ 2</v>
          </cell>
          <cell r="P487" t="str">
            <v>01</v>
          </cell>
          <cell r="Q487" t="str">
            <v>เปิดดำเนินการ</v>
          </cell>
          <cell r="S487" t="str">
            <v>33220</v>
          </cell>
          <cell r="T487" t="str">
            <v>045689317</v>
          </cell>
          <cell r="U487" t="str">
            <v>045689670</v>
          </cell>
          <cell r="V487" t="str">
            <v>21</v>
          </cell>
          <cell r="W487" t="str">
            <v>2.1 ทุติยภูมิระดับต้น</v>
          </cell>
          <cell r="X487" t="str">
            <v>S</v>
          </cell>
          <cell r="Y487" t="str">
            <v xml:space="preserve">บริการ  </v>
          </cell>
          <cell r="AH487" t="str">
            <v>10936</v>
          </cell>
        </row>
        <row r="488">
          <cell r="A488" t="str">
            <v>001092700</v>
          </cell>
          <cell r="B488" t="str">
            <v>โรงพยาบาลยางชุมน้อย</v>
          </cell>
          <cell r="C488" t="str">
            <v>21002</v>
          </cell>
          <cell r="D488" t="str">
            <v>กระทรวงสาธารณสุข สำนักงานปลัดกระทรวงสาธารณสุข</v>
          </cell>
          <cell r="E488" t="str">
            <v>07</v>
          </cell>
          <cell r="F488" t="str">
            <v>โรงพยาบาลชุมชน</v>
          </cell>
          <cell r="G488" t="str">
            <v>82</v>
          </cell>
          <cell r="H488" t="str">
            <v>33</v>
          </cell>
          <cell r="I488" t="str">
            <v>จ.ศรีสะเกษ</v>
          </cell>
          <cell r="J488" t="str">
            <v>02</v>
          </cell>
          <cell r="K488" t="str">
            <v xml:space="preserve"> อ.ยางชุมน้อย</v>
          </cell>
          <cell r="L488" t="str">
            <v>01</v>
          </cell>
          <cell r="M488" t="str">
            <v xml:space="preserve"> 'ต.ยางชุมน้อย'</v>
          </cell>
          <cell r="N488" t="str">
            <v>07</v>
          </cell>
          <cell r="O488" t="str">
            <v xml:space="preserve"> หมู่ 7</v>
          </cell>
          <cell r="P488" t="str">
            <v>01</v>
          </cell>
          <cell r="Q488" t="str">
            <v>เปิดดำเนินการ</v>
          </cell>
          <cell r="S488" t="str">
            <v>33190</v>
          </cell>
          <cell r="T488" t="str">
            <v>045651019</v>
          </cell>
          <cell r="U488" t="str">
            <v>045651621</v>
          </cell>
          <cell r="V488" t="str">
            <v>21</v>
          </cell>
          <cell r="W488" t="str">
            <v>2.1 ทุติยภูมิระดับต้น</v>
          </cell>
          <cell r="X488" t="str">
            <v>S</v>
          </cell>
          <cell r="Y488" t="str">
            <v xml:space="preserve">บริการ  </v>
          </cell>
          <cell r="AH488" t="str">
            <v>10927</v>
          </cell>
        </row>
        <row r="489">
          <cell r="A489" t="str">
            <v>001092800</v>
          </cell>
          <cell r="B489" t="str">
            <v>โรงพยาบาลกันทรารมย์</v>
          </cell>
          <cell r="C489" t="str">
            <v>21002</v>
          </cell>
          <cell r="D489" t="str">
            <v>กระทรวงสาธารณสุข สำนักงานปลัดกระทรวงสาธารณสุข</v>
          </cell>
          <cell r="E489" t="str">
            <v>07</v>
          </cell>
          <cell r="F489" t="str">
            <v>โรงพยาบาลชุมชน</v>
          </cell>
          <cell r="G489" t="str">
            <v>90</v>
          </cell>
          <cell r="H489" t="str">
            <v>33</v>
          </cell>
          <cell r="I489" t="str">
            <v>จ.ศรีสะเกษ</v>
          </cell>
          <cell r="J489" t="str">
            <v>03</v>
          </cell>
          <cell r="K489" t="str">
            <v xml:space="preserve"> อ.กันทรารมย์</v>
          </cell>
          <cell r="L489" t="str">
            <v>01</v>
          </cell>
          <cell r="M489" t="str">
            <v xml:space="preserve"> 'ต.ดูน'</v>
          </cell>
          <cell r="N489" t="str">
            <v>05</v>
          </cell>
          <cell r="O489" t="str">
            <v xml:space="preserve"> หมู่ 5</v>
          </cell>
          <cell r="P489" t="str">
            <v>01</v>
          </cell>
          <cell r="Q489" t="str">
            <v>เปิดดำเนินการ</v>
          </cell>
          <cell r="R489" t="str">
            <v xml:space="preserve">183 </v>
          </cell>
          <cell r="S489" t="str">
            <v>33130</v>
          </cell>
          <cell r="T489" t="str">
            <v>045651019</v>
          </cell>
          <cell r="U489" t="str">
            <v>045651621</v>
          </cell>
          <cell r="V489" t="str">
            <v>22</v>
          </cell>
          <cell r="W489" t="str">
            <v>2.2 ทุติยภูมิระดับกลาง</v>
          </cell>
          <cell r="X489" t="str">
            <v>S</v>
          </cell>
          <cell r="Y489" t="str">
            <v xml:space="preserve">บริการ  </v>
          </cell>
          <cell r="AH489" t="str">
            <v>10928</v>
          </cell>
        </row>
        <row r="490">
          <cell r="A490" t="str">
            <v>001093900</v>
          </cell>
          <cell r="B490" t="str">
            <v>โรงพยาบาลศรีรัตนะ</v>
          </cell>
          <cell r="C490" t="str">
            <v>21002</v>
          </cell>
          <cell r="D490" t="str">
            <v>กระทรวงสาธารณสุข สำนักงานปลัดกระทรวงสาธารณสุข</v>
          </cell>
          <cell r="E490" t="str">
            <v>07</v>
          </cell>
          <cell r="F490" t="str">
            <v>โรงพยาบาลชุมชน</v>
          </cell>
          <cell r="G490" t="str">
            <v>30</v>
          </cell>
          <cell r="H490" t="str">
            <v>33</v>
          </cell>
          <cell r="I490" t="str">
            <v>จ.ศรีสะเกษ</v>
          </cell>
          <cell r="J490" t="str">
            <v>14</v>
          </cell>
          <cell r="K490" t="str">
            <v xml:space="preserve"> อ.ศรีรัตนะ</v>
          </cell>
          <cell r="L490" t="str">
            <v>01</v>
          </cell>
          <cell r="M490" t="str">
            <v xml:space="preserve"> 'ต.ศรีแก้ว'</v>
          </cell>
          <cell r="N490" t="str">
            <v>04</v>
          </cell>
          <cell r="O490" t="str">
            <v xml:space="preserve"> หมู่ 4</v>
          </cell>
          <cell r="P490" t="str">
            <v>01</v>
          </cell>
          <cell r="Q490" t="str">
            <v>เปิดดำเนินการ</v>
          </cell>
          <cell r="R490" t="str">
            <v xml:space="preserve">62 </v>
          </cell>
          <cell r="S490" t="str">
            <v>33240</v>
          </cell>
          <cell r="T490" t="str">
            <v>045677014</v>
          </cell>
          <cell r="U490" t="str">
            <v>045677140</v>
          </cell>
          <cell r="V490" t="str">
            <v>21</v>
          </cell>
          <cell r="W490" t="str">
            <v>2.1 ทุติยภูมิระดับต้น</v>
          </cell>
          <cell r="X490" t="str">
            <v>S</v>
          </cell>
          <cell r="Y490" t="str">
            <v xml:space="preserve">บริการ  </v>
          </cell>
          <cell r="AH490" t="str">
            <v>10939</v>
          </cell>
        </row>
        <row r="491">
          <cell r="A491" t="str">
            <v>001094000</v>
          </cell>
          <cell r="B491" t="str">
            <v>โรงพยาบาลวังหิน</v>
          </cell>
          <cell r="C491" t="str">
            <v>21002</v>
          </cell>
          <cell r="D491" t="str">
            <v>กระทรวงสาธารณสุข สำนักงานปลัดกระทรวงสาธารณสุข</v>
          </cell>
          <cell r="E491" t="str">
            <v>07</v>
          </cell>
          <cell r="F491" t="str">
            <v>โรงพยาบาลชุมชน</v>
          </cell>
          <cell r="G491" t="str">
            <v>30</v>
          </cell>
          <cell r="H491" t="str">
            <v>33</v>
          </cell>
          <cell r="I491" t="str">
            <v>จ.ศรีสะเกษ</v>
          </cell>
          <cell r="J491" t="str">
            <v>16</v>
          </cell>
          <cell r="K491" t="str">
            <v xml:space="preserve"> อ.วังหิน</v>
          </cell>
          <cell r="L491" t="str">
            <v>01</v>
          </cell>
          <cell r="M491" t="str">
            <v xml:space="preserve"> 'ต.บุสูง'</v>
          </cell>
          <cell r="N491" t="str">
            <v>04</v>
          </cell>
          <cell r="O491" t="str">
            <v xml:space="preserve"> หมู่ 4</v>
          </cell>
          <cell r="P491" t="str">
            <v>01</v>
          </cell>
          <cell r="Q491" t="str">
            <v>เปิดดำเนินการ</v>
          </cell>
          <cell r="S491" t="str">
            <v>33270</v>
          </cell>
          <cell r="T491" t="str">
            <v>045606088-9</v>
          </cell>
          <cell r="U491" t="str">
            <v>045606170</v>
          </cell>
          <cell r="V491" t="str">
            <v>21</v>
          </cell>
          <cell r="W491" t="str">
            <v>2.1 ทุติยภูมิระดับต้น</v>
          </cell>
          <cell r="X491" t="str">
            <v>S</v>
          </cell>
          <cell r="Y491" t="str">
            <v xml:space="preserve">บริการ  </v>
          </cell>
          <cell r="AH491" t="str">
            <v>10940</v>
          </cell>
        </row>
        <row r="492">
          <cell r="A492" t="str">
            <v>001094100</v>
          </cell>
          <cell r="B492" t="str">
            <v>โรงพยาบาลน้ำเกลี้ยง</v>
          </cell>
          <cell r="C492" t="str">
            <v>21002</v>
          </cell>
          <cell r="D492" t="str">
            <v>กระทรวงสาธารณสุข สำนักงานปลัดกระทรวงสาธารณสุข</v>
          </cell>
          <cell r="E492" t="str">
            <v>07</v>
          </cell>
          <cell r="F492" t="str">
            <v>โรงพยาบาลชุมชน</v>
          </cell>
          <cell r="G492" t="str">
            <v>30</v>
          </cell>
          <cell r="H492" t="str">
            <v>33</v>
          </cell>
          <cell r="I492" t="str">
            <v>จ.ศรีสะเกษ</v>
          </cell>
          <cell r="J492" t="str">
            <v>15</v>
          </cell>
          <cell r="K492" t="str">
            <v xml:space="preserve"> อ.น้ำเกลี้ยง</v>
          </cell>
          <cell r="L492" t="str">
            <v>01</v>
          </cell>
          <cell r="M492" t="str">
            <v xml:space="preserve"> 'ต.น้ำเกลี้ยง'</v>
          </cell>
          <cell r="N492" t="str">
            <v>05</v>
          </cell>
          <cell r="O492" t="str">
            <v xml:space="preserve"> หมู่ 5</v>
          </cell>
          <cell r="P492" t="str">
            <v>01</v>
          </cell>
          <cell r="Q492" t="str">
            <v>เปิดดำเนินการ</v>
          </cell>
          <cell r="S492" t="str">
            <v>33130</v>
          </cell>
          <cell r="T492" t="str">
            <v>045609055-6</v>
          </cell>
          <cell r="U492" t="str">
            <v>045609057</v>
          </cell>
          <cell r="V492" t="str">
            <v>21</v>
          </cell>
          <cell r="W492" t="str">
            <v>2.1 ทุติยภูมิระดับต้น</v>
          </cell>
          <cell r="X492" t="str">
            <v>S</v>
          </cell>
          <cell r="Y492" t="str">
            <v xml:space="preserve">บริการ  </v>
          </cell>
          <cell r="AH492" t="str">
            <v>10941</v>
          </cell>
        </row>
        <row r="493">
          <cell r="A493" t="str">
            <v>001094300</v>
          </cell>
          <cell r="B493" t="str">
            <v>โรงพยาบาลเมืองจันทร์</v>
          </cell>
          <cell r="C493" t="str">
            <v>21002</v>
          </cell>
          <cell r="D493" t="str">
            <v>กระทรวงสาธารณสุข สำนักงานปลัดกระทรวงสาธารณสุข</v>
          </cell>
          <cell r="E493" t="str">
            <v>07</v>
          </cell>
          <cell r="F493" t="str">
            <v>โรงพยาบาลชุมชน</v>
          </cell>
          <cell r="G493" t="str">
            <v>10</v>
          </cell>
          <cell r="H493" t="str">
            <v>33</v>
          </cell>
          <cell r="I493" t="str">
            <v>จ.ศรีสะเกษ</v>
          </cell>
          <cell r="J493" t="str">
            <v>18</v>
          </cell>
          <cell r="K493" t="str">
            <v xml:space="preserve"> อ.เมืองจันทร์</v>
          </cell>
          <cell r="L493" t="str">
            <v>03</v>
          </cell>
          <cell r="M493" t="str">
            <v xml:space="preserve"> 'ต.หนองใหญ่'</v>
          </cell>
          <cell r="N493" t="str">
            <v>04</v>
          </cell>
          <cell r="O493" t="str">
            <v xml:space="preserve"> หมู่ 4</v>
          </cell>
          <cell r="P493" t="str">
            <v>01</v>
          </cell>
          <cell r="Q493" t="str">
            <v>เปิดดำเนินการ</v>
          </cell>
          <cell r="S493" t="str">
            <v>33120</v>
          </cell>
          <cell r="T493" t="str">
            <v>045603053</v>
          </cell>
          <cell r="V493" t="str">
            <v>21</v>
          </cell>
          <cell r="W493" t="str">
            <v>2.1 ทุติยภูมิระดับต้น</v>
          </cell>
          <cell r="X493" t="str">
            <v>S</v>
          </cell>
          <cell r="Y493" t="str">
            <v xml:space="preserve">บริการ  </v>
          </cell>
          <cell r="AH493" t="str">
            <v>10943</v>
          </cell>
        </row>
        <row r="494">
          <cell r="A494" t="str">
            <v>001093300</v>
          </cell>
          <cell r="B494" t="str">
            <v>โรงพยาบาลขุนหาญ</v>
          </cell>
          <cell r="C494" t="str">
            <v>21002</v>
          </cell>
          <cell r="D494" t="str">
            <v>กระทรวงสาธารณสุข สำนักงานปลัดกระทรวงสาธารณสุข</v>
          </cell>
          <cell r="E494" t="str">
            <v>07</v>
          </cell>
          <cell r="F494" t="str">
            <v>โรงพยาบาลชุมชน</v>
          </cell>
          <cell r="G494" t="str">
            <v>93</v>
          </cell>
          <cell r="H494" t="str">
            <v>33</v>
          </cell>
          <cell r="I494" t="str">
            <v>จ.ศรีสะเกษ</v>
          </cell>
          <cell r="J494" t="str">
            <v>08</v>
          </cell>
          <cell r="K494" t="str">
            <v xml:space="preserve"> อ.ขุนหาญ</v>
          </cell>
          <cell r="L494" t="str">
            <v>01</v>
          </cell>
          <cell r="M494" t="str">
            <v xml:space="preserve"> 'ต.สิ'</v>
          </cell>
          <cell r="N494" t="str">
            <v>06</v>
          </cell>
          <cell r="O494" t="str">
            <v xml:space="preserve"> หมู่ 6</v>
          </cell>
          <cell r="P494" t="str">
            <v>01</v>
          </cell>
          <cell r="Q494" t="str">
            <v>เปิดดำเนินการ</v>
          </cell>
          <cell r="R494" t="str">
            <v xml:space="preserve">6 </v>
          </cell>
          <cell r="S494" t="str">
            <v>33150</v>
          </cell>
          <cell r="T494" t="str">
            <v>045637468</v>
          </cell>
          <cell r="U494" t="str">
            <v>045679016</v>
          </cell>
          <cell r="V494" t="str">
            <v>22</v>
          </cell>
          <cell r="W494" t="str">
            <v>2.2 ทุติยภูมิระดับกลาง</v>
          </cell>
          <cell r="X494" t="str">
            <v>S</v>
          </cell>
          <cell r="Y494" t="str">
            <v xml:space="preserve">บริการ  </v>
          </cell>
          <cell r="AH494" t="str">
            <v>10933</v>
          </cell>
        </row>
        <row r="495">
          <cell r="A495" t="str">
            <v>001094600</v>
          </cell>
          <cell r="B495" t="str">
            <v>โรงพยาบาลเขื่องใน</v>
          </cell>
          <cell r="C495" t="str">
            <v>21002</v>
          </cell>
          <cell r="D495" t="str">
            <v>กระทรวงสาธารณสุข สำนักงานปลัดกระทรวงสาธารณสุข</v>
          </cell>
          <cell r="E495" t="str">
            <v>07</v>
          </cell>
          <cell r="F495" t="str">
            <v>โรงพยาบาลชุมชน</v>
          </cell>
          <cell r="G495" t="str">
            <v>60</v>
          </cell>
          <cell r="H495" t="str">
            <v>34</v>
          </cell>
          <cell r="I495" t="str">
            <v>จ.อุบลราชธานี</v>
          </cell>
          <cell r="J495" t="str">
            <v>04</v>
          </cell>
          <cell r="K495" t="str">
            <v xml:space="preserve"> อ.เขื่องใน</v>
          </cell>
          <cell r="L495" t="str">
            <v>01</v>
          </cell>
          <cell r="M495" t="str">
            <v xml:space="preserve"> 'ต.เขื่องใน'</v>
          </cell>
          <cell r="N495" t="str">
            <v>06</v>
          </cell>
          <cell r="O495" t="str">
            <v xml:space="preserve"> หมู่ 6</v>
          </cell>
          <cell r="P495" t="str">
            <v>01</v>
          </cell>
          <cell r="Q495" t="str">
            <v>เปิดดำเนินการ</v>
          </cell>
          <cell r="R495" t="str">
            <v xml:space="preserve">83 </v>
          </cell>
          <cell r="V495" t="str">
            <v>21</v>
          </cell>
          <cell r="W495" t="str">
            <v>2.1 ทุติยภูมิระดับต้น</v>
          </cell>
          <cell r="AH495" t="str">
            <v>10946</v>
          </cell>
        </row>
        <row r="496">
          <cell r="A496" t="str">
            <v>001094900</v>
          </cell>
          <cell r="B496" t="str">
            <v>โรงพยาบาลน้ำยืน</v>
          </cell>
          <cell r="C496" t="str">
            <v>21002</v>
          </cell>
          <cell r="D496" t="str">
            <v>กระทรวงสาธารณสุข สำนักงานปลัดกระทรวงสาธารณสุข</v>
          </cell>
          <cell r="E496" t="str">
            <v>07</v>
          </cell>
          <cell r="F496" t="str">
            <v>โรงพยาบาลชุมชน</v>
          </cell>
          <cell r="G496" t="str">
            <v>30</v>
          </cell>
          <cell r="H496" t="str">
            <v>34</v>
          </cell>
          <cell r="I496" t="str">
            <v>จ.อุบลราชธานี</v>
          </cell>
          <cell r="J496" t="str">
            <v>09</v>
          </cell>
          <cell r="K496" t="str">
            <v xml:space="preserve"> อ.น้ำยืน</v>
          </cell>
          <cell r="L496" t="str">
            <v>07</v>
          </cell>
          <cell r="M496" t="str">
            <v xml:space="preserve"> 'ต.สีวิเชียร'</v>
          </cell>
          <cell r="N496" t="str">
            <v>12</v>
          </cell>
          <cell r="O496" t="str">
            <v xml:space="preserve"> หมู่ 12</v>
          </cell>
          <cell r="P496" t="str">
            <v>01</v>
          </cell>
          <cell r="Q496" t="str">
            <v>เปิดดำเนินการ</v>
          </cell>
          <cell r="V496" t="str">
            <v>21</v>
          </cell>
          <cell r="W496" t="str">
            <v>2.1 ทุติยภูมิระดับต้น</v>
          </cell>
          <cell r="AH496" t="str">
            <v>10949</v>
          </cell>
        </row>
        <row r="497">
          <cell r="A497" t="str">
            <v>001094500</v>
          </cell>
          <cell r="B497" t="str">
            <v>โรงพยาบาลโขงเจียม</v>
          </cell>
          <cell r="C497" t="str">
            <v>21002</v>
          </cell>
          <cell r="D497" t="str">
            <v>กระทรวงสาธารณสุข สำนักงานปลัดกระทรวงสาธารณสุข</v>
          </cell>
          <cell r="E497" t="str">
            <v>07</v>
          </cell>
          <cell r="F497" t="str">
            <v>โรงพยาบาลชุมชน</v>
          </cell>
          <cell r="G497" t="str">
            <v>30</v>
          </cell>
          <cell r="H497" t="str">
            <v>34</v>
          </cell>
          <cell r="I497" t="str">
            <v>จ.อุบลราชธานี</v>
          </cell>
          <cell r="J497" t="str">
            <v>03</v>
          </cell>
          <cell r="K497" t="str">
            <v xml:space="preserve"> อ.โขงเจียม</v>
          </cell>
          <cell r="L497" t="str">
            <v>01</v>
          </cell>
          <cell r="M497" t="str">
            <v xml:space="preserve"> 'ต.โขงเจียม'</v>
          </cell>
          <cell r="N497" t="str">
            <v>02</v>
          </cell>
          <cell r="O497" t="str">
            <v xml:space="preserve"> หมู่ 2</v>
          </cell>
          <cell r="P497" t="str">
            <v>01</v>
          </cell>
          <cell r="Q497" t="str">
            <v>เปิดดำเนินการ</v>
          </cell>
          <cell r="V497" t="str">
            <v>21</v>
          </cell>
          <cell r="W497" t="str">
            <v>2.1 ทุติยภูมิระดับต้น</v>
          </cell>
          <cell r="AH497" t="str">
            <v>10945</v>
          </cell>
        </row>
        <row r="498">
          <cell r="A498" t="str">
            <v>001095000</v>
          </cell>
          <cell r="B498" t="str">
            <v>โรงพยาบาลบุณฑริก</v>
          </cell>
          <cell r="C498" t="str">
            <v>21002</v>
          </cell>
          <cell r="D498" t="str">
            <v>กระทรวงสาธารณสุข สำนักงานปลัดกระทรวงสาธารณสุข</v>
          </cell>
          <cell r="E498" t="str">
            <v>07</v>
          </cell>
          <cell r="F498" t="str">
            <v>โรงพยาบาลชุมชน</v>
          </cell>
          <cell r="G498" t="str">
            <v>30</v>
          </cell>
          <cell r="H498" t="str">
            <v>34</v>
          </cell>
          <cell r="I498" t="str">
            <v>จ.อุบลราชธานี</v>
          </cell>
          <cell r="J498" t="str">
            <v>10</v>
          </cell>
          <cell r="K498" t="str">
            <v xml:space="preserve"> อ.บุณฑริก</v>
          </cell>
          <cell r="L498" t="str">
            <v>01</v>
          </cell>
          <cell r="M498" t="str">
            <v xml:space="preserve"> 'ต.โพนงาม'</v>
          </cell>
          <cell r="N498" t="str">
            <v>01</v>
          </cell>
          <cell r="O498" t="str">
            <v xml:space="preserve"> หมู่ 1</v>
          </cell>
          <cell r="P498" t="str">
            <v>01</v>
          </cell>
          <cell r="Q498" t="str">
            <v>เปิดดำเนินการ</v>
          </cell>
          <cell r="V498" t="str">
            <v>21</v>
          </cell>
          <cell r="W498" t="str">
            <v>2.1 ทุติยภูมิระดับต้น</v>
          </cell>
          <cell r="AH498" t="str">
            <v>10950</v>
          </cell>
        </row>
        <row r="499">
          <cell r="A499" t="str">
            <v>001095300</v>
          </cell>
          <cell r="B499" t="str">
            <v>โรงพยาบาลม่วงสามสิบ</v>
          </cell>
          <cell r="C499" t="str">
            <v>21002</v>
          </cell>
          <cell r="D499" t="str">
            <v>กระทรวงสาธารณสุข สำนักงานปลัดกระทรวงสาธารณสุข</v>
          </cell>
          <cell r="E499" t="str">
            <v>07</v>
          </cell>
          <cell r="F499" t="str">
            <v>โรงพยาบาลชุมชน</v>
          </cell>
          <cell r="G499" t="str">
            <v>30</v>
          </cell>
          <cell r="H499" t="str">
            <v>34</v>
          </cell>
          <cell r="I499" t="str">
            <v>จ.อุบลราชธานี</v>
          </cell>
          <cell r="J499" t="str">
            <v>14</v>
          </cell>
          <cell r="K499" t="str">
            <v xml:space="preserve"> อ.ม่วงสามสิบ</v>
          </cell>
          <cell r="L499" t="str">
            <v>01</v>
          </cell>
          <cell r="M499" t="str">
            <v xml:space="preserve"> 'ต.ม่วงสามสิบ'</v>
          </cell>
          <cell r="N499" t="str">
            <v>10</v>
          </cell>
          <cell r="O499" t="str">
            <v xml:space="preserve"> หมู่ 10</v>
          </cell>
          <cell r="P499" t="str">
            <v>01</v>
          </cell>
          <cell r="Q499" t="str">
            <v>เปิดดำเนินการ</v>
          </cell>
          <cell r="V499" t="str">
            <v>21</v>
          </cell>
          <cell r="W499" t="str">
            <v>2.1 ทุติยภูมิระดับต้น</v>
          </cell>
          <cell r="AH499" t="str">
            <v>10953</v>
          </cell>
        </row>
        <row r="500">
          <cell r="A500" t="str">
            <v>001090100</v>
          </cell>
          <cell r="B500" t="str">
            <v>โรงพยาบาลบ้านกรวด</v>
          </cell>
          <cell r="C500" t="str">
            <v>21002</v>
          </cell>
          <cell r="D500" t="str">
            <v>กระทรวงสาธารณสุข สำนักงานปลัดกระทรวงสาธารณสุข</v>
          </cell>
          <cell r="E500" t="str">
            <v>07</v>
          </cell>
          <cell r="F500" t="str">
            <v>โรงพยาบาลชุมชน</v>
          </cell>
          <cell r="G500" t="str">
            <v>60</v>
          </cell>
          <cell r="H500" t="str">
            <v>31</v>
          </cell>
          <cell r="I500" t="str">
            <v>จ.บุรีรัมย์</v>
          </cell>
          <cell r="J500" t="str">
            <v>08</v>
          </cell>
          <cell r="K500" t="str">
            <v xml:space="preserve"> อ.บ้านกรวด</v>
          </cell>
          <cell r="L500" t="str">
            <v>01</v>
          </cell>
          <cell r="M500" t="str">
            <v xml:space="preserve"> 'ต.บ้านกรวด'</v>
          </cell>
          <cell r="N500" t="str">
            <v>03</v>
          </cell>
          <cell r="O500" t="str">
            <v xml:space="preserve"> หมู่ 3</v>
          </cell>
          <cell r="P500" t="str">
            <v>01</v>
          </cell>
          <cell r="Q500" t="str">
            <v>เปิดดำเนินการ</v>
          </cell>
          <cell r="R500" t="str">
            <v xml:space="preserve">120  ถ.ไมยรัตน์ </v>
          </cell>
          <cell r="V500" t="str">
            <v>22</v>
          </cell>
          <cell r="W500" t="str">
            <v>2.2 ทุติยภูมิระดับกลาง</v>
          </cell>
          <cell r="AH500" t="str">
            <v>10901</v>
          </cell>
        </row>
        <row r="501">
          <cell r="A501" t="str">
            <v>001092100</v>
          </cell>
          <cell r="B501" t="str">
            <v>โรงพยาบาลสนม</v>
          </cell>
          <cell r="C501" t="str">
            <v>21002</v>
          </cell>
          <cell r="D501" t="str">
            <v>กระทรวงสาธารณสุข สำนักงานปลัดกระทรวงสาธารณสุข</v>
          </cell>
          <cell r="E501" t="str">
            <v>07</v>
          </cell>
          <cell r="F501" t="str">
            <v>โรงพยาบาลชุมชน</v>
          </cell>
          <cell r="G501" t="str">
            <v>30</v>
          </cell>
          <cell r="H501" t="str">
            <v>32</v>
          </cell>
          <cell r="I501" t="str">
            <v>จ.สุรินทร์</v>
          </cell>
          <cell r="J501" t="str">
            <v>08</v>
          </cell>
          <cell r="K501" t="str">
            <v xml:space="preserve"> อ.สนม</v>
          </cell>
          <cell r="L501" t="str">
            <v>01</v>
          </cell>
          <cell r="M501" t="str">
            <v xml:space="preserve"> 'ต.สนม'</v>
          </cell>
          <cell r="N501" t="str">
            <v>03</v>
          </cell>
          <cell r="O501" t="str">
            <v xml:space="preserve"> หมู่ 3</v>
          </cell>
          <cell r="P501" t="str">
            <v>01</v>
          </cell>
          <cell r="Q501" t="str">
            <v>เปิดดำเนินการ</v>
          </cell>
          <cell r="R501" t="str">
            <v xml:space="preserve">110  ถ.ศรีสนม </v>
          </cell>
          <cell r="V501" t="str">
            <v>21</v>
          </cell>
          <cell r="W501" t="str">
            <v>2.1 ทุติยภูมิระดับต้น</v>
          </cell>
          <cell r="AH501" t="str">
            <v>10921</v>
          </cell>
        </row>
        <row r="502">
          <cell r="A502" t="str">
            <v>001091600</v>
          </cell>
          <cell r="B502" t="str">
            <v>โรงพยาบาลท่าตูม</v>
          </cell>
          <cell r="C502" t="str">
            <v>21002</v>
          </cell>
          <cell r="D502" t="str">
            <v>กระทรวงสาธารณสุข สำนักงานปลัดกระทรวงสาธารณสุข</v>
          </cell>
          <cell r="E502" t="str">
            <v>07</v>
          </cell>
          <cell r="F502" t="str">
            <v>โรงพยาบาลชุมชน</v>
          </cell>
          <cell r="G502" t="str">
            <v>30</v>
          </cell>
          <cell r="H502" t="str">
            <v>32</v>
          </cell>
          <cell r="I502" t="str">
            <v>จ.สุรินทร์</v>
          </cell>
          <cell r="J502" t="str">
            <v>03</v>
          </cell>
          <cell r="K502" t="str">
            <v xml:space="preserve"> อ.ท่าตูม</v>
          </cell>
          <cell r="L502" t="str">
            <v>01</v>
          </cell>
          <cell r="M502" t="str">
            <v xml:space="preserve"> 'ต.ท่าตูม'</v>
          </cell>
          <cell r="N502" t="str">
            <v>07</v>
          </cell>
          <cell r="O502" t="str">
            <v xml:space="preserve"> หมู่ 7</v>
          </cell>
          <cell r="P502" t="str">
            <v>01</v>
          </cell>
          <cell r="Q502" t="str">
            <v>เปิดดำเนินการ</v>
          </cell>
          <cell r="R502" t="str">
            <v xml:space="preserve">406 </v>
          </cell>
          <cell r="S502" t="str">
            <v>32120</v>
          </cell>
          <cell r="T502" t="str">
            <v>044-591126</v>
          </cell>
          <cell r="U502" t="str">
            <v>044-591126</v>
          </cell>
          <cell r="V502" t="str">
            <v>22</v>
          </cell>
          <cell r="W502" t="str">
            <v>2.2 ทุติยภูมิระดับกลาง</v>
          </cell>
          <cell r="X502" t="str">
            <v>S</v>
          </cell>
          <cell r="Y502" t="str">
            <v xml:space="preserve">บริการ  </v>
          </cell>
          <cell r="AH502" t="str">
            <v>10916</v>
          </cell>
        </row>
        <row r="503">
          <cell r="A503" t="str">
            <v>001097800</v>
          </cell>
          <cell r="B503" t="str">
            <v>โรงพยาบาลภูเขียว</v>
          </cell>
          <cell r="C503" t="str">
            <v>21002</v>
          </cell>
          <cell r="D503" t="str">
            <v>กระทรวงสาธารณสุข สำนักงานปลัดกระทรวงสาธารณสุข</v>
          </cell>
          <cell r="E503" t="str">
            <v>07</v>
          </cell>
          <cell r="F503" t="str">
            <v>โรงพยาบาลชุมชน</v>
          </cell>
          <cell r="G503" t="str">
            <v>90</v>
          </cell>
          <cell r="H503" t="str">
            <v>36</v>
          </cell>
          <cell r="I503" t="str">
            <v>จ.ชัยภูมิ</v>
          </cell>
          <cell r="J503" t="str">
            <v>10</v>
          </cell>
          <cell r="K503" t="str">
            <v xml:space="preserve"> อ.ภูเขียว</v>
          </cell>
          <cell r="L503" t="str">
            <v>01</v>
          </cell>
          <cell r="M503" t="str">
            <v xml:space="preserve"> 'ต.ผักปัง'</v>
          </cell>
          <cell r="N503" t="str">
            <v>04</v>
          </cell>
          <cell r="O503" t="str">
            <v xml:space="preserve"> หมู่ 4</v>
          </cell>
          <cell r="P503" t="str">
            <v>01</v>
          </cell>
          <cell r="Q503" t="str">
            <v>เปิดดำเนินการ</v>
          </cell>
          <cell r="R503" t="str">
            <v xml:space="preserve">149 </v>
          </cell>
          <cell r="V503" t="str">
            <v>22</v>
          </cell>
          <cell r="W503" t="str">
            <v>2.2 ทุติยภูมิระดับกลาง</v>
          </cell>
          <cell r="AH503" t="str">
            <v>10978</v>
          </cell>
        </row>
        <row r="504">
          <cell r="A504" t="str">
            <v>001098000</v>
          </cell>
          <cell r="B504" t="str">
            <v>โรงพยาบาลแก้งคร้อ</v>
          </cell>
          <cell r="C504" t="str">
            <v>21002</v>
          </cell>
          <cell r="D504" t="str">
            <v>กระทรวงสาธารณสุข สำนักงานปลัดกระทรวงสาธารณสุข</v>
          </cell>
          <cell r="E504" t="str">
            <v>07</v>
          </cell>
          <cell r="F504" t="str">
            <v>โรงพยาบาลชุมชน</v>
          </cell>
          <cell r="G504" t="str">
            <v>60</v>
          </cell>
          <cell r="H504" t="str">
            <v>36</v>
          </cell>
          <cell r="I504" t="str">
            <v>จ.ชัยภูมิ</v>
          </cell>
          <cell r="J504" t="str">
            <v>12</v>
          </cell>
          <cell r="K504" t="str">
            <v xml:space="preserve"> อ.แก้งคร้อ</v>
          </cell>
          <cell r="L504" t="str">
            <v>01</v>
          </cell>
          <cell r="M504" t="str">
            <v xml:space="preserve"> 'ต.ช่องสามหมอ'</v>
          </cell>
          <cell r="N504" t="str">
            <v>01</v>
          </cell>
          <cell r="O504" t="str">
            <v xml:space="preserve"> หมู่ 1</v>
          </cell>
          <cell r="P504" t="str">
            <v>01</v>
          </cell>
          <cell r="Q504" t="str">
            <v>เปิดดำเนินการ</v>
          </cell>
          <cell r="R504" t="str">
            <v xml:space="preserve">1057 </v>
          </cell>
          <cell r="V504" t="str">
            <v>21</v>
          </cell>
          <cell r="W504" t="str">
            <v>2.1 ทุติยภูมิระดับต้น</v>
          </cell>
          <cell r="AH504" t="str">
            <v>10980</v>
          </cell>
        </row>
        <row r="505">
          <cell r="A505" t="str">
            <v>001098100</v>
          </cell>
          <cell r="B505" t="str">
            <v>โรงพยาบาลคอนสาร</v>
          </cell>
          <cell r="C505" t="str">
            <v>21002</v>
          </cell>
          <cell r="D505" t="str">
            <v>กระทรวงสาธารณสุข สำนักงานปลัดกระทรวงสาธารณสุข</v>
          </cell>
          <cell r="E505" t="str">
            <v>07</v>
          </cell>
          <cell r="F505" t="str">
            <v>โรงพยาบาลชุมชน</v>
          </cell>
          <cell r="G505" t="str">
            <v>30</v>
          </cell>
          <cell r="H505" t="str">
            <v>36</v>
          </cell>
          <cell r="I505" t="str">
            <v>จ.ชัยภูมิ</v>
          </cell>
          <cell r="J505" t="str">
            <v>13</v>
          </cell>
          <cell r="K505" t="str">
            <v xml:space="preserve"> อ.คอนสาร</v>
          </cell>
          <cell r="L505" t="str">
            <v>07</v>
          </cell>
          <cell r="M505" t="str">
            <v xml:space="preserve"> 'ต.ทุ่งนาเลา'</v>
          </cell>
          <cell r="N505" t="str">
            <v>05</v>
          </cell>
          <cell r="O505" t="str">
            <v xml:space="preserve"> หมู่ 5</v>
          </cell>
          <cell r="P505" t="str">
            <v>01</v>
          </cell>
          <cell r="Q505" t="str">
            <v>เปิดดำเนินการ</v>
          </cell>
          <cell r="R505" t="str">
            <v>137</v>
          </cell>
          <cell r="V505" t="str">
            <v>21</v>
          </cell>
          <cell r="W505" t="str">
            <v>2.1 ทุติยภูมิระดับต้น</v>
          </cell>
          <cell r="AH505" t="str">
            <v>10981</v>
          </cell>
        </row>
        <row r="506">
          <cell r="A506" t="str">
            <v>001099100</v>
          </cell>
          <cell r="B506" t="str">
            <v>โรงพยาบาลนากลาง</v>
          </cell>
          <cell r="C506" t="str">
            <v>21002</v>
          </cell>
          <cell r="D506" t="str">
            <v>กระทรวงสาธารณสุข สำนักงานปลัดกระทรวงสาธารณสุข</v>
          </cell>
          <cell r="E506" t="str">
            <v>07</v>
          </cell>
          <cell r="F506" t="str">
            <v>โรงพยาบาลชุมชน</v>
          </cell>
          <cell r="G506" t="str">
            <v>60</v>
          </cell>
          <cell r="H506" t="str">
            <v>39</v>
          </cell>
          <cell r="I506" t="str">
            <v>จ.หนองบัวลำภู</v>
          </cell>
          <cell r="J506" t="str">
            <v>02</v>
          </cell>
          <cell r="K506" t="str">
            <v xml:space="preserve"> อ.นากลาง</v>
          </cell>
          <cell r="L506" t="str">
            <v>01</v>
          </cell>
          <cell r="M506" t="str">
            <v xml:space="preserve"> 'ต.นากลาง'</v>
          </cell>
          <cell r="N506" t="str">
            <v>06</v>
          </cell>
          <cell r="O506" t="str">
            <v xml:space="preserve"> หมู่ 6</v>
          </cell>
          <cell r="P506" t="str">
            <v>01</v>
          </cell>
          <cell r="Q506" t="str">
            <v>เปิดดำเนินการ</v>
          </cell>
          <cell r="R506" t="str">
            <v xml:space="preserve">84  ถ.อุดร-เลย </v>
          </cell>
          <cell r="V506" t="str">
            <v>21</v>
          </cell>
          <cell r="W506" t="str">
            <v>2.1 ทุติยภูมิระดับต้น</v>
          </cell>
          <cell r="AH506" t="str">
            <v>10991</v>
          </cell>
        </row>
        <row r="507">
          <cell r="A507" t="str">
            <v>001100200</v>
          </cell>
          <cell r="B507" t="str">
            <v>โรงพยาบาลบ้านไผ่</v>
          </cell>
          <cell r="C507" t="str">
            <v>21002</v>
          </cell>
          <cell r="D507" t="str">
            <v>กระทรวงสาธารณสุข สำนักงานปลัดกระทรวงสาธารณสุข</v>
          </cell>
          <cell r="E507" t="str">
            <v>07</v>
          </cell>
          <cell r="F507" t="str">
            <v>โรงพยาบาลชุมชน</v>
          </cell>
          <cell r="G507" t="str">
            <v>90</v>
          </cell>
          <cell r="H507" t="str">
            <v>40</v>
          </cell>
          <cell r="I507" t="str">
            <v>จ.ขอนแก่น</v>
          </cell>
          <cell r="J507" t="str">
            <v>10</v>
          </cell>
          <cell r="K507" t="str">
            <v xml:space="preserve"> อ.บ้านไผ่</v>
          </cell>
          <cell r="L507" t="str">
            <v>02</v>
          </cell>
          <cell r="M507" t="str">
            <v xml:space="preserve"> 'ต.ในเมือง'</v>
          </cell>
          <cell r="N507" t="str">
            <v>03</v>
          </cell>
          <cell r="O507" t="str">
            <v xml:space="preserve"> หมู่ 3</v>
          </cell>
          <cell r="P507" t="str">
            <v>01</v>
          </cell>
          <cell r="Q507" t="str">
            <v>เปิดดำเนินการ</v>
          </cell>
          <cell r="R507" t="str">
            <v xml:space="preserve">718 ถ.แจ้งสนิท </v>
          </cell>
          <cell r="S507" t="str">
            <v>40110</v>
          </cell>
          <cell r="T507" t="str">
            <v>043272357</v>
          </cell>
          <cell r="V507" t="str">
            <v>22</v>
          </cell>
          <cell r="W507" t="str">
            <v>2.2 ทุติยภูมิระดับกลาง</v>
          </cell>
          <cell r="X507" t="str">
            <v>S</v>
          </cell>
          <cell r="Y507" t="str">
            <v xml:space="preserve">บริการ  </v>
          </cell>
          <cell r="AH507" t="str">
            <v>11002</v>
          </cell>
        </row>
        <row r="508">
          <cell r="A508" t="str">
            <v>001101800</v>
          </cell>
          <cell r="B508" t="str">
            <v>โรงพยาบาลหนองหาน</v>
          </cell>
          <cell r="C508" t="str">
            <v>21002</v>
          </cell>
          <cell r="D508" t="str">
            <v>กระทรวงสาธารณสุข สำนักงานปลัดกระทรวงสาธารณสุข</v>
          </cell>
          <cell r="E508" t="str">
            <v>07</v>
          </cell>
          <cell r="F508" t="str">
            <v>โรงพยาบาลชุมชน</v>
          </cell>
          <cell r="G508" t="str">
            <v>90</v>
          </cell>
          <cell r="H508" t="str">
            <v>41</v>
          </cell>
          <cell r="I508" t="str">
            <v>จ.อุดรธานี</v>
          </cell>
          <cell r="J508" t="str">
            <v>06</v>
          </cell>
          <cell r="K508" t="str">
            <v xml:space="preserve"> อ.หนองหาน</v>
          </cell>
          <cell r="L508" t="str">
            <v>01</v>
          </cell>
          <cell r="M508" t="str">
            <v xml:space="preserve"> 'ต.หนองหาน'</v>
          </cell>
          <cell r="N508" t="str">
            <v>06</v>
          </cell>
          <cell r="O508" t="str">
            <v xml:space="preserve"> หมู่ 6</v>
          </cell>
          <cell r="P508" t="str">
            <v>01</v>
          </cell>
          <cell r="Q508" t="str">
            <v>เปิดดำเนินการ</v>
          </cell>
          <cell r="S508" t="str">
            <v>41130</v>
          </cell>
          <cell r="V508" t="str">
            <v>22</v>
          </cell>
          <cell r="W508" t="str">
            <v>2.2 ทุติยภูมิระดับกลาง</v>
          </cell>
          <cell r="AH508" t="str">
            <v>11018</v>
          </cell>
        </row>
        <row r="509">
          <cell r="A509" t="str">
            <v>001100000</v>
          </cell>
          <cell r="B509" t="str">
            <v>โรงพยาบาลน้ำพอง</v>
          </cell>
          <cell r="C509" t="str">
            <v>21002</v>
          </cell>
          <cell r="D509" t="str">
            <v>กระทรวงสาธารณสุข สำนักงานปลัดกระทรวงสาธารณสุข</v>
          </cell>
          <cell r="E509" t="str">
            <v>07</v>
          </cell>
          <cell r="F509" t="str">
            <v>โรงพยาบาลชุมชน</v>
          </cell>
          <cell r="G509" t="str">
            <v>60</v>
          </cell>
          <cell r="H509" t="str">
            <v>40</v>
          </cell>
          <cell r="I509" t="str">
            <v>จ.ขอนแก่น</v>
          </cell>
          <cell r="J509" t="str">
            <v>07</v>
          </cell>
          <cell r="K509" t="str">
            <v xml:space="preserve"> อ.น้ำพอง</v>
          </cell>
          <cell r="L509" t="str">
            <v>01</v>
          </cell>
          <cell r="M509" t="str">
            <v xml:space="preserve"> 'ต.น้ำพอง'</v>
          </cell>
          <cell r="N509" t="str">
            <v>02</v>
          </cell>
          <cell r="O509" t="str">
            <v xml:space="preserve"> หมู่ 2</v>
          </cell>
          <cell r="P509" t="str">
            <v>01</v>
          </cell>
          <cell r="Q509" t="str">
            <v>เปิดดำเนินการ</v>
          </cell>
          <cell r="R509" t="str">
            <v xml:space="preserve">122/2 ถ.มิตรภาพ </v>
          </cell>
          <cell r="S509" t="str">
            <v>40140</v>
          </cell>
          <cell r="T509" t="str">
            <v>043441112</v>
          </cell>
          <cell r="V509" t="str">
            <v>21</v>
          </cell>
          <cell r="W509" t="str">
            <v>2.1 ทุติยภูมิระดับต้น</v>
          </cell>
          <cell r="X509" t="str">
            <v>S</v>
          </cell>
          <cell r="Y509" t="str">
            <v xml:space="preserve">บริการ  </v>
          </cell>
          <cell r="AH509" t="str">
            <v>11000</v>
          </cell>
        </row>
        <row r="510">
          <cell r="A510" t="str">
            <v>001101100</v>
          </cell>
          <cell r="B510" t="str">
            <v>โรงพยาบาลเขาสวนกวาง</v>
          </cell>
          <cell r="C510" t="str">
            <v>21002</v>
          </cell>
          <cell r="D510" t="str">
            <v>กระทรวงสาธารณสุข สำนักงานปลัดกระทรวงสาธารณสุข</v>
          </cell>
          <cell r="E510" t="str">
            <v>07</v>
          </cell>
          <cell r="F510" t="str">
            <v>โรงพยาบาลชุมชน</v>
          </cell>
          <cell r="G510" t="str">
            <v>30</v>
          </cell>
          <cell r="H510" t="str">
            <v>40</v>
          </cell>
          <cell r="I510" t="str">
            <v>จ.ขอนแก่น</v>
          </cell>
          <cell r="J510" t="str">
            <v>19</v>
          </cell>
          <cell r="K510" t="str">
            <v xml:space="preserve"> อ.เขาสวนกวาง</v>
          </cell>
          <cell r="L510" t="str">
            <v>05</v>
          </cell>
          <cell r="M510" t="str">
            <v xml:space="preserve"> 'ต.คำม่วง'</v>
          </cell>
          <cell r="N510" t="str">
            <v>10</v>
          </cell>
          <cell r="O510" t="str">
            <v xml:space="preserve"> หมู่ 10</v>
          </cell>
          <cell r="P510" t="str">
            <v>01</v>
          </cell>
          <cell r="Q510" t="str">
            <v>เปิดดำเนินการ</v>
          </cell>
          <cell r="R510" t="str">
            <v>198 ถ.มิตรภาพ</v>
          </cell>
          <cell r="S510" t="str">
            <v>40280</v>
          </cell>
          <cell r="T510" t="str">
            <v>043449095</v>
          </cell>
          <cell r="V510" t="str">
            <v>21</v>
          </cell>
          <cell r="W510" t="str">
            <v>2.1 ทุติยภูมิระดับต้น</v>
          </cell>
          <cell r="X510" t="str">
            <v>S</v>
          </cell>
          <cell r="Y510" t="str">
            <v xml:space="preserve">บริการ  </v>
          </cell>
          <cell r="AH510" t="str">
            <v>11011</v>
          </cell>
        </row>
        <row r="511">
          <cell r="A511" t="str">
            <v>001092900</v>
          </cell>
          <cell r="B511" t="str">
            <v>โรงพยาบาลกันทรลักษ์</v>
          </cell>
          <cell r="C511" t="str">
            <v>21002</v>
          </cell>
          <cell r="D511" t="str">
            <v>กระทรวงสาธารณสุข สำนักงานปลัดกระทรวงสาธารณสุข</v>
          </cell>
          <cell r="E511" t="str">
            <v>07</v>
          </cell>
          <cell r="F511" t="str">
            <v>โรงพยาบาลชุมชน</v>
          </cell>
          <cell r="G511" t="str">
            <v>120</v>
          </cell>
          <cell r="H511" t="str">
            <v>33</v>
          </cell>
          <cell r="I511" t="str">
            <v>จ.ศรีสะเกษ</v>
          </cell>
          <cell r="J511" t="str">
            <v>04</v>
          </cell>
          <cell r="K511" t="str">
            <v xml:space="preserve"> อ.กันทรลักษ์</v>
          </cell>
          <cell r="L511" t="str">
            <v>06</v>
          </cell>
          <cell r="M511" t="str">
            <v xml:space="preserve"> 'ต.น้ำอ้อม'</v>
          </cell>
          <cell r="N511" t="str">
            <v>05</v>
          </cell>
          <cell r="O511" t="str">
            <v xml:space="preserve"> หมู่ 5</v>
          </cell>
          <cell r="P511" t="str">
            <v>01</v>
          </cell>
          <cell r="Q511" t="str">
            <v>เปิดดำเนินการ</v>
          </cell>
          <cell r="S511" t="str">
            <v>33110</v>
          </cell>
          <cell r="T511" t="str">
            <v>045635758-61</v>
          </cell>
          <cell r="U511" t="str">
            <v>045661164</v>
          </cell>
          <cell r="V511" t="str">
            <v>23</v>
          </cell>
          <cell r="W511" t="str">
            <v>2.3 ทุติยภูมิระดับสูง</v>
          </cell>
          <cell r="X511" t="str">
            <v>S</v>
          </cell>
          <cell r="Y511" t="str">
            <v xml:space="preserve">บริการ  </v>
          </cell>
          <cell r="Z511" t="str">
            <v>04</v>
          </cell>
          <cell r="AA511" t="str">
            <v>แก้ไข/เปลี่ยนแปลงที่ตั้ง</v>
          </cell>
          <cell r="AB511" t="str">
            <v>แก้ไขจำนวนเตียง 142 เป็น 120</v>
          </cell>
          <cell r="AH511" t="str">
            <v>10929</v>
          </cell>
        </row>
        <row r="512">
          <cell r="A512" t="str">
            <v>001100900</v>
          </cell>
          <cell r="B512" t="str">
            <v>โรงพยาบาลมัญจาคีรี</v>
          </cell>
          <cell r="C512" t="str">
            <v>21002</v>
          </cell>
          <cell r="D512" t="str">
            <v>กระทรวงสาธารณสุข สำนักงานปลัดกระทรวงสาธารณสุข</v>
          </cell>
          <cell r="E512" t="str">
            <v>07</v>
          </cell>
          <cell r="F512" t="str">
            <v>โรงพยาบาลชุมชน</v>
          </cell>
          <cell r="G512" t="str">
            <v>60</v>
          </cell>
          <cell r="H512" t="str">
            <v>40</v>
          </cell>
          <cell r="I512" t="str">
            <v>จ.ขอนแก่น</v>
          </cell>
          <cell r="J512" t="str">
            <v>17</v>
          </cell>
          <cell r="K512" t="str">
            <v xml:space="preserve"> อ.มัญจาคีรี</v>
          </cell>
          <cell r="L512" t="str">
            <v>01</v>
          </cell>
          <cell r="M512" t="str">
            <v xml:space="preserve"> 'ต.กุดเค้า'</v>
          </cell>
          <cell r="N512" t="str">
            <v>14</v>
          </cell>
          <cell r="O512" t="str">
            <v xml:space="preserve"> หมู่ 14</v>
          </cell>
          <cell r="P512" t="str">
            <v>01</v>
          </cell>
          <cell r="Q512" t="str">
            <v>เปิดดำเนินการ</v>
          </cell>
          <cell r="R512" t="str">
            <v xml:space="preserve">316 </v>
          </cell>
          <cell r="S512" t="str">
            <v>40160</v>
          </cell>
          <cell r="T512" t="str">
            <v>043289100</v>
          </cell>
          <cell r="V512" t="str">
            <v>21</v>
          </cell>
          <cell r="W512" t="str">
            <v>2.1 ทุติยภูมิระดับต้น</v>
          </cell>
          <cell r="X512" t="str">
            <v>S</v>
          </cell>
          <cell r="Y512" t="str">
            <v xml:space="preserve">บริการ  </v>
          </cell>
          <cell r="AH512" t="str">
            <v>11009</v>
          </cell>
        </row>
        <row r="513">
          <cell r="A513" t="str">
            <v>001096300</v>
          </cell>
          <cell r="B513" t="str">
            <v>โรงพยาบาลทรายมูล</v>
          </cell>
          <cell r="C513" t="str">
            <v>21002</v>
          </cell>
          <cell r="D513" t="str">
            <v>กระทรวงสาธารณสุข สำนักงานปลัดกระทรวงสาธารณสุข</v>
          </cell>
          <cell r="E513" t="str">
            <v>07</v>
          </cell>
          <cell r="F513" t="str">
            <v>โรงพยาบาลชุมชน</v>
          </cell>
          <cell r="G513" t="str">
            <v>30</v>
          </cell>
          <cell r="H513" t="str">
            <v>35</v>
          </cell>
          <cell r="I513" t="str">
            <v>จ.ยโสธร</v>
          </cell>
          <cell r="J513" t="str">
            <v>02</v>
          </cell>
          <cell r="K513" t="str">
            <v xml:space="preserve"> อ.ทรายมูล</v>
          </cell>
          <cell r="L513" t="str">
            <v>01</v>
          </cell>
          <cell r="M513" t="str">
            <v xml:space="preserve"> 'ต.ทรายมูล'</v>
          </cell>
          <cell r="N513" t="str">
            <v>00</v>
          </cell>
          <cell r="O513" t="str">
            <v xml:space="preserve"> หมู่ 0</v>
          </cell>
          <cell r="P513" t="str">
            <v>01</v>
          </cell>
          <cell r="Q513" t="str">
            <v>เปิดดำเนินการ</v>
          </cell>
          <cell r="R513" t="str">
            <v xml:space="preserve">100 </v>
          </cell>
          <cell r="S513" t="str">
            <v>35170</v>
          </cell>
          <cell r="V513" t="str">
            <v>21</v>
          </cell>
          <cell r="W513" t="str">
            <v>2.1 ทุติยภูมิระดับต้น</v>
          </cell>
          <cell r="AH513" t="str">
            <v>10963</v>
          </cell>
        </row>
        <row r="514">
          <cell r="A514" t="str">
            <v>001095900</v>
          </cell>
          <cell r="B514" t="str">
            <v>โรงพยาบาลสำโรง</v>
          </cell>
          <cell r="C514" t="str">
            <v>21002</v>
          </cell>
          <cell r="D514" t="str">
            <v>กระทรวงสาธารณสุข สำนักงานปลัดกระทรวงสาธารณสุข</v>
          </cell>
          <cell r="E514" t="str">
            <v>07</v>
          </cell>
          <cell r="F514" t="str">
            <v>โรงพยาบาลชุมชน</v>
          </cell>
          <cell r="G514" t="str">
            <v>30</v>
          </cell>
          <cell r="H514" t="str">
            <v>34</v>
          </cell>
          <cell r="I514" t="str">
            <v>จ.อุบลราชธานี</v>
          </cell>
          <cell r="J514" t="str">
            <v>22</v>
          </cell>
          <cell r="K514" t="str">
            <v xml:space="preserve"> อ.สำโรง</v>
          </cell>
          <cell r="L514" t="str">
            <v>01</v>
          </cell>
          <cell r="M514" t="str">
            <v xml:space="preserve"> 'ต.สำโรง'</v>
          </cell>
          <cell r="N514" t="str">
            <v>08</v>
          </cell>
          <cell r="O514" t="str">
            <v xml:space="preserve"> หมู่ 8</v>
          </cell>
          <cell r="P514" t="str">
            <v>01</v>
          </cell>
          <cell r="Q514" t="str">
            <v>เปิดดำเนินการ</v>
          </cell>
          <cell r="V514" t="str">
            <v>21</v>
          </cell>
          <cell r="W514" t="str">
            <v>2.1 ทุติยภูมิระดับต้น</v>
          </cell>
          <cell r="AH514" t="str">
            <v>10959</v>
          </cell>
        </row>
        <row r="515">
          <cell r="A515" t="str">
            <v>001093000</v>
          </cell>
          <cell r="B515" t="str">
            <v>โรงพยาบาลขุขันธ์</v>
          </cell>
          <cell r="C515" t="str">
            <v>21002</v>
          </cell>
          <cell r="D515" t="str">
            <v>กระทรวงสาธารณสุข สำนักงานปลัดกระทรวงสาธารณสุข</v>
          </cell>
          <cell r="E515" t="str">
            <v>07</v>
          </cell>
          <cell r="F515" t="str">
            <v>โรงพยาบาลชุมชน</v>
          </cell>
          <cell r="G515" t="str">
            <v>90</v>
          </cell>
          <cell r="H515" t="str">
            <v>33</v>
          </cell>
          <cell r="I515" t="str">
            <v>จ.ศรีสะเกษ</v>
          </cell>
          <cell r="J515" t="str">
            <v>05</v>
          </cell>
          <cell r="K515" t="str">
            <v xml:space="preserve"> อ.ขุขันธ์</v>
          </cell>
          <cell r="L515" t="str">
            <v>09</v>
          </cell>
          <cell r="M515" t="str">
            <v xml:space="preserve"> 'ต.ห้วยเหนือ'</v>
          </cell>
          <cell r="N515" t="str">
            <v>06</v>
          </cell>
          <cell r="O515" t="str">
            <v xml:space="preserve"> หมู่ 6</v>
          </cell>
          <cell r="P515" t="str">
            <v>01</v>
          </cell>
          <cell r="Q515" t="str">
            <v>เปิดดำเนินการ</v>
          </cell>
          <cell r="S515" t="str">
            <v>33140</v>
          </cell>
          <cell r="T515" t="str">
            <v>04563481-3</v>
          </cell>
          <cell r="U515" t="str">
            <v>045671015'</v>
          </cell>
          <cell r="V515" t="str">
            <v>045630484</v>
          </cell>
          <cell r="W515" t="str">
            <v>045671015'</v>
          </cell>
          <cell r="X515" t="str">
            <v>21</v>
          </cell>
          <cell r="Y515" t="str">
            <v>2.1 ทุติยภูมิระดับต้น</v>
          </cell>
          <cell r="Z515" t="str">
            <v>S</v>
          </cell>
          <cell r="AA515" t="str">
            <v xml:space="preserve">บริการ  </v>
          </cell>
          <cell r="AH515" t="str">
            <v>10930</v>
          </cell>
        </row>
        <row r="516">
          <cell r="A516" t="str">
            <v>001104600</v>
          </cell>
          <cell r="B516" t="str">
            <v>โรงพยาบาลเซกา</v>
          </cell>
          <cell r="C516" t="str">
            <v>21002</v>
          </cell>
          <cell r="D516" t="str">
            <v>กระทรวงสาธารณสุข สำนักงานปลัดกระทรวงสาธารณสุข</v>
          </cell>
          <cell r="E516" t="str">
            <v>07</v>
          </cell>
          <cell r="F516" t="str">
            <v>โรงพยาบาลชุมชน</v>
          </cell>
          <cell r="G516" t="str">
            <v>30</v>
          </cell>
          <cell r="H516" t="str">
            <v>38</v>
          </cell>
          <cell r="I516" t="str">
            <v>จ.บึงกาฬ</v>
          </cell>
          <cell r="J516" t="str">
            <v>04</v>
          </cell>
          <cell r="K516" t="str">
            <v xml:space="preserve"> อ.เซกา</v>
          </cell>
          <cell r="L516" t="str">
            <v>01</v>
          </cell>
          <cell r="M516" t="str">
            <v xml:space="preserve"> 'ต.เซกา'</v>
          </cell>
          <cell r="N516" t="str">
            <v>01</v>
          </cell>
          <cell r="O516" t="str">
            <v xml:space="preserve"> หมู่ 1</v>
          </cell>
          <cell r="P516" t="str">
            <v>01</v>
          </cell>
          <cell r="Q516" t="str">
            <v>เปิดดำเนินการ</v>
          </cell>
          <cell r="R516" t="str">
            <v xml:space="preserve">62  </v>
          </cell>
          <cell r="S516" t="str">
            <v>43150</v>
          </cell>
          <cell r="T516" t="str">
            <v>042489099</v>
          </cell>
          <cell r="U516" t="str">
            <v>042489099</v>
          </cell>
          <cell r="V516" t="str">
            <v>22</v>
          </cell>
          <cell r="W516" t="str">
            <v>2.2 ทุติยภูมิระดับกลาง</v>
          </cell>
          <cell r="X516" t="str">
            <v>S</v>
          </cell>
          <cell r="Y516" t="str">
            <v xml:space="preserve">บริการ  </v>
          </cell>
          <cell r="Z516" t="str">
            <v>01</v>
          </cell>
          <cell r="AA516" t="str">
            <v>ตั้งใหม่</v>
          </cell>
          <cell r="AH516" t="str">
            <v>11046</v>
          </cell>
        </row>
        <row r="517">
          <cell r="A517" t="str">
            <v>001100100</v>
          </cell>
          <cell r="B517" t="str">
            <v>โรงพยาบาลอุบลรัตน์</v>
          </cell>
          <cell r="C517" t="str">
            <v>21002</v>
          </cell>
          <cell r="D517" t="str">
            <v>กระทรวงสาธารณสุข สำนักงานปลัดกระทรวงสาธารณสุข</v>
          </cell>
          <cell r="E517" t="str">
            <v>07</v>
          </cell>
          <cell r="F517" t="str">
            <v>โรงพยาบาลชุมชน</v>
          </cell>
          <cell r="G517" t="str">
            <v>30</v>
          </cell>
          <cell r="H517" t="str">
            <v>40</v>
          </cell>
          <cell r="I517" t="str">
            <v>จ.ขอนแก่น</v>
          </cell>
          <cell r="J517" t="str">
            <v>08</v>
          </cell>
          <cell r="K517" t="str">
            <v xml:space="preserve"> อ.อุบลรัตน์</v>
          </cell>
          <cell r="L517" t="str">
            <v>03</v>
          </cell>
          <cell r="M517" t="str">
            <v xml:space="preserve"> 'ต.เขื่อนอุบลรัตน์'</v>
          </cell>
          <cell r="N517" t="str">
            <v>02</v>
          </cell>
          <cell r="O517" t="str">
            <v xml:space="preserve"> หมู่ 2</v>
          </cell>
          <cell r="P517" t="str">
            <v>01</v>
          </cell>
          <cell r="Q517" t="str">
            <v>เปิดดำเนินการ</v>
          </cell>
          <cell r="R517" t="str">
            <v xml:space="preserve">175 ถ.สุขาภิบาล 1 </v>
          </cell>
          <cell r="S517" t="str">
            <v>40250</v>
          </cell>
          <cell r="T517" t="str">
            <v>043446112</v>
          </cell>
          <cell r="V517" t="str">
            <v>21</v>
          </cell>
          <cell r="W517" t="str">
            <v>2.1 ทุติยภูมิระดับต้น</v>
          </cell>
          <cell r="X517" t="str">
            <v>S</v>
          </cell>
          <cell r="Y517" t="str">
            <v xml:space="preserve">บริการ  </v>
          </cell>
          <cell r="AH517" t="str">
            <v>11001</v>
          </cell>
        </row>
        <row r="518">
          <cell r="A518" t="str">
            <v>001101000</v>
          </cell>
          <cell r="B518" t="str">
            <v>โรงพยาบาลชนบท</v>
          </cell>
          <cell r="C518" t="str">
            <v>21002</v>
          </cell>
          <cell r="D518" t="str">
            <v>กระทรวงสาธารณสุข สำนักงานปลัดกระทรวงสาธารณสุข</v>
          </cell>
          <cell r="E518" t="str">
            <v>07</v>
          </cell>
          <cell r="F518" t="str">
            <v>โรงพยาบาลชุมชน</v>
          </cell>
          <cell r="G518" t="str">
            <v>30</v>
          </cell>
          <cell r="H518" t="str">
            <v>40</v>
          </cell>
          <cell r="I518" t="str">
            <v>จ.ขอนแก่น</v>
          </cell>
          <cell r="J518" t="str">
            <v>18</v>
          </cell>
          <cell r="K518" t="str">
            <v xml:space="preserve"> อ.ชนบท</v>
          </cell>
          <cell r="L518" t="str">
            <v>01</v>
          </cell>
          <cell r="M518" t="str">
            <v xml:space="preserve"> 'ต.ชนบท'</v>
          </cell>
          <cell r="N518" t="str">
            <v>11</v>
          </cell>
          <cell r="O518" t="str">
            <v xml:space="preserve"> หมู่ 11</v>
          </cell>
          <cell r="P518" t="str">
            <v>01</v>
          </cell>
          <cell r="Q518" t="str">
            <v>เปิดดำเนินการ</v>
          </cell>
          <cell r="R518" t="str">
            <v xml:space="preserve">231 </v>
          </cell>
          <cell r="S518" t="str">
            <v>40180</v>
          </cell>
          <cell r="T518" t="str">
            <v>043286084</v>
          </cell>
          <cell r="V518" t="str">
            <v>21</v>
          </cell>
          <cell r="W518" t="str">
            <v>2.1 ทุติยภูมิระดับต้น</v>
          </cell>
          <cell r="X518" t="str">
            <v>S</v>
          </cell>
          <cell r="Y518" t="str">
            <v xml:space="preserve">บริการ  </v>
          </cell>
          <cell r="AH518" t="str">
            <v>11010</v>
          </cell>
        </row>
        <row r="519">
          <cell r="A519" t="str">
            <v>001100800</v>
          </cell>
          <cell r="B519" t="str">
            <v>โรงพยาบาลภูเวียง</v>
          </cell>
          <cell r="C519" t="str">
            <v>21002</v>
          </cell>
          <cell r="D519" t="str">
            <v>กระทรวงสาธารณสุข สำนักงานปลัดกระทรวงสาธารณสุข</v>
          </cell>
          <cell r="E519" t="str">
            <v>07</v>
          </cell>
          <cell r="F519" t="str">
            <v>โรงพยาบาลชุมชน</v>
          </cell>
          <cell r="G519" t="str">
            <v>60</v>
          </cell>
          <cell r="H519" t="str">
            <v>40</v>
          </cell>
          <cell r="I519" t="str">
            <v>จ.ขอนแก่น</v>
          </cell>
          <cell r="J519" t="str">
            <v>16</v>
          </cell>
          <cell r="K519" t="str">
            <v xml:space="preserve"> อ.ภูเวียง</v>
          </cell>
          <cell r="L519" t="str">
            <v>17</v>
          </cell>
          <cell r="M519" t="str">
            <v xml:space="preserve"> 'ต.ภูเวียง'</v>
          </cell>
          <cell r="N519" t="str">
            <v>03</v>
          </cell>
          <cell r="O519" t="str">
            <v xml:space="preserve"> หมู่ 3</v>
          </cell>
          <cell r="P519" t="str">
            <v>01</v>
          </cell>
          <cell r="Q519" t="str">
            <v>เปิดดำเนินการ</v>
          </cell>
          <cell r="R519" t="str">
            <v xml:space="preserve">136 </v>
          </cell>
          <cell r="S519" t="str">
            <v>40150</v>
          </cell>
          <cell r="T519" t="str">
            <v>043291194</v>
          </cell>
          <cell r="V519" t="str">
            <v>21</v>
          </cell>
          <cell r="W519" t="str">
            <v>2.1 ทุติยภูมิระดับต้น</v>
          </cell>
          <cell r="X519" t="str">
            <v>S</v>
          </cell>
          <cell r="Y519" t="str">
            <v xml:space="preserve">บริการ  </v>
          </cell>
          <cell r="AH519" t="str">
            <v>11008</v>
          </cell>
        </row>
        <row r="520">
          <cell r="A520" t="str">
            <v>001096400</v>
          </cell>
          <cell r="B520" t="str">
            <v>โรงพยาบาลกุดชุม</v>
          </cell>
          <cell r="C520" t="str">
            <v>21002</v>
          </cell>
          <cell r="D520" t="str">
            <v>กระทรวงสาธารณสุข สำนักงานปลัดกระทรวงสาธารณสุข</v>
          </cell>
          <cell r="E520" t="str">
            <v>07</v>
          </cell>
          <cell r="F520" t="str">
            <v>โรงพยาบาลชุมชน</v>
          </cell>
          <cell r="G520" t="str">
            <v>30</v>
          </cell>
          <cell r="H520" t="str">
            <v>35</v>
          </cell>
          <cell r="I520" t="str">
            <v>จ.ยโสธร</v>
          </cell>
          <cell r="J520" t="str">
            <v>03</v>
          </cell>
          <cell r="K520" t="str">
            <v xml:space="preserve"> อ.กุดชุม</v>
          </cell>
          <cell r="L520" t="str">
            <v>01</v>
          </cell>
          <cell r="M520" t="str">
            <v xml:space="preserve"> 'ต.กุดชุม'</v>
          </cell>
          <cell r="N520" t="str">
            <v>14</v>
          </cell>
          <cell r="O520" t="str">
            <v xml:space="preserve"> หมู่ 14</v>
          </cell>
          <cell r="P520" t="str">
            <v>01</v>
          </cell>
          <cell r="Q520" t="str">
            <v>เปิดดำเนินการ</v>
          </cell>
          <cell r="R520" t="str">
            <v xml:space="preserve">100 </v>
          </cell>
          <cell r="S520" t="str">
            <v>35170</v>
          </cell>
          <cell r="V520" t="str">
            <v>21</v>
          </cell>
          <cell r="W520" t="str">
            <v>2.1 ทุติยภูมิระดับต้น</v>
          </cell>
          <cell r="AH520" t="str">
            <v>10964</v>
          </cell>
        </row>
        <row r="521">
          <cell r="A521" t="str">
            <v>001096500</v>
          </cell>
          <cell r="B521" t="str">
            <v>โรงพยาบาลคำเขื่อนแก้ว</v>
          </cell>
          <cell r="C521" t="str">
            <v>21002</v>
          </cell>
          <cell r="D521" t="str">
            <v>กระทรวงสาธารณสุข สำนักงานปลัดกระทรวงสาธารณสุข</v>
          </cell>
          <cell r="E521" t="str">
            <v>07</v>
          </cell>
          <cell r="F521" t="str">
            <v>โรงพยาบาลชุมชน</v>
          </cell>
          <cell r="G521" t="str">
            <v>60</v>
          </cell>
          <cell r="H521" t="str">
            <v>35</v>
          </cell>
          <cell r="I521" t="str">
            <v>จ.ยโสธร</v>
          </cell>
          <cell r="J521" t="str">
            <v>04</v>
          </cell>
          <cell r="K521" t="str">
            <v xml:space="preserve"> อ.คำเขื่อนแก้ว</v>
          </cell>
          <cell r="L521" t="str">
            <v>01</v>
          </cell>
          <cell r="M521" t="str">
            <v xml:space="preserve"> 'ต.ลุมพุก'</v>
          </cell>
          <cell r="N521" t="str">
            <v>02</v>
          </cell>
          <cell r="O521" t="str">
            <v xml:space="preserve"> หมู่ 2</v>
          </cell>
          <cell r="P521" t="str">
            <v>01</v>
          </cell>
          <cell r="Q521" t="str">
            <v>เปิดดำเนินการ</v>
          </cell>
          <cell r="S521" t="str">
            <v>35110</v>
          </cell>
          <cell r="V521" t="str">
            <v>21</v>
          </cell>
          <cell r="W521" t="str">
            <v>2.1 ทุติยภูมิระดับต้น</v>
          </cell>
          <cell r="AH521" t="str">
            <v>10965</v>
          </cell>
        </row>
        <row r="522">
          <cell r="A522" t="str">
            <v>001096900</v>
          </cell>
          <cell r="B522" t="str">
            <v>โรงพยาบาลไทยเจริญ</v>
          </cell>
          <cell r="C522" t="str">
            <v>21002</v>
          </cell>
          <cell r="D522" t="str">
            <v>กระทรวงสาธารณสุข สำนักงานปลัดกระทรวงสาธารณสุข</v>
          </cell>
          <cell r="E522" t="str">
            <v>07</v>
          </cell>
          <cell r="F522" t="str">
            <v>โรงพยาบาลชุมชน</v>
          </cell>
          <cell r="G522" t="str">
            <v>10</v>
          </cell>
          <cell r="H522" t="str">
            <v>35</v>
          </cell>
          <cell r="I522" t="str">
            <v>จ.ยโสธร</v>
          </cell>
          <cell r="J522" t="str">
            <v>09</v>
          </cell>
          <cell r="K522" t="str">
            <v xml:space="preserve"> อ.ไทยเจริญ</v>
          </cell>
          <cell r="L522" t="str">
            <v>01</v>
          </cell>
          <cell r="M522" t="str">
            <v xml:space="preserve"> 'ต.ไทยเจริญ'</v>
          </cell>
          <cell r="N522" t="str">
            <v>01</v>
          </cell>
          <cell r="O522" t="str">
            <v xml:space="preserve"> หมู่ 1</v>
          </cell>
          <cell r="P522" t="str">
            <v>01</v>
          </cell>
          <cell r="Q522" t="str">
            <v>เปิดดำเนินการ</v>
          </cell>
          <cell r="S522" t="str">
            <v>35110</v>
          </cell>
          <cell r="V522" t="str">
            <v>21</v>
          </cell>
          <cell r="W522" t="str">
            <v>2.1 ทุติยภูมิระดับต้น</v>
          </cell>
          <cell r="AH522" t="str">
            <v>10969</v>
          </cell>
        </row>
        <row r="523">
          <cell r="A523" t="str">
            <v>001093100</v>
          </cell>
          <cell r="B523" t="str">
            <v>โรงพยาบาลไพรบึง</v>
          </cell>
          <cell r="C523" t="str">
            <v>21002</v>
          </cell>
          <cell r="D523" t="str">
            <v>กระทรวงสาธารณสุข สำนักงานปลัดกระทรวงสาธารณสุข</v>
          </cell>
          <cell r="E523" t="str">
            <v>07</v>
          </cell>
          <cell r="F523" t="str">
            <v>โรงพยาบาลชุมชน</v>
          </cell>
          <cell r="G523" t="str">
            <v>30</v>
          </cell>
          <cell r="H523" t="str">
            <v>33</v>
          </cell>
          <cell r="I523" t="str">
            <v>จ.ศรีสะเกษ</v>
          </cell>
          <cell r="J523" t="str">
            <v>06</v>
          </cell>
          <cell r="K523" t="str">
            <v xml:space="preserve"> อ.ไพรบึง</v>
          </cell>
          <cell r="L523" t="str">
            <v>01</v>
          </cell>
          <cell r="M523" t="str">
            <v xml:space="preserve"> 'ต.ไพรบึง'</v>
          </cell>
          <cell r="N523" t="str">
            <v>20</v>
          </cell>
          <cell r="O523" t="str">
            <v xml:space="preserve"> หมู่ 20</v>
          </cell>
          <cell r="P523" t="str">
            <v>01</v>
          </cell>
          <cell r="Q523" t="str">
            <v>เปิดดำเนินการ</v>
          </cell>
          <cell r="R523" t="str">
            <v xml:space="preserve">56 </v>
          </cell>
          <cell r="S523" t="str">
            <v>33180</v>
          </cell>
          <cell r="T523" t="str">
            <v>045675067</v>
          </cell>
          <cell r="U523" t="str">
            <v>0456750131</v>
          </cell>
          <cell r="V523" t="str">
            <v>21</v>
          </cell>
          <cell r="W523" t="str">
            <v>2.1 ทุติยภูมิระดับต้น</v>
          </cell>
          <cell r="X523" t="str">
            <v>S</v>
          </cell>
          <cell r="Y523" t="str">
            <v xml:space="preserve">บริการ  </v>
          </cell>
          <cell r="AH523" t="str">
            <v>10931</v>
          </cell>
        </row>
        <row r="524">
          <cell r="A524" t="str">
            <v>001093700</v>
          </cell>
          <cell r="B524" t="str">
            <v>โรงพยาบาลห้วยทับทัน</v>
          </cell>
          <cell r="C524" t="str">
            <v>21002</v>
          </cell>
          <cell r="D524" t="str">
            <v>กระทรวงสาธารณสุข สำนักงานปลัดกระทรวงสาธารณสุข</v>
          </cell>
          <cell r="E524" t="str">
            <v>07</v>
          </cell>
          <cell r="F524" t="str">
            <v>โรงพยาบาลชุมชน</v>
          </cell>
          <cell r="G524" t="str">
            <v>30</v>
          </cell>
          <cell r="H524" t="str">
            <v>33</v>
          </cell>
          <cell r="I524" t="str">
            <v>จ.ศรีสะเกษ</v>
          </cell>
          <cell r="J524" t="str">
            <v>12</v>
          </cell>
          <cell r="K524" t="str">
            <v xml:space="preserve"> อ.ห้วยทับทัน</v>
          </cell>
          <cell r="L524" t="str">
            <v>01</v>
          </cell>
          <cell r="M524" t="str">
            <v xml:space="preserve"> 'ต.ห้วยทับทัน'</v>
          </cell>
          <cell r="N524" t="str">
            <v>11</v>
          </cell>
          <cell r="O524" t="str">
            <v xml:space="preserve"> หมู่ 11</v>
          </cell>
          <cell r="P524" t="str">
            <v>01</v>
          </cell>
          <cell r="Q524" t="str">
            <v>เปิดดำเนินการ</v>
          </cell>
          <cell r="R524" t="str">
            <v xml:space="preserve">66 </v>
          </cell>
          <cell r="S524" t="str">
            <v>33210</v>
          </cell>
          <cell r="T524" t="str">
            <v>045699045</v>
          </cell>
          <cell r="U524" t="str">
            <v>045699128</v>
          </cell>
          <cell r="V524" t="str">
            <v>21</v>
          </cell>
          <cell r="W524" t="str">
            <v>2.1 ทุติยภูมิระดับต้น</v>
          </cell>
          <cell r="X524" t="str">
            <v>S</v>
          </cell>
          <cell r="Y524" t="str">
            <v xml:space="preserve">บริการ  </v>
          </cell>
          <cell r="AH524" t="str">
            <v>10937</v>
          </cell>
        </row>
        <row r="525">
          <cell r="A525" t="str">
            <v>001093800</v>
          </cell>
          <cell r="B525" t="str">
            <v>โรงพยาบาลโนนคูณ</v>
          </cell>
          <cell r="C525" t="str">
            <v>21002</v>
          </cell>
          <cell r="D525" t="str">
            <v>กระทรวงสาธารณสุข สำนักงานปลัดกระทรวงสาธารณสุข</v>
          </cell>
          <cell r="E525" t="str">
            <v>07</v>
          </cell>
          <cell r="F525" t="str">
            <v>โรงพยาบาลชุมชน</v>
          </cell>
          <cell r="G525" t="str">
            <v>30</v>
          </cell>
          <cell r="H525" t="str">
            <v>33</v>
          </cell>
          <cell r="I525" t="str">
            <v>จ.ศรีสะเกษ</v>
          </cell>
          <cell r="J525" t="str">
            <v>13</v>
          </cell>
          <cell r="K525" t="str">
            <v xml:space="preserve"> อ.โนนคูณ</v>
          </cell>
          <cell r="L525" t="str">
            <v>01</v>
          </cell>
          <cell r="M525" t="str">
            <v xml:space="preserve"> 'ต.โนนค้อ'</v>
          </cell>
          <cell r="N525" t="str">
            <v>04</v>
          </cell>
          <cell r="O525" t="str">
            <v xml:space="preserve"> หมู่ 4</v>
          </cell>
          <cell r="P525" t="str">
            <v>01</v>
          </cell>
          <cell r="Q525" t="str">
            <v>เปิดดำเนินการ</v>
          </cell>
          <cell r="R525" t="str">
            <v xml:space="preserve">182 </v>
          </cell>
          <cell r="S525" t="str">
            <v>33250</v>
          </cell>
          <cell r="T525" t="str">
            <v>045659044</v>
          </cell>
          <cell r="U525" t="str">
            <v>045659088</v>
          </cell>
          <cell r="V525" t="str">
            <v>21</v>
          </cell>
          <cell r="W525" t="str">
            <v>2.1 ทุติยภูมิระดับต้น</v>
          </cell>
          <cell r="X525" t="str">
            <v>S</v>
          </cell>
          <cell r="Y525" t="str">
            <v xml:space="preserve">บริการ  </v>
          </cell>
          <cell r="AH525" t="str">
            <v>10938</v>
          </cell>
        </row>
        <row r="526">
          <cell r="A526" t="str">
            <v>001098500</v>
          </cell>
          <cell r="B526" t="str">
            <v>โรงพยาบาลชานุมาน</v>
          </cell>
          <cell r="C526" t="str">
            <v>21002</v>
          </cell>
          <cell r="D526" t="str">
            <v>กระทรวงสาธารณสุข สำนักงานปลัดกระทรวงสาธารณสุข</v>
          </cell>
          <cell r="E526" t="str">
            <v>07</v>
          </cell>
          <cell r="F526" t="str">
            <v>โรงพยาบาลชุมชน</v>
          </cell>
          <cell r="G526" t="str">
            <v>30</v>
          </cell>
          <cell r="H526" t="str">
            <v>37</v>
          </cell>
          <cell r="I526" t="str">
            <v>จ.อำนาจเจริญ</v>
          </cell>
          <cell r="J526" t="str">
            <v>02</v>
          </cell>
          <cell r="K526" t="str">
            <v xml:space="preserve"> อ.ชานุมาน</v>
          </cell>
          <cell r="L526" t="str">
            <v>01</v>
          </cell>
          <cell r="M526" t="str">
            <v xml:space="preserve"> 'ต.ชานุมาน'</v>
          </cell>
          <cell r="N526" t="str">
            <v>08</v>
          </cell>
          <cell r="O526" t="str">
            <v xml:space="preserve"> หมู่ 8</v>
          </cell>
          <cell r="P526" t="str">
            <v>01</v>
          </cell>
          <cell r="Q526" t="str">
            <v>เปิดดำเนินการ</v>
          </cell>
          <cell r="R526" t="str">
            <v xml:space="preserve">176 </v>
          </cell>
          <cell r="S526" t="str">
            <v>37240</v>
          </cell>
          <cell r="V526" t="str">
            <v>22</v>
          </cell>
          <cell r="W526" t="str">
            <v>2.2 ทุติยภูมิระดับกลาง</v>
          </cell>
          <cell r="AH526" t="str">
            <v>10985</v>
          </cell>
        </row>
        <row r="527">
          <cell r="A527" t="str">
            <v>001098600</v>
          </cell>
          <cell r="B527" t="str">
            <v>โรงพยาบาลปทุมราชวงศา</v>
          </cell>
          <cell r="C527" t="str">
            <v>21002</v>
          </cell>
          <cell r="D527" t="str">
            <v>กระทรวงสาธารณสุข สำนักงานปลัดกระทรวงสาธารณสุข</v>
          </cell>
          <cell r="E527" t="str">
            <v>07</v>
          </cell>
          <cell r="F527" t="str">
            <v>โรงพยาบาลชุมชน</v>
          </cell>
          <cell r="G527" t="str">
            <v>10</v>
          </cell>
          <cell r="H527" t="str">
            <v>37</v>
          </cell>
          <cell r="I527" t="str">
            <v>จ.อำนาจเจริญ</v>
          </cell>
          <cell r="J527" t="str">
            <v>03</v>
          </cell>
          <cell r="K527" t="str">
            <v xml:space="preserve"> อ.ปทุมราชวงศา</v>
          </cell>
          <cell r="L527" t="str">
            <v>03</v>
          </cell>
          <cell r="M527" t="str">
            <v xml:space="preserve"> 'ต.นาหว้า'</v>
          </cell>
          <cell r="N527" t="str">
            <v>08</v>
          </cell>
          <cell r="O527" t="str">
            <v xml:space="preserve"> หมู่ 8</v>
          </cell>
          <cell r="P527" t="str">
            <v>01</v>
          </cell>
          <cell r="Q527" t="str">
            <v>เปิดดำเนินการ</v>
          </cell>
          <cell r="S527" t="str">
            <v>37110</v>
          </cell>
          <cell r="V527" t="str">
            <v>21</v>
          </cell>
          <cell r="W527" t="str">
            <v>2.1 ทุติยภูมิระดับต้น</v>
          </cell>
          <cell r="AH527" t="str">
            <v>10986</v>
          </cell>
        </row>
        <row r="528">
          <cell r="A528" t="str">
            <v>001095700</v>
          </cell>
          <cell r="B528" t="str">
            <v>โรงพยาบาลตาลสุม</v>
          </cell>
          <cell r="C528" t="str">
            <v>21002</v>
          </cell>
          <cell r="D528" t="str">
            <v>กระทรวงสาธารณสุข สำนักงานปลัดกระทรวงสาธารณสุข</v>
          </cell>
          <cell r="E528" t="str">
            <v>07</v>
          </cell>
          <cell r="F528" t="str">
            <v>โรงพยาบาลชุมชน</v>
          </cell>
          <cell r="G528" t="str">
            <v>30</v>
          </cell>
          <cell r="H528" t="str">
            <v>34</v>
          </cell>
          <cell r="I528" t="str">
            <v>จ.อุบลราชธานี</v>
          </cell>
          <cell r="J528" t="str">
            <v>20</v>
          </cell>
          <cell r="K528" t="str">
            <v xml:space="preserve"> อ.ตาลสุม</v>
          </cell>
          <cell r="L528" t="str">
            <v>01</v>
          </cell>
          <cell r="M528" t="str">
            <v xml:space="preserve"> 'ต.ตาลสุม'</v>
          </cell>
          <cell r="N528" t="str">
            <v>02</v>
          </cell>
          <cell r="O528" t="str">
            <v xml:space="preserve"> หมู่ 2</v>
          </cell>
          <cell r="P528" t="str">
            <v>01</v>
          </cell>
          <cell r="Q528" t="str">
            <v>เปิดดำเนินการ</v>
          </cell>
          <cell r="V528" t="str">
            <v>21</v>
          </cell>
          <cell r="W528" t="str">
            <v>2.1 ทุติยภูมิระดับต้น</v>
          </cell>
          <cell r="AH528" t="str">
            <v>10957</v>
          </cell>
        </row>
        <row r="529">
          <cell r="A529" t="str">
            <v>001095800</v>
          </cell>
          <cell r="B529" t="str">
            <v>โรงพยาบาลโพธิ์ไทร</v>
          </cell>
          <cell r="C529" t="str">
            <v>21002</v>
          </cell>
          <cell r="D529" t="str">
            <v>กระทรวงสาธารณสุข สำนักงานปลัดกระทรวงสาธารณสุข</v>
          </cell>
          <cell r="E529" t="str">
            <v>07</v>
          </cell>
          <cell r="F529" t="str">
            <v>โรงพยาบาลชุมชน</v>
          </cell>
          <cell r="G529" t="str">
            <v>30</v>
          </cell>
          <cell r="H529" t="str">
            <v>34</v>
          </cell>
          <cell r="I529" t="str">
            <v>จ.อุบลราชธานี</v>
          </cell>
          <cell r="J529" t="str">
            <v>21</v>
          </cell>
          <cell r="K529" t="str">
            <v xml:space="preserve"> อ.โพธิ์ไทร</v>
          </cell>
          <cell r="L529" t="str">
            <v>01</v>
          </cell>
          <cell r="M529" t="str">
            <v xml:space="preserve"> 'ต.โพธิ์ไทร'</v>
          </cell>
          <cell r="N529" t="str">
            <v>11</v>
          </cell>
          <cell r="O529" t="str">
            <v xml:space="preserve"> หมู่ 11</v>
          </cell>
          <cell r="P529" t="str">
            <v>01</v>
          </cell>
          <cell r="Q529" t="str">
            <v>เปิดดำเนินการ</v>
          </cell>
          <cell r="V529" t="str">
            <v>21</v>
          </cell>
          <cell r="W529" t="str">
            <v>2.1 ทุติยภูมิระดับต้น</v>
          </cell>
          <cell r="AH529" t="str">
            <v>10958</v>
          </cell>
        </row>
        <row r="530">
          <cell r="A530" t="str">
            <v>001096000</v>
          </cell>
          <cell r="B530" t="str">
            <v>โรงพยาบาลดอนมดแดง</v>
          </cell>
          <cell r="C530" t="str">
            <v>21002</v>
          </cell>
          <cell r="D530" t="str">
            <v>กระทรวงสาธารณสุข สำนักงานปลัดกระทรวงสาธารณสุข</v>
          </cell>
          <cell r="E530" t="str">
            <v>07</v>
          </cell>
          <cell r="F530" t="str">
            <v>โรงพยาบาลชุมชน</v>
          </cell>
          <cell r="G530" t="str">
            <v>30</v>
          </cell>
          <cell r="H530" t="str">
            <v>34</v>
          </cell>
          <cell r="I530" t="str">
            <v>จ.อุบลราชธานี</v>
          </cell>
          <cell r="J530" t="str">
            <v>24</v>
          </cell>
          <cell r="K530" t="str">
            <v xml:space="preserve"> อ.ดอนมดแดง</v>
          </cell>
          <cell r="L530" t="str">
            <v>02</v>
          </cell>
          <cell r="M530" t="str">
            <v xml:space="preserve"> 'ต.เหล่าแดง'</v>
          </cell>
          <cell r="N530" t="str">
            <v>12</v>
          </cell>
          <cell r="O530" t="str">
            <v xml:space="preserve"> หมู่ 12</v>
          </cell>
          <cell r="P530" t="str">
            <v>01</v>
          </cell>
          <cell r="Q530" t="str">
            <v>เปิดดำเนินการ</v>
          </cell>
          <cell r="V530" t="str">
            <v>21</v>
          </cell>
          <cell r="W530" t="str">
            <v>2.1 ทุติยภูมิระดับต้น</v>
          </cell>
          <cell r="AH530" t="str">
            <v>10960</v>
          </cell>
        </row>
        <row r="531">
          <cell r="A531" t="str">
            <v>001096100</v>
          </cell>
          <cell r="B531" t="str">
            <v>โรงพยาบาลสิรินธร</v>
          </cell>
          <cell r="C531" t="str">
            <v>21002</v>
          </cell>
          <cell r="D531" t="str">
            <v>กระทรวงสาธารณสุข สำนักงานปลัดกระทรวงสาธารณสุข</v>
          </cell>
          <cell r="E531" t="str">
            <v>07</v>
          </cell>
          <cell r="F531" t="str">
            <v>โรงพยาบาลชุมชน</v>
          </cell>
          <cell r="G531" t="str">
            <v>30</v>
          </cell>
          <cell r="H531" t="str">
            <v>34</v>
          </cell>
          <cell r="I531" t="str">
            <v>จ.อุบลราชธานี</v>
          </cell>
          <cell r="J531" t="str">
            <v>25</v>
          </cell>
          <cell r="K531" t="str">
            <v xml:space="preserve"> อ.สิรินธร</v>
          </cell>
          <cell r="L531" t="str">
            <v>04</v>
          </cell>
          <cell r="M531" t="str">
            <v xml:space="preserve"> 'ต.นิคมลำโดมน้อย'</v>
          </cell>
          <cell r="N531" t="str">
            <v>10</v>
          </cell>
          <cell r="O531" t="str">
            <v xml:space="preserve"> หมู่ 10</v>
          </cell>
          <cell r="P531" t="str">
            <v>01</v>
          </cell>
          <cell r="Q531" t="str">
            <v>เปิดดำเนินการ</v>
          </cell>
          <cell r="V531" t="str">
            <v>21</v>
          </cell>
          <cell r="W531" t="str">
            <v>2.1 ทุติยภูมิระดับต้น</v>
          </cell>
          <cell r="AH531" t="str">
            <v>10961</v>
          </cell>
        </row>
        <row r="532">
          <cell r="A532" t="str">
            <v>001096200</v>
          </cell>
          <cell r="B532" t="str">
            <v>โรงพยาบาลทุ่งศรีอุดม</v>
          </cell>
          <cell r="C532" t="str">
            <v>21002</v>
          </cell>
          <cell r="D532" t="str">
            <v>กระทรวงสาธารณสุข สำนักงานปลัดกระทรวงสาธารณสุข</v>
          </cell>
          <cell r="E532" t="str">
            <v>07</v>
          </cell>
          <cell r="F532" t="str">
            <v>โรงพยาบาลชุมชน</v>
          </cell>
          <cell r="G532" t="str">
            <v>10</v>
          </cell>
          <cell r="H532" t="str">
            <v>34</v>
          </cell>
          <cell r="I532" t="str">
            <v>จ.อุบลราชธานี</v>
          </cell>
          <cell r="J532" t="str">
            <v>26</v>
          </cell>
          <cell r="K532" t="str">
            <v xml:space="preserve"> อ.ทุ่งศรีอุดม</v>
          </cell>
          <cell r="L532" t="str">
            <v>03</v>
          </cell>
          <cell r="M532" t="str">
            <v xml:space="preserve"> 'ต.นาเกษม'</v>
          </cell>
          <cell r="N532" t="str">
            <v>03</v>
          </cell>
          <cell r="O532" t="str">
            <v xml:space="preserve"> หมู่ 3</v>
          </cell>
          <cell r="P532" t="str">
            <v>01</v>
          </cell>
          <cell r="Q532" t="str">
            <v>เปิดดำเนินการ</v>
          </cell>
          <cell r="V532" t="str">
            <v>21</v>
          </cell>
          <cell r="W532" t="str">
            <v>2.1 ทุติยภูมิระดับต้น</v>
          </cell>
          <cell r="AH532" t="str">
            <v>10962</v>
          </cell>
        </row>
        <row r="533">
          <cell r="A533" t="str">
            <v>001097500</v>
          </cell>
          <cell r="B533" t="str">
            <v>โรงพยาบาลบำเหน็จณรงค์</v>
          </cell>
          <cell r="C533" t="str">
            <v>21002</v>
          </cell>
          <cell r="D533" t="str">
            <v>กระทรวงสาธารณสุข สำนักงานปลัดกระทรวงสาธารณสุข</v>
          </cell>
          <cell r="E533" t="str">
            <v>07</v>
          </cell>
          <cell r="F533" t="str">
            <v>โรงพยาบาลชุมชน</v>
          </cell>
          <cell r="G533" t="str">
            <v>60</v>
          </cell>
          <cell r="H533" t="str">
            <v>36</v>
          </cell>
          <cell r="I533" t="str">
            <v>จ.ชัยภูมิ</v>
          </cell>
          <cell r="J533" t="str">
            <v>07</v>
          </cell>
          <cell r="K533" t="str">
            <v xml:space="preserve"> อ.บำเหน็จณรงค์</v>
          </cell>
          <cell r="L533" t="str">
            <v>02</v>
          </cell>
          <cell r="M533" t="str">
            <v xml:space="preserve"> 'ต.บ้านเพชร'</v>
          </cell>
          <cell r="N533" t="str">
            <v>01</v>
          </cell>
          <cell r="O533" t="str">
            <v xml:space="preserve"> หมู่ 1</v>
          </cell>
          <cell r="P533" t="str">
            <v>01</v>
          </cell>
          <cell r="Q533" t="str">
            <v>เปิดดำเนินการ</v>
          </cell>
          <cell r="R533" t="str">
            <v xml:space="preserve">217 </v>
          </cell>
          <cell r="V533" t="str">
            <v>22</v>
          </cell>
          <cell r="W533" t="str">
            <v>2.2 ทุติยภูมิระดับกลาง</v>
          </cell>
          <cell r="AH533" t="str">
            <v>10975</v>
          </cell>
        </row>
        <row r="534">
          <cell r="A534" t="str">
            <v>001097200</v>
          </cell>
          <cell r="B534" t="str">
            <v>โรงพยาบาลเกษตรสมบูรณ์</v>
          </cell>
          <cell r="C534" t="str">
            <v>21002</v>
          </cell>
          <cell r="D534" t="str">
            <v>กระทรวงสาธารณสุข สำนักงานปลัดกระทรวงสาธารณสุข</v>
          </cell>
          <cell r="E534" t="str">
            <v>07</v>
          </cell>
          <cell r="F534" t="str">
            <v>โรงพยาบาลชุมชน</v>
          </cell>
          <cell r="G534" t="str">
            <v>30</v>
          </cell>
          <cell r="H534" t="str">
            <v>36</v>
          </cell>
          <cell r="I534" t="str">
            <v>จ.ชัยภูมิ</v>
          </cell>
          <cell r="J534" t="str">
            <v>04</v>
          </cell>
          <cell r="K534" t="str">
            <v xml:space="preserve"> อ.เกษตรสมบูรณ์</v>
          </cell>
          <cell r="L534" t="str">
            <v>01</v>
          </cell>
          <cell r="M534" t="str">
            <v xml:space="preserve"> 'ต.บ้านยาง'</v>
          </cell>
          <cell r="N534" t="str">
            <v>01</v>
          </cell>
          <cell r="O534" t="str">
            <v xml:space="preserve"> หมู่ 1</v>
          </cell>
          <cell r="P534" t="str">
            <v>01</v>
          </cell>
          <cell r="Q534" t="str">
            <v>เปิดดำเนินการ</v>
          </cell>
          <cell r="R534" t="str">
            <v xml:space="preserve">55 </v>
          </cell>
          <cell r="V534" t="str">
            <v>21</v>
          </cell>
          <cell r="W534" t="str">
            <v>2.1 ทุติยภูมิระดับต้น</v>
          </cell>
          <cell r="AH534" t="str">
            <v>10972</v>
          </cell>
        </row>
        <row r="535">
          <cell r="A535" t="str">
            <v>001097400</v>
          </cell>
          <cell r="B535" t="str">
            <v>โรงพยาบาลจัตุรัส</v>
          </cell>
          <cell r="C535" t="str">
            <v>21002</v>
          </cell>
          <cell r="D535" t="str">
            <v>กระทรวงสาธารณสุข สำนักงานปลัดกระทรวงสาธารณสุข</v>
          </cell>
          <cell r="E535" t="str">
            <v>07</v>
          </cell>
          <cell r="F535" t="str">
            <v>โรงพยาบาลชุมชน</v>
          </cell>
          <cell r="G535" t="str">
            <v>30</v>
          </cell>
          <cell r="H535" t="str">
            <v>36</v>
          </cell>
          <cell r="I535" t="str">
            <v>จ.ชัยภูมิ</v>
          </cell>
          <cell r="J535" t="str">
            <v>06</v>
          </cell>
          <cell r="K535" t="str">
            <v xml:space="preserve"> อ.จัตุรัส</v>
          </cell>
          <cell r="L535" t="str">
            <v>10</v>
          </cell>
          <cell r="M535" t="str">
            <v xml:space="preserve"> 'ต.หนองบัวใหญ่'</v>
          </cell>
          <cell r="N535" t="str">
            <v>01</v>
          </cell>
          <cell r="O535" t="str">
            <v xml:space="preserve"> หมู่ 1</v>
          </cell>
          <cell r="P535" t="str">
            <v>01</v>
          </cell>
          <cell r="Q535" t="str">
            <v>เปิดดำเนินการ</v>
          </cell>
          <cell r="R535" t="str">
            <v xml:space="preserve">9 </v>
          </cell>
          <cell r="V535" t="str">
            <v>21</v>
          </cell>
          <cell r="W535" t="str">
            <v>2.1 ทุติยภูมิระดับต้น</v>
          </cell>
          <cell r="AH535" t="str">
            <v>10974</v>
          </cell>
        </row>
        <row r="536">
          <cell r="A536" t="str">
            <v>001097600</v>
          </cell>
          <cell r="B536" t="str">
            <v>โรงพยาบาลหนองบัวระเหว</v>
          </cell>
          <cell r="C536" t="str">
            <v>21002</v>
          </cell>
          <cell r="D536" t="str">
            <v>กระทรวงสาธารณสุข สำนักงานปลัดกระทรวงสาธารณสุข</v>
          </cell>
          <cell r="E536" t="str">
            <v>07</v>
          </cell>
          <cell r="F536" t="str">
            <v>โรงพยาบาลชุมชน</v>
          </cell>
          <cell r="G536" t="str">
            <v>30</v>
          </cell>
          <cell r="H536" t="str">
            <v>36</v>
          </cell>
          <cell r="I536" t="str">
            <v>จ.ชัยภูมิ</v>
          </cell>
          <cell r="J536" t="str">
            <v>08</v>
          </cell>
          <cell r="K536" t="str">
            <v xml:space="preserve"> อ.หนองบัวระเหว</v>
          </cell>
          <cell r="L536" t="str">
            <v>01</v>
          </cell>
          <cell r="M536" t="str">
            <v xml:space="preserve"> 'ต.หนองบัวระเหว'</v>
          </cell>
          <cell r="N536" t="str">
            <v>01</v>
          </cell>
          <cell r="O536" t="str">
            <v xml:space="preserve"> หมู่ 1</v>
          </cell>
          <cell r="P536" t="str">
            <v>01</v>
          </cell>
          <cell r="Q536" t="str">
            <v>เปิดดำเนินการ</v>
          </cell>
          <cell r="R536" t="str">
            <v xml:space="preserve">301 </v>
          </cell>
          <cell r="V536" t="str">
            <v>21</v>
          </cell>
          <cell r="W536" t="str">
            <v>2.1 ทุติยภูมิระดับต้น</v>
          </cell>
          <cell r="AH536" t="str">
            <v>10976</v>
          </cell>
        </row>
        <row r="537">
          <cell r="A537" t="str">
            <v>001097700</v>
          </cell>
          <cell r="B537" t="str">
            <v>โรงพยาบาลเทพสถิต</v>
          </cell>
          <cell r="C537" t="str">
            <v>21002</v>
          </cell>
          <cell r="D537" t="str">
            <v>กระทรวงสาธารณสุข สำนักงานปลัดกระทรวงสาธารณสุข</v>
          </cell>
          <cell r="E537" t="str">
            <v>07</v>
          </cell>
          <cell r="F537" t="str">
            <v>โรงพยาบาลชุมชน</v>
          </cell>
          <cell r="G537" t="str">
            <v>30</v>
          </cell>
          <cell r="H537" t="str">
            <v>36</v>
          </cell>
          <cell r="I537" t="str">
            <v>จ.ชัยภูมิ</v>
          </cell>
          <cell r="J537" t="str">
            <v>09</v>
          </cell>
          <cell r="K537" t="str">
            <v xml:space="preserve"> อ.เทพสถิต</v>
          </cell>
          <cell r="L537" t="str">
            <v>01</v>
          </cell>
          <cell r="M537" t="str">
            <v xml:space="preserve"> 'ต.วะตะแบก'</v>
          </cell>
          <cell r="N537" t="str">
            <v>01</v>
          </cell>
          <cell r="O537" t="str">
            <v xml:space="preserve"> หมู่ 1</v>
          </cell>
          <cell r="P537" t="str">
            <v>01</v>
          </cell>
          <cell r="Q537" t="str">
            <v>เปิดดำเนินการ</v>
          </cell>
          <cell r="R537" t="str">
            <v xml:space="preserve">864 ถ.สุรนารายณ์ </v>
          </cell>
          <cell r="V537" t="str">
            <v>21</v>
          </cell>
          <cell r="W537" t="str">
            <v>2.1 ทุติยภูมิระดับต้น</v>
          </cell>
          <cell r="AH537" t="str">
            <v>10977</v>
          </cell>
        </row>
        <row r="538">
          <cell r="A538" t="str">
            <v>001097900</v>
          </cell>
          <cell r="B538" t="str">
            <v>โรงพยาบาลบ้านแท่น</v>
          </cell>
          <cell r="C538" t="str">
            <v>21002</v>
          </cell>
          <cell r="D538" t="str">
            <v>กระทรวงสาธารณสุข สำนักงานปลัดกระทรวงสาธารณสุข</v>
          </cell>
          <cell r="E538" t="str">
            <v>07</v>
          </cell>
          <cell r="F538" t="str">
            <v>โรงพยาบาลชุมชน</v>
          </cell>
          <cell r="G538" t="str">
            <v>30</v>
          </cell>
          <cell r="H538" t="str">
            <v>36</v>
          </cell>
          <cell r="I538" t="str">
            <v>จ.ชัยภูมิ</v>
          </cell>
          <cell r="J538" t="str">
            <v>11</v>
          </cell>
          <cell r="K538" t="str">
            <v xml:space="preserve"> อ.บ้านแท่น</v>
          </cell>
          <cell r="L538" t="str">
            <v>01</v>
          </cell>
          <cell r="M538" t="str">
            <v xml:space="preserve"> 'ต.บ้านแท่น'</v>
          </cell>
          <cell r="N538" t="str">
            <v>03</v>
          </cell>
          <cell r="O538" t="str">
            <v xml:space="preserve"> หมู่ 3</v>
          </cell>
          <cell r="P538" t="str">
            <v>01</v>
          </cell>
          <cell r="Q538" t="str">
            <v>เปิดดำเนินการ</v>
          </cell>
          <cell r="R538" t="str">
            <v xml:space="preserve">249 </v>
          </cell>
          <cell r="V538" t="str">
            <v>21</v>
          </cell>
          <cell r="W538" t="str">
            <v>2.1 ทุติยภูมิระดับต้น</v>
          </cell>
          <cell r="AH538" t="str">
            <v>10979</v>
          </cell>
        </row>
        <row r="539">
          <cell r="A539" t="str">
            <v>001098200</v>
          </cell>
          <cell r="B539" t="str">
            <v>โรงพยาบาลภักดีชุมพล</v>
          </cell>
          <cell r="C539" t="str">
            <v>21002</v>
          </cell>
          <cell r="D539" t="str">
            <v>กระทรวงสาธารณสุข สำนักงานปลัดกระทรวงสาธารณสุข</v>
          </cell>
          <cell r="E539" t="str">
            <v>07</v>
          </cell>
          <cell r="F539" t="str">
            <v>โรงพยาบาลชุมชน</v>
          </cell>
          <cell r="G539" t="str">
            <v>30</v>
          </cell>
          <cell r="H539" t="str">
            <v>36</v>
          </cell>
          <cell r="I539" t="str">
            <v>จ.ชัยภูมิ</v>
          </cell>
          <cell r="J539" t="str">
            <v>14</v>
          </cell>
          <cell r="K539" t="str">
            <v xml:space="preserve"> อ.ภักดีชุมพล</v>
          </cell>
          <cell r="L539" t="str">
            <v>02</v>
          </cell>
          <cell r="M539" t="str">
            <v xml:space="preserve"> 'ต.เจาทอง'</v>
          </cell>
          <cell r="N539" t="str">
            <v>03</v>
          </cell>
          <cell r="O539" t="str">
            <v xml:space="preserve"> หมู่ 3</v>
          </cell>
          <cell r="P539" t="str">
            <v>01</v>
          </cell>
          <cell r="Q539" t="str">
            <v>เปิดดำเนินการ</v>
          </cell>
          <cell r="R539" t="str">
            <v xml:space="preserve">160 </v>
          </cell>
          <cell r="V539" t="str">
            <v>21</v>
          </cell>
          <cell r="W539" t="str">
            <v>2.1 ทุติยภูมิระดับต้น</v>
          </cell>
          <cell r="AH539" t="str">
            <v>10982</v>
          </cell>
        </row>
        <row r="540">
          <cell r="A540" t="str">
            <v>001107000</v>
          </cell>
          <cell r="B540" t="str">
            <v>โรงพยาบาลสุวรรณภูมิ</v>
          </cell>
          <cell r="C540" t="str">
            <v>21002</v>
          </cell>
          <cell r="D540" t="str">
            <v>กระทรวงสาธารณสุข สำนักงานปลัดกระทรวงสาธารณสุข</v>
          </cell>
          <cell r="E540" t="str">
            <v>07</v>
          </cell>
          <cell r="F540" t="str">
            <v>โรงพยาบาลชุมชน</v>
          </cell>
          <cell r="G540" t="str">
            <v>60</v>
          </cell>
          <cell r="H540" t="str">
            <v>45</v>
          </cell>
          <cell r="I540" t="str">
            <v>จ.ร้อยเอ็ด</v>
          </cell>
          <cell r="J540" t="str">
            <v>11</v>
          </cell>
          <cell r="K540" t="str">
            <v xml:space="preserve"> อ.สุวรรณภูมิ</v>
          </cell>
          <cell r="L540" t="str">
            <v>01</v>
          </cell>
          <cell r="M540" t="str">
            <v xml:space="preserve"> 'ต.สระคู'</v>
          </cell>
          <cell r="N540" t="str">
            <v>01</v>
          </cell>
          <cell r="O540" t="str">
            <v xml:space="preserve"> หมู่ 1</v>
          </cell>
          <cell r="P540" t="str">
            <v>01</v>
          </cell>
          <cell r="Q540" t="str">
            <v>เปิดดำเนินการ</v>
          </cell>
          <cell r="R540" t="str">
            <v xml:space="preserve">ม.1 ถ.ปัทมานนท์ </v>
          </cell>
          <cell r="S540" t="str">
            <v>45130</v>
          </cell>
          <cell r="V540" t="str">
            <v>22</v>
          </cell>
          <cell r="W540" t="str">
            <v>2.2 ทุติยภูมิระดับกลาง</v>
          </cell>
          <cell r="AH540" t="str">
            <v>11070</v>
          </cell>
        </row>
        <row r="541">
          <cell r="A541" t="str">
            <v>001104700</v>
          </cell>
          <cell r="B541" t="str">
            <v>โรงพยาบาลปากคาด</v>
          </cell>
          <cell r="C541" t="str">
            <v>21002</v>
          </cell>
          <cell r="D541" t="str">
            <v>กระทรวงสาธารณสุข สำนักงานปลัดกระทรวงสาธารณสุข</v>
          </cell>
          <cell r="E541" t="str">
            <v>07</v>
          </cell>
          <cell r="F541" t="str">
            <v>โรงพยาบาลชุมชน</v>
          </cell>
          <cell r="G541" t="str">
            <v>30</v>
          </cell>
          <cell r="H541" t="str">
            <v>38</v>
          </cell>
          <cell r="I541" t="str">
            <v>จ.บึงกาฬ</v>
          </cell>
          <cell r="J541" t="str">
            <v>05</v>
          </cell>
          <cell r="K541" t="str">
            <v xml:space="preserve"> อ.ปากคาด</v>
          </cell>
          <cell r="L541" t="str">
            <v>04</v>
          </cell>
          <cell r="M541" t="str">
            <v xml:space="preserve"> 'ต.โนนศิลา'</v>
          </cell>
          <cell r="N541" t="str">
            <v>04</v>
          </cell>
          <cell r="O541" t="str">
            <v xml:space="preserve"> หมู่ 4</v>
          </cell>
          <cell r="P541" t="str">
            <v>01</v>
          </cell>
          <cell r="Q541" t="str">
            <v>เปิดดำเนินการ</v>
          </cell>
          <cell r="R541" t="str">
            <v xml:space="preserve">106  </v>
          </cell>
          <cell r="T541" t="str">
            <v>042481099</v>
          </cell>
          <cell r="U541" t="str">
            <v>042481101</v>
          </cell>
          <cell r="V541" t="str">
            <v>21</v>
          </cell>
          <cell r="W541" t="str">
            <v>2.1 ทุติยภูมิระดับต้น</v>
          </cell>
          <cell r="X541" t="str">
            <v>S</v>
          </cell>
          <cell r="Y541" t="str">
            <v xml:space="preserve">บริการ  </v>
          </cell>
          <cell r="Z541" t="str">
            <v>01</v>
          </cell>
          <cell r="AA541" t="str">
            <v>ตั้งใหม่</v>
          </cell>
          <cell r="AH541" t="str">
            <v>11047</v>
          </cell>
        </row>
        <row r="542">
          <cell r="A542" t="str">
            <v>001104800</v>
          </cell>
          <cell r="B542" t="str">
            <v>โรงพยาบาลบึงโขงหลง</v>
          </cell>
          <cell r="C542" t="str">
            <v>21002</v>
          </cell>
          <cell r="D542" t="str">
            <v>กระทรวงสาธารณสุข สำนักงานปลัดกระทรวงสาธารณสุข</v>
          </cell>
          <cell r="E542" t="str">
            <v>07</v>
          </cell>
          <cell r="F542" t="str">
            <v>โรงพยาบาลชุมชน</v>
          </cell>
          <cell r="G542" t="str">
            <v>30</v>
          </cell>
          <cell r="H542" t="str">
            <v>38</v>
          </cell>
          <cell r="I542" t="str">
            <v>จ.บึงกาฬ</v>
          </cell>
          <cell r="J542" t="str">
            <v>06</v>
          </cell>
          <cell r="K542" t="str">
            <v xml:space="preserve"> อ.บึงโขงหลง</v>
          </cell>
          <cell r="L542" t="str">
            <v>01</v>
          </cell>
          <cell r="M542" t="str">
            <v xml:space="preserve"> 'ต.บึงโขงหลง'</v>
          </cell>
          <cell r="N542" t="str">
            <v>11</v>
          </cell>
          <cell r="O542" t="str">
            <v xml:space="preserve"> หมู่ 11</v>
          </cell>
          <cell r="P542" t="str">
            <v>01</v>
          </cell>
          <cell r="Q542" t="str">
            <v>เปิดดำเนินการ</v>
          </cell>
          <cell r="R542" t="str">
            <v xml:space="preserve">428  </v>
          </cell>
          <cell r="T542" t="str">
            <v>042416181</v>
          </cell>
          <cell r="U542" t="str">
            <v>042416180</v>
          </cell>
          <cell r="V542" t="str">
            <v>21</v>
          </cell>
          <cell r="W542" t="str">
            <v>2.1 ทุติยภูมิระดับต้น</v>
          </cell>
          <cell r="X542" t="str">
            <v>S</v>
          </cell>
          <cell r="Y542" t="str">
            <v xml:space="preserve">บริการ  </v>
          </cell>
          <cell r="Z542" t="str">
            <v>01</v>
          </cell>
          <cell r="AA542" t="str">
            <v>ตั้งใหม่</v>
          </cell>
          <cell r="AH542" t="str">
            <v>11048</v>
          </cell>
        </row>
        <row r="543">
          <cell r="A543" t="str">
            <v>001104900</v>
          </cell>
          <cell r="B543" t="str">
            <v>โรงพยาบาลศรีวิไล</v>
          </cell>
          <cell r="C543" t="str">
            <v>21002</v>
          </cell>
          <cell r="D543" t="str">
            <v>กระทรวงสาธารณสุข สำนักงานปลัดกระทรวงสาธารณสุข</v>
          </cell>
          <cell r="E543" t="str">
            <v>07</v>
          </cell>
          <cell r="F543" t="str">
            <v>โรงพยาบาลชุมชน</v>
          </cell>
          <cell r="G543" t="str">
            <v>30</v>
          </cell>
          <cell r="H543" t="str">
            <v>38</v>
          </cell>
          <cell r="I543" t="str">
            <v>จ.บึงกาฬ</v>
          </cell>
          <cell r="J543" t="str">
            <v>07</v>
          </cell>
          <cell r="K543" t="str">
            <v xml:space="preserve"> อ.ศรีวิไล</v>
          </cell>
          <cell r="L543" t="str">
            <v>01</v>
          </cell>
          <cell r="M543" t="str">
            <v xml:space="preserve"> 'ต.ศรีวิไล'</v>
          </cell>
          <cell r="N543" t="str">
            <v>11</v>
          </cell>
          <cell r="O543" t="str">
            <v xml:space="preserve"> หมู่ 11</v>
          </cell>
          <cell r="P543" t="str">
            <v>01</v>
          </cell>
          <cell r="Q543" t="str">
            <v>เปิดดำเนินการ</v>
          </cell>
          <cell r="R543" t="str">
            <v xml:space="preserve">300  </v>
          </cell>
          <cell r="T543" t="str">
            <v>042497099</v>
          </cell>
          <cell r="U543" t="str">
            <v>042497099</v>
          </cell>
          <cell r="V543" t="str">
            <v>21</v>
          </cell>
          <cell r="W543" t="str">
            <v>2.1 ทุติยภูมิระดับต้น</v>
          </cell>
          <cell r="X543" t="str">
            <v>S</v>
          </cell>
          <cell r="Y543" t="str">
            <v xml:space="preserve">บริการ  </v>
          </cell>
          <cell r="Z543" t="str">
            <v>01</v>
          </cell>
          <cell r="AA543" t="str">
            <v>ตั้งใหม่</v>
          </cell>
          <cell r="AH543" t="str">
            <v>11049</v>
          </cell>
        </row>
        <row r="544">
          <cell r="A544" t="str">
            <v>001103400</v>
          </cell>
          <cell r="B544" t="str">
            <v>โรงพยาบาลภูเรือ</v>
          </cell>
          <cell r="C544" t="str">
            <v>21002</v>
          </cell>
          <cell r="D544" t="str">
            <v>กระทรวงสาธารณสุข สำนักงานปลัดกระทรวงสาธารณสุข</v>
          </cell>
          <cell r="E544" t="str">
            <v>07</v>
          </cell>
          <cell r="F544" t="str">
            <v>โรงพยาบาลชุมชน</v>
          </cell>
          <cell r="G544" t="str">
            <v>30</v>
          </cell>
          <cell r="H544" t="str">
            <v>42</v>
          </cell>
          <cell r="I544" t="str">
            <v>จ.เลย</v>
          </cell>
          <cell r="J544" t="str">
            <v>07</v>
          </cell>
          <cell r="K544" t="str">
            <v xml:space="preserve"> อ.ภูเรือ</v>
          </cell>
          <cell r="L544" t="str">
            <v>01</v>
          </cell>
          <cell r="M544" t="str">
            <v xml:space="preserve"> 'ต.หนองบัว'</v>
          </cell>
          <cell r="N544" t="str">
            <v>06</v>
          </cell>
          <cell r="O544" t="str">
            <v xml:space="preserve"> หมู่ 6</v>
          </cell>
          <cell r="P544" t="str">
            <v>01</v>
          </cell>
          <cell r="Q544" t="str">
            <v>เปิดดำเนินการ</v>
          </cell>
          <cell r="R544" t="str">
            <v>ถ.เลย-หล่มสัก</v>
          </cell>
          <cell r="S544" t="str">
            <v>42160</v>
          </cell>
          <cell r="T544" t="str">
            <v>042899094</v>
          </cell>
          <cell r="U544" t="str">
            <v>042899072</v>
          </cell>
          <cell r="V544" t="str">
            <v>21</v>
          </cell>
          <cell r="W544" t="str">
            <v>2.1 ทุติยภูมิระดับต้น</v>
          </cell>
          <cell r="X544" t="str">
            <v>S</v>
          </cell>
          <cell r="Y544" t="str">
            <v xml:space="preserve">บริการ  </v>
          </cell>
          <cell r="AH544" t="str">
            <v>11034</v>
          </cell>
        </row>
        <row r="545">
          <cell r="A545" t="str">
            <v>001100400</v>
          </cell>
          <cell r="B545" t="str">
            <v>โรงพยาบาลพล</v>
          </cell>
          <cell r="C545" t="str">
            <v>21002</v>
          </cell>
          <cell r="D545" t="str">
            <v>กระทรวงสาธารณสุข สำนักงานปลัดกระทรวงสาธารณสุข</v>
          </cell>
          <cell r="E545" t="str">
            <v>07</v>
          </cell>
          <cell r="F545" t="str">
            <v>โรงพยาบาลชุมชน</v>
          </cell>
          <cell r="G545" t="str">
            <v>60</v>
          </cell>
          <cell r="H545" t="str">
            <v>40</v>
          </cell>
          <cell r="I545" t="str">
            <v>จ.ขอนแก่น</v>
          </cell>
          <cell r="J545" t="str">
            <v>12</v>
          </cell>
          <cell r="K545" t="str">
            <v xml:space="preserve"> อ.พล</v>
          </cell>
          <cell r="L545" t="str">
            <v>01</v>
          </cell>
          <cell r="M545" t="str">
            <v xml:space="preserve"> 'ต.เมืองพล'</v>
          </cell>
          <cell r="N545" t="str">
            <v>01</v>
          </cell>
          <cell r="O545" t="str">
            <v xml:space="preserve"> หมู่ 1</v>
          </cell>
          <cell r="P545" t="str">
            <v>01</v>
          </cell>
          <cell r="Q545" t="str">
            <v>เปิดดำเนินการ</v>
          </cell>
          <cell r="R545" t="str">
            <v xml:space="preserve">215 ถ.มิตรภาพ </v>
          </cell>
          <cell r="S545" t="str">
            <v>40120</v>
          </cell>
          <cell r="T545" t="str">
            <v>043414710</v>
          </cell>
          <cell r="V545" t="str">
            <v>22</v>
          </cell>
          <cell r="W545" t="str">
            <v>2.2 ทุติยภูมิระดับกลาง</v>
          </cell>
          <cell r="X545" t="str">
            <v>S</v>
          </cell>
          <cell r="Y545" t="str">
            <v xml:space="preserve">บริการ  </v>
          </cell>
          <cell r="AH545" t="str">
            <v>11004</v>
          </cell>
        </row>
        <row r="546">
          <cell r="A546" t="str">
            <v>001103300</v>
          </cell>
          <cell r="B546" t="str">
            <v>โรงพยาบาลนาแห้ว</v>
          </cell>
          <cell r="C546" t="str">
            <v>21002</v>
          </cell>
          <cell r="D546" t="str">
            <v>กระทรวงสาธารณสุข สำนักงานปลัดกระทรวงสาธารณสุข</v>
          </cell>
          <cell r="E546" t="str">
            <v>07</v>
          </cell>
          <cell r="F546" t="str">
            <v>โรงพยาบาลชุมชน</v>
          </cell>
          <cell r="G546" t="str">
            <v>30</v>
          </cell>
          <cell r="H546" t="str">
            <v>42</v>
          </cell>
          <cell r="I546" t="str">
            <v>จ.เลย</v>
          </cell>
          <cell r="J546" t="str">
            <v>06</v>
          </cell>
          <cell r="K546" t="str">
            <v xml:space="preserve"> อ.นาแห้ว</v>
          </cell>
          <cell r="L546" t="str">
            <v>01</v>
          </cell>
          <cell r="M546" t="str">
            <v xml:space="preserve"> 'ต.นาแห้ว'</v>
          </cell>
          <cell r="N546" t="str">
            <v>05</v>
          </cell>
          <cell r="O546" t="str">
            <v xml:space="preserve"> หมู่ 5</v>
          </cell>
          <cell r="P546" t="str">
            <v>01</v>
          </cell>
          <cell r="Q546" t="str">
            <v>เปิดดำเนินการ</v>
          </cell>
          <cell r="R546" t="str">
            <v xml:space="preserve">80 ถ.ด่านซ้าย - นาแห้ว </v>
          </cell>
          <cell r="S546" t="str">
            <v>42170</v>
          </cell>
          <cell r="T546" t="str">
            <v>042897037</v>
          </cell>
          <cell r="U546" t="str">
            <v>042897054</v>
          </cell>
          <cell r="V546" t="str">
            <v>21</v>
          </cell>
          <cell r="W546" t="str">
            <v>2.1 ทุติยภูมิระดับต้น</v>
          </cell>
          <cell r="X546" t="str">
            <v>S</v>
          </cell>
          <cell r="Y546" t="str">
            <v xml:space="preserve">บริการ  </v>
          </cell>
          <cell r="AH546" t="str">
            <v>11033</v>
          </cell>
        </row>
        <row r="547">
          <cell r="A547" t="str">
            <v>001103700</v>
          </cell>
          <cell r="B547" t="str">
            <v>โรงพยาบาลภูกระดึง</v>
          </cell>
          <cell r="C547" t="str">
            <v>21002</v>
          </cell>
          <cell r="D547" t="str">
            <v>กระทรวงสาธารณสุข สำนักงานปลัดกระทรวงสาธารณสุข</v>
          </cell>
          <cell r="E547" t="str">
            <v>07</v>
          </cell>
          <cell r="F547" t="str">
            <v>โรงพยาบาลชุมชน</v>
          </cell>
          <cell r="G547" t="str">
            <v>60</v>
          </cell>
          <cell r="H547" t="str">
            <v>42</v>
          </cell>
          <cell r="I547" t="str">
            <v>จ.เลย</v>
          </cell>
          <cell r="J547" t="str">
            <v>10</v>
          </cell>
          <cell r="K547" t="str">
            <v xml:space="preserve"> อ.ภูกระดึง</v>
          </cell>
          <cell r="L547" t="str">
            <v>07</v>
          </cell>
          <cell r="M547" t="str">
            <v xml:space="preserve"> 'ต.ภูกระดึง'</v>
          </cell>
          <cell r="N547" t="str">
            <v>08</v>
          </cell>
          <cell r="O547" t="str">
            <v xml:space="preserve"> หมู่ 8</v>
          </cell>
          <cell r="P547" t="str">
            <v>01</v>
          </cell>
          <cell r="Q547" t="str">
            <v>เปิดดำเนินการ</v>
          </cell>
          <cell r="R547" t="str">
            <v xml:space="preserve">149 </v>
          </cell>
          <cell r="S547" t="str">
            <v>42180</v>
          </cell>
          <cell r="T547" t="str">
            <v>042871017</v>
          </cell>
          <cell r="U547" t="str">
            <v>042871016</v>
          </cell>
          <cell r="V547" t="str">
            <v>21</v>
          </cell>
          <cell r="W547" t="str">
            <v>2.1 ทุติยภูมิระดับต้น</v>
          </cell>
          <cell r="X547" t="str">
            <v>S</v>
          </cell>
          <cell r="Y547" t="str">
            <v xml:space="preserve">บริการ  </v>
          </cell>
          <cell r="AH547" t="str">
            <v>11037</v>
          </cell>
        </row>
        <row r="548">
          <cell r="A548" t="str">
            <v>001104400</v>
          </cell>
          <cell r="B548" t="str">
            <v>โรงพยาบาลศรีเชียงใหม่</v>
          </cell>
          <cell r="C548" t="str">
            <v>21002</v>
          </cell>
          <cell r="D548" t="str">
            <v>กระทรวงสาธารณสุข สำนักงานปลัดกระทรวงสาธารณสุข</v>
          </cell>
          <cell r="E548" t="str">
            <v>07</v>
          </cell>
          <cell r="F548" t="str">
            <v>โรงพยาบาลชุมชน</v>
          </cell>
          <cell r="G548" t="str">
            <v>30</v>
          </cell>
          <cell r="H548" t="str">
            <v>43</v>
          </cell>
          <cell r="I548" t="str">
            <v>จ.หนองคาย</v>
          </cell>
          <cell r="J548" t="str">
            <v>07</v>
          </cell>
          <cell r="K548" t="str">
            <v xml:space="preserve"> อ.ศรีเชียงใหม่</v>
          </cell>
          <cell r="L548" t="str">
            <v>01</v>
          </cell>
          <cell r="M548" t="str">
            <v xml:space="preserve"> 'ต.พานพร้าว'</v>
          </cell>
          <cell r="N548" t="str">
            <v>01</v>
          </cell>
          <cell r="O548" t="str">
            <v xml:space="preserve"> หมู่ 1</v>
          </cell>
          <cell r="P548" t="str">
            <v>01</v>
          </cell>
          <cell r="Q548" t="str">
            <v>เปิดดำเนินการ</v>
          </cell>
          <cell r="R548" t="str">
            <v xml:space="preserve">476 </v>
          </cell>
          <cell r="S548" t="str">
            <v>43130</v>
          </cell>
          <cell r="T548" t="str">
            <v>04251125</v>
          </cell>
          <cell r="U548" t="str">
            <v>042452247</v>
          </cell>
          <cell r="V548" t="str">
            <v>21</v>
          </cell>
          <cell r="W548" t="str">
            <v>2.1 ทุติยภูมิระดับต้น</v>
          </cell>
          <cell r="X548" t="str">
            <v>S</v>
          </cell>
          <cell r="Y548" t="str">
            <v xml:space="preserve">บริการ  </v>
          </cell>
          <cell r="AH548" t="str">
            <v>11044</v>
          </cell>
        </row>
        <row r="549">
          <cell r="A549" t="str">
            <v>001104500</v>
          </cell>
          <cell r="B549" t="str">
            <v>โรงพยาบาลสังคม</v>
          </cell>
          <cell r="C549" t="str">
            <v>21002</v>
          </cell>
          <cell r="D549" t="str">
            <v>กระทรวงสาธารณสุข สำนักงานปลัดกระทรวงสาธารณสุข</v>
          </cell>
          <cell r="E549" t="str">
            <v>07</v>
          </cell>
          <cell r="F549" t="str">
            <v>โรงพยาบาลชุมชน</v>
          </cell>
          <cell r="G549" t="str">
            <v>30</v>
          </cell>
          <cell r="H549" t="str">
            <v>43</v>
          </cell>
          <cell r="I549" t="str">
            <v>จ.หนองคาย</v>
          </cell>
          <cell r="J549" t="str">
            <v>08</v>
          </cell>
          <cell r="K549" t="str">
            <v xml:space="preserve"> อ.สังคม</v>
          </cell>
          <cell r="L549" t="str">
            <v>02</v>
          </cell>
          <cell r="M549" t="str">
            <v xml:space="preserve"> 'ต.ผาตั้ง'</v>
          </cell>
          <cell r="N549" t="str">
            <v>03</v>
          </cell>
          <cell r="O549" t="str">
            <v xml:space="preserve"> หมู่ 3</v>
          </cell>
          <cell r="P549" t="str">
            <v>01</v>
          </cell>
          <cell r="Q549" t="str">
            <v>เปิดดำเนินการ</v>
          </cell>
          <cell r="R549" t="str">
            <v xml:space="preserve">72 </v>
          </cell>
          <cell r="S549" t="str">
            <v>43160</v>
          </cell>
          <cell r="T549" t="str">
            <v>042441029</v>
          </cell>
          <cell r="U549" t="str">
            <v>042441413</v>
          </cell>
          <cell r="V549" t="str">
            <v>21</v>
          </cell>
          <cell r="W549" t="str">
            <v>2.1 ทุติยภูมิระดับต้น</v>
          </cell>
          <cell r="X549" t="str">
            <v>S</v>
          </cell>
          <cell r="Y549" t="str">
            <v xml:space="preserve">บริการ  </v>
          </cell>
          <cell r="AH549" t="str">
            <v>11045</v>
          </cell>
        </row>
        <row r="550">
          <cell r="A550" t="str">
            <v>001101300</v>
          </cell>
          <cell r="B550" t="str">
            <v>โรงพยาบาลกุดจับ</v>
          </cell>
          <cell r="C550" t="str">
            <v>21002</v>
          </cell>
          <cell r="D550" t="str">
            <v>กระทรวงสาธารณสุข สำนักงานปลัดกระทรวงสาธารณสุข</v>
          </cell>
          <cell r="E550" t="str">
            <v>07</v>
          </cell>
          <cell r="F550" t="str">
            <v>โรงพยาบาลชุมชน</v>
          </cell>
          <cell r="G550" t="str">
            <v>30</v>
          </cell>
          <cell r="H550" t="str">
            <v>41</v>
          </cell>
          <cell r="I550" t="str">
            <v>จ.อุดรธานี</v>
          </cell>
          <cell r="J550" t="str">
            <v>02</v>
          </cell>
          <cell r="K550" t="str">
            <v xml:space="preserve"> อ.กุดจับ</v>
          </cell>
          <cell r="L550" t="str">
            <v>06</v>
          </cell>
          <cell r="M550" t="str">
            <v xml:space="preserve"> 'ต.เมืองเพีย'</v>
          </cell>
          <cell r="N550" t="str">
            <v>03</v>
          </cell>
          <cell r="O550" t="str">
            <v xml:space="preserve"> หมู่ 3</v>
          </cell>
          <cell r="P550" t="str">
            <v>01</v>
          </cell>
          <cell r="Q550" t="str">
            <v>เปิดดำเนินการ</v>
          </cell>
          <cell r="R550" t="str">
            <v xml:space="preserve">72 ม.3 ถ.กุดจับ-หนองวัวซอ </v>
          </cell>
          <cell r="S550" t="str">
            <v>41250</v>
          </cell>
          <cell r="V550" t="str">
            <v>21</v>
          </cell>
          <cell r="W550" t="str">
            <v>2.1 ทุติยภูมิระดับต้น</v>
          </cell>
          <cell r="AH550" t="str">
            <v>11013</v>
          </cell>
        </row>
        <row r="551">
          <cell r="A551" t="str">
            <v>001100300</v>
          </cell>
          <cell r="B551" t="str">
            <v>โรงพยาบาลเปือยน้อย</v>
          </cell>
          <cell r="C551" t="str">
            <v>21002</v>
          </cell>
          <cell r="D551" t="str">
            <v>กระทรวงสาธารณสุข สำนักงานปลัดกระทรวงสาธารณสุข</v>
          </cell>
          <cell r="E551" t="str">
            <v>07</v>
          </cell>
          <cell r="F551" t="str">
            <v>โรงพยาบาลชุมชน</v>
          </cell>
          <cell r="G551" t="str">
            <v>30</v>
          </cell>
          <cell r="H551" t="str">
            <v>40</v>
          </cell>
          <cell r="I551" t="str">
            <v>จ.ขอนแก่น</v>
          </cell>
          <cell r="J551" t="str">
            <v>11</v>
          </cell>
          <cell r="K551" t="str">
            <v xml:space="preserve"> อ.เปือยน้อย</v>
          </cell>
          <cell r="L551" t="str">
            <v>01</v>
          </cell>
          <cell r="M551" t="str">
            <v xml:space="preserve"> 'ต.เปือยน้อย'</v>
          </cell>
          <cell r="N551" t="str">
            <v>07</v>
          </cell>
          <cell r="O551" t="str">
            <v xml:space="preserve"> หมู่ 7</v>
          </cell>
          <cell r="P551" t="str">
            <v>01</v>
          </cell>
          <cell r="Q551" t="str">
            <v>เปิดดำเนินการ</v>
          </cell>
          <cell r="R551" t="str">
            <v xml:space="preserve">177 </v>
          </cell>
          <cell r="S551" t="str">
            <v>40340</v>
          </cell>
          <cell r="T551" t="str">
            <v>043494003</v>
          </cell>
          <cell r="V551" t="str">
            <v>21</v>
          </cell>
          <cell r="W551" t="str">
            <v>2.1 ทุติยภูมิระดับต้น</v>
          </cell>
          <cell r="X551" t="str">
            <v>S</v>
          </cell>
          <cell r="Y551" t="str">
            <v xml:space="preserve">บริการ  </v>
          </cell>
          <cell r="AH551" t="str">
            <v>11003</v>
          </cell>
        </row>
        <row r="552">
          <cell r="A552" t="str">
            <v>001104300</v>
          </cell>
          <cell r="B552" t="str">
            <v>โรงพยาบาลโซ่พิสัย</v>
          </cell>
          <cell r="C552" t="str">
            <v>21002</v>
          </cell>
          <cell r="D552" t="str">
            <v>กระทรวงสาธารณสุข สำนักงานปลัดกระทรวงสาธารณสุข</v>
          </cell>
          <cell r="E552" t="str">
            <v>07</v>
          </cell>
          <cell r="F552" t="str">
            <v>โรงพยาบาลชุมชน</v>
          </cell>
          <cell r="G552" t="str">
            <v>30</v>
          </cell>
          <cell r="H552" t="str">
            <v>38</v>
          </cell>
          <cell r="I552" t="str">
            <v>จ.บึงกาฬ</v>
          </cell>
          <cell r="J552" t="str">
            <v>03</v>
          </cell>
          <cell r="K552" t="str">
            <v xml:space="preserve"> อ.โซ่พิสัย</v>
          </cell>
          <cell r="L552" t="str">
            <v>01</v>
          </cell>
          <cell r="M552" t="str">
            <v xml:space="preserve"> 'ต.โซ่'</v>
          </cell>
          <cell r="N552" t="str">
            <v>02</v>
          </cell>
          <cell r="O552" t="str">
            <v xml:space="preserve"> หมู่ 2</v>
          </cell>
          <cell r="P552" t="str">
            <v>01</v>
          </cell>
          <cell r="Q552" t="str">
            <v>เปิดดำเนินการ</v>
          </cell>
          <cell r="R552" t="str">
            <v xml:space="preserve">143 </v>
          </cell>
          <cell r="T552" t="str">
            <v>042485099</v>
          </cell>
          <cell r="U552" t="str">
            <v>042485202</v>
          </cell>
          <cell r="V552" t="str">
            <v>21</v>
          </cell>
          <cell r="W552" t="str">
            <v>2.1 ทุติยภูมิระดับต้น</v>
          </cell>
          <cell r="X552" t="str">
            <v>S</v>
          </cell>
          <cell r="Y552" t="str">
            <v xml:space="preserve">บริการ  </v>
          </cell>
          <cell r="Z552" t="str">
            <v>01</v>
          </cell>
          <cell r="AA552" t="str">
            <v>ตั้งใหม่</v>
          </cell>
          <cell r="AH552" t="str">
            <v>11043</v>
          </cell>
        </row>
        <row r="553">
          <cell r="A553" t="str">
            <v>001100600</v>
          </cell>
          <cell r="B553" t="str">
            <v>โรงพยาบาลแวงน้อย</v>
          </cell>
          <cell r="C553" t="str">
            <v>21002</v>
          </cell>
          <cell r="D553" t="str">
            <v>กระทรวงสาธารณสุข สำนักงานปลัดกระทรวงสาธารณสุข</v>
          </cell>
          <cell r="E553" t="str">
            <v>07</v>
          </cell>
          <cell r="F553" t="str">
            <v>โรงพยาบาลชุมชน</v>
          </cell>
          <cell r="G553" t="str">
            <v>30</v>
          </cell>
          <cell r="H553" t="str">
            <v>40</v>
          </cell>
          <cell r="I553" t="str">
            <v>จ.ขอนแก่น</v>
          </cell>
          <cell r="J553" t="str">
            <v>14</v>
          </cell>
          <cell r="K553" t="str">
            <v xml:space="preserve"> อ.แวงน้อย</v>
          </cell>
          <cell r="L553" t="str">
            <v>04</v>
          </cell>
          <cell r="M553" t="str">
            <v xml:space="preserve"> 'ต.ละหานนา'</v>
          </cell>
          <cell r="N553" t="str">
            <v>07</v>
          </cell>
          <cell r="O553" t="str">
            <v xml:space="preserve"> หมู่ 7</v>
          </cell>
          <cell r="P553" t="str">
            <v>01</v>
          </cell>
          <cell r="Q553" t="str">
            <v>เปิดดำเนินการ</v>
          </cell>
          <cell r="R553" t="str">
            <v>148</v>
          </cell>
          <cell r="S553" t="str">
            <v>40230</v>
          </cell>
          <cell r="T553" t="str">
            <v>043499046</v>
          </cell>
          <cell r="V553" t="str">
            <v>21</v>
          </cell>
          <cell r="W553" t="str">
            <v>2.1 ทุติยภูมิระดับต้น</v>
          </cell>
          <cell r="X553" t="str">
            <v>S</v>
          </cell>
          <cell r="Y553" t="str">
            <v xml:space="preserve">บริการ  </v>
          </cell>
          <cell r="AH553" t="str">
            <v>11006</v>
          </cell>
        </row>
        <row r="554">
          <cell r="A554" t="str">
            <v>001106000</v>
          </cell>
          <cell r="B554" t="str">
            <v>โรงพยาบาลยางสีสุราช</v>
          </cell>
          <cell r="C554" t="str">
            <v>21002</v>
          </cell>
          <cell r="D554" t="str">
            <v>กระทรวงสาธารณสุข สำนักงานปลัดกระทรวงสาธารณสุข</v>
          </cell>
          <cell r="E554" t="str">
            <v>07</v>
          </cell>
          <cell r="F554" t="str">
            <v>โรงพยาบาลชุมชน</v>
          </cell>
          <cell r="G554" t="str">
            <v>30</v>
          </cell>
          <cell r="H554" t="str">
            <v>44</v>
          </cell>
          <cell r="I554" t="str">
            <v>จ.มหาสารคาม</v>
          </cell>
          <cell r="J554" t="str">
            <v>11</v>
          </cell>
          <cell r="K554" t="str">
            <v xml:space="preserve"> อ.ยางสีสุราช</v>
          </cell>
          <cell r="L554" t="str">
            <v>01</v>
          </cell>
          <cell r="M554" t="str">
            <v xml:space="preserve"> 'ต.ยางสีสุราช'</v>
          </cell>
          <cell r="N554" t="str">
            <v>02</v>
          </cell>
          <cell r="O554" t="str">
            <v xml:space="preserve"> หมู่ 2</v>
          </cell>
          <cell r="P554" t="str">
            <v>01</v>
          </cell>
          <cell r="Q554" t="str">
            <v>เปิดดำเนินการ</v>
          </cell>
          <cell r="R554" t="str">
            <v xml:space="preserve">162 </v>
          </cell>
          <cell r="V554" t="str">
            <v>21</v>
          </cell>
          <cell r="W554" t="str">
            <v>2.1 ทุติยภูมิระดับต้น</v>
          </cell>
          <cell r="AH554" t="str">
            <v>11060</v>
          </cell>
        </row>
        <row r="555">
          <cell r="A555" t="str">
            <v>001105000</v>
          </cell>
          <cell r="B555" t="str">
            <v>โรงพยาบาลบุ่งคล้า</v>
          </cell>
          <cell r="C555" t="str">
            <v>21002</v>
          </cell>
          <cell r="D555" t="str">
            <v>กระทรวงสาธารณสุข สำนักงานปลัดกระทรวงสาธารณสุข</v>
          </cell>
          <cell r="E555" t="str">
            <v>07</v>
          </cell>
          <cell r="F555" t="str">
            <v>โรงพยาบาลชุมชน</v>
          </cell>
          <cell r="G555" t="str">
            <v>10</v>
          </cell>
          <cell r="H555" t="str">
            <v>38</v>
          </cell>
          <cell r="I555" t="str">
            <v>จ.บึงกาฬ</v>
          </cell>
          <cell r="J555" t="str">
            <v>08</v>
          </cell>
          <cell r="K555" t="str">
            <v xml:space="preserve"> อ.บุ่งคล้า</v>
          </cell>
          <cell r="L555" t="str">
            <v>01</v>
          </cell>
          <cell r="M555" t="str">
            <v xml:space="preserve"> 'ต.บุ่งคล้า'</v>
          </cell>
          <cell r="N555" t="str">
            <v>02</v>
          </cell>
          <cell r="O555" t="str">
            <v xml:space="preserve"> หมู่ 2</v>
          </cell>
          <cell r="P555" t="str">
            <v>01</v>
          </cell>
          <cell r="Q555" t="str">
            <v>เปิดดำเนินการ</v>
          </cell>
          <cell r="T555" t="str">
            <v>042499106</v>
          </cell>
          <cell r="U555" t="str">
            <v>042499105</v>
          </cell>
          <cell r="V555" t="str">
            <v>21</v>
          </cell>
          <cell r="W555" t="str">
            <v>2.1 ทุติยภูมิระดับต้น</v>
          </cell>
          <cell r="X555" t="str">
            <v>S</v>
          </cell>
          <cell r="Y555" t="str">
            <v xml:space="preserve">บริการ  </v>
          </cell>
          <cell r="Z555" t="str">
            <v>01</v>
          </cell>
          <cell r="AA555" t="str">
            <v>ตั้งใหม่</v>
          </cell>
          <cell r="AH555" t="str">
            <v>11050</v>
          </cell>
        </row>
        <row r="556">
          <cell r="A556" t="str">
            <v>001103500</v>
          </cell>
          <cell r="B556" t="str">
            <v>โรงพยาบาลท่าลี่</v>
          </cell>
          <cell r="C556" t="str">
            <v>21002</v>
          </cell>
          <cell r="D556" t="str">
            <v>กระทรวงสาธารณสุข สำนักงานปลัดกระทรวงสาธารณสุข</v>
          </cell>
          <cell r="E556" t="str">
            <v>07</v>
          </cell>
          <cell r="F556" t="str">
            <v>โรงพยาบาลชุมชน</v>
          </cell>
          <cell r="G556" t="str">
            <v>30</v>
          </cell>
          <cell r="H556" t="str">
            <v>42</v>
          </cell>
          <cell r="I556" t="str">
            <v>จ.เลย</v>
          </cell>
          <cell r="J556" t="str">
            <v>08</v>
          </cell>
          <cell r="K556" t="str">
            <v xml:space="preserve"> อ.ท่าลี่</v>
          </cell>
          <cell r="L556" t="str">
            <v>01</v>
          </cell>
          <cell r="M556" t="str">
            <v xml:space="preserve"> 'ต.ท่าลี่'</v>
          </cell>
          <cell r="N556" t="str">
            <v>01</v>
          </cell>
          <cell r="O556" t="str">
            <v xml:space="preserve"> หมู่ 1</v>
          </cell>
          <cell r="P556" t="str">
            <v>01</v>
          </cell>
          <cell r="Q556" t="str">
            <v>เปิดดำเนินการ</v>
          </cell>
          <cell r="R556" t="str">
            <v xml:space="preserve">52 </v>
          </cell>
          <cell r="S556" t="str">
            <v>42140</v>
          </cell>
          <cell r="T556" t="str">
            <v>042889012</v>
          </cell>
          <cell r="U556" t="str">
            <v>042889012</v>
          </cell>
          <cell r="V556" t="str">
            <v>21</v>
          </cell>
          <cell r="W556" t="str">
            <v>2.1 ทุติยภูมิระดับต้น</v>
          </cell>
          <cell r="X556" t="str">
            <v>S</v>
          </cell>
          <cell r="Y556" t="str">
            <v xml:space="preserve">บริการ  </v>
          </cell>
          <cell r="AH556" t="str">
            <v>11035</v>
          </cell>
        </row>
        <row r="557">
          <cell r="A557" t="str">
            <v>001103600</v>
          </cell>
          <cell r="B557" t="str">
            <v>โรงพยาบาลวังสะพุง</v>
          </cell>
          <cell r="C557" t="str">
            <v>21002</v>
          </cell>
          <cell r="D557" t="str">
            <v>กระทรวงสาธารณสุข สำนักงานปลัดกระทรวงสาธารณสุข</v>
          </cell>
          <cell r="E557" t="str">
            <v>07</v>
          </cell>
          <cell r="F557" t="str">
            <v>โรงพยาบาลชุมชน</v>
          </cell>
          <cell r="G557" t="str">
            <v>60</v>
          </cell>
          <cell r="H557" t="str">
            <v>42</v>
          </cell>
          <cell r="I557" t="str">
            <v>จ.เลย</v>
          </cell>
          <cell r="J557" t="str">
            <v>09</v>
          </cell>
          <cell r="K557" t="str">
            <v xml:space="preserve"> อ.วังสะพุง</v>
          </cell>
          <cell r="L557" t="str">
            <v>01</v>
          </cell>
          <cell r="M557" t="str">
            <v xml:space="preserve"> 'ต.วังสะพุง'</v>
          </cell>
          <cell r="N557" t="str">
            <v>03</v>
          </cell>
          <cell r="O557" t="str">
            <v xml:space="preserve"> หมู่ 3</v>
          </cell>
          <cell r="P557" t="str">
            <v>01</v>
          </cell>
          <cell r="Q557" t="str">
            <v>เปิดดำเนินการ</v>
          </cell>
          <cell r="S557" t="str">
            <v>42130</v>
          </cell>
          <cell r="T557" t="str">
            <v>042841101</v>
          </cell>
          <cell r="U557" t="str">
            <v>042841101</v>
          </cell>
          <cell r="V557" t="str">
            <v>21</v>
          </cell>
          <cell r="W557" t="str">
            <v>2.1 ทุติยภูมิระดับต้น</v>
          </cell>
          <cell r="X557" t="str">
            <v>S</v>
          </cell>
          <cell r="Y557" t="str">
            <v xml:space="preserve">บริการ  </v>
          </cell>
          <cell r="AH557" t="str">
            <v>11036</v>
          </cell>
        </row>
        <row r="558">
          <cell r="A558" t="str">
            <v>001103800</v>
          </cell>
          <cell r="B558" t="str">
            <v>โรงพยาบาลภูหลวง</v>
          </cell>
          <cell r="C558" t="str">
            <v>21002</v>
          </cell>
          <cell r="D558" t="str">
            <v>กระทรวงสาธารณสุข สำนักงานปลัดกระทรวงสาธารณสุข</v>
          </cell>
          <cell r="E558" t="str">
            <v>07</v>
          </cell>
          <cell r="F558" t="str">
            <v>โรงพยาบาลชุมชน</v>
          </cell>
          <cell r="G558" t="str">
            <v>30</v>
          </cell>
          <cell r="H558" t="str">
            <v>42</v>
          </cell>
          <cell r="I558" t="str">
            <v>จ.เลย</v>
          </cell>
          <cell r="J558" t="str">
            <v>11</v>
          </cell>
          <cell r="K558" t="str">
            <v xml:space="preserve"> อ.ภูหลวง</v>
          </cell>
          <cell r="L558" t="str">
            <v>02</v>
          </cell>
          <cell r="M558" t="str">
            <v xml:space="preserve"> 'ต.หนองคัน'</v>
          </cell>
          <cell r="N558" t="str">
            <v>03</v>
          </cell>
          <cell r="O558" t="str">
            <v xml:space="preserve"> หมู่ 3</v>
          </cell>
          <cell r="P558" t="str">
            <v>01</v>
          </cell>
          <cell r="Q558" t="str">
            <v>เปิดดำเนินการ</v>
          </cell>
          <cell r="S558" t="str">
            <v>42230</v>
          </cell>
          <cell r="T558" t="str">
            <v>042879101</v>
          </cell>
          <cell r="U558" t="str">
            <v>042879064</v>
          </cell>
          <cell r="V558" t="str">
            <v>21</v>
          </cell>
          <cell r="W558" t="str">
            <v>2.1 ทุติยภูมิระดับต้น</v>
          </cell>
          <cell r="X558" t="str">
            <v>S</v>
          </cell>
          <cell r="Y558" t="str">
            <v xml:space="preserve">บริการ  </v>
          </cell>
          <cell r="AH558" t="str">
            <v>11038</v>
          </cell>
        </row>
        <row r="559">
          <cell r="A559" t="str">
            <v>001103200</v>
          </cell>
          <cell r="B559" t="str">
            <v>โรงพยาบาลปากชม</v>
          </cell>
          <cell r="C559" t="str">
            <v>21002</v>
          </cell>
          <cell r="D559" t="str">
            <v>กระทรวงสาธารณสุข สำนักงานปลัดกระทรวงสาธารณสุข</v>
          </cell>
          <cell r="E559" t="str">
            <v>07</v>
          </cell>
          <cell r="F559" t="str">
            <v>โรงพยาบาลชุมชน</v>
          </cell>
          <cell r="G559" t="str">
            <v>30</v>
          </cell>
          <cell r="H559" t="str">
            <v>42</v>
          </cell>
          <cell r="I559" t="str">
            <v>จ.เลย</v>
          </cell>
          <cell r="J559" t="str">
            <v>04</v>
          </cell>
          <cell r="K559" t="str">
            <v xml:space="preserve"> อ.ปากชม</v>
          </cell>
          <cell r="L559" t="str">
            <v>01</v>
          </cell>
          <cell r="M559" t="str">
            <v xml:space="preserve"> 'ต.ปากชม'</v>
          </cell>
          <cell r="N559" t="str">
            <v>01</v>
          </cell>
          <cell r="O559" t="str">
            <v xml:space="preserve"> หมู่ 1</v>
          </cell>
          <cell r="P559" t="str">
            <v>01</v>
          </cell>
          <cell r="Q559" t="str">
            <v>เปิดดำเนินการ</v>
          </cell>
          <cell r="S559" t="str">
            <v>42150</v>
          </cell>
          <cell r="T559" t="str">
            <v>042881060</v>
          </cell>
          <cell r="U559" t="str">
            <v>042881080</v>
          </cell>
          <cell r="V559" t="str">
            <v>21</v>
          </cell>
          <cell r="W559" t="str">
            <v>2.1 ทุติยภูมิระดับต้น</v>
          </cell>
          <cell r="X559" t="str">
            <v>S</v>
          </cell>
          <cell r="Y559" t="str">
            <v xml:space="preserve">บริการ  </v>
          </cell>
          <cell r="AH559" t="str">
            <v>11032</v>
          </cell>
        </row>
        <row r="560">
          <cell r="A560" t="str">
            <v>001103900</v>
          </cell>
          <cell r="B560" t="str">
            <v>โรงพยาบาลผาขาว</v>
          </cell>
          <cell r="C560" t="str">
            <v>21002</v>
          </cell>
          <cell r="D560" t="str">
            <v>กระทรวงสาธารณสุข สำนักงานปลัดกระทรวงสาธารณสุข</v>
          </cell>
          <cell r="E560" t="str">
            <v>07</v>
          </cell>
          <cell r="F560" t="str">
            <v>โรงพยาบาลชุมชน</v>
          </cell>
          <cell r="G560" t="str">
            <v>30</v>
          </cell>
          <cell r="H560" t="str">
            <v>42</v>
          </cell>
          <cell r="I560" t="str">
            <v>จ.เลย</v>
          </cell>
          <cell r="J560" t="str">
            <v>12</v>
          </cell>
          <cell r="K560" t="str">
            <v xml:space="preserve"> อ.ผาขาว</v>
          </cell>
          <cell r="L560" t="str">
            <v>03</v>
          </cell>
          <cell r="M560" t="str">
            <v xml:space="preserve"> 'ต.โนนปอแดง'</v>
          </cell>
          <cell r="N560" t="str">
            <v>08</v>
          </cell>
          <cell r="O560" t="str">
            <v xml:space="preserve"> หมู่ 8</v>
          </cell>
          <cell r="P560" t="str">
            <v>01</v>
          </cell>
          <cell r="Q560" t="str">
            <v>เปิดดำเนินการ</v>
          </cell>
          <cell r="R560" t="str">
            <v xml:space="preserve">155 </v>
          </cell>
          <cell r="S560" t="str">
            <v>42240</v>
          </cell>
          <cell r="T560" t="str">
            <v>042818101</v>
          </cell>
          <cell r="U560" t="str">
            <v>042818101</v>
          </cell>
          <cell r="V560" t="str">
            <v>21</v>
          </cell>
          <cell r="W560" t="str">
            <v>2.1 ทุติยภูมิระดับต้น</v>
          </cell>
          <cell r="AH560" t="str">
            <v>11039</v>
          </cell>
        </row>
        <row r="561">
          <cell r="A561" t="str">
            <v>001103000</v>
          </cell>
          <cell r="B561" t="str">
            <v>โรงพยาบาลนาด้วง</v>
          </cell>
          <cell r="C561" t="str">
            <v>21002</v>
          </cell>
          <cell r="D561" t="str">
            <v>กระทรวงสาธารณสุข สำนักงานปลัดกระทรวงสาธารณสุข</v>
          </cell>
          <cell r="E561" t="str">
            <v>07</v>
          </cell>
          <cell r="F561" t="str">
            <v>โรงพยาบาลชุมชน</v>
          </cell>
          <cell r="G561" t="str">
            <v>30</v>
          </cell>
          <cell r="H561" t="str">
            <v>42</v>
          </cell>
          <cell r="I561" t="str">
            <v>จ.เลย</v>
          </cell>
          <cell r="J561" t="str">
            <v>02</v>
          </cell>
          <cell r="K561" t="str">
            <v xml:space="preserve"> อ.นาด้วง</v>
          </cell>
          <cell r="L561" t="str">
            <v>01</v>
          </cell>
          <cell r="M561" t="str">
            <v xml:space="preserve"> 'ต.นาด้วง'</v>
          </cell>
          <cell r="N561" t="str">
            <v>06</v>
          </cell>
          <cell r="O561" t="str">
            <v xml:space="preserve"> หมู่ 6</v>
          </cell>
          <cell r="P561" t="str">
            <v>01</v>
          </cell>
          <cell r="Q561" t="str">
            <v>เปิดดำเนินการ</v>
          </cell>
          <cell r="R561" t="str">
            <v xml:space="preserve">155 </v>
          </cell>
          <cell r="S561" t="str">
            <v>42210</v>
          </cell>
          <cell r="T561" t="str">
            <v>042887094</v>
          </cell>
          <cell r="U561" t="str">
            <v>042887152</v>
          </cell>
          <cell r="V561" t="str">
            <v>21</v>
          </cell>
          <cell r="W561" t="str">
            <v>2.1 ทุติยภูมิระดับต้น</v>
          </cell>
          <cell r="X561" t="str">
            <v>S</v>
          </cell>
          <cell r="Y561" t="str">
            <v xml:space="preserve">บริการ  </v>
          </cell>
          <cell r="AH561" t="str">
            <v>11030</v>
          </cell>
        </row>
        <row r="562">
          <cell r="A562" t="str">
            <v>001101400</v>
          </cell>
          <cell r="B562" t="str">
            <v>โรงพยาบาลหนองวัวซอ</v>
          </cell>
          <cell r="C562" t="str">
            <v>21002</v>
          </cell>
          <cell r="D562" t="str">
            <v>กระทรวงสาธารณสุข สำนักงานปลัดกระทรวงสาธารณสุข</v>
          </cell>
          <cell r="E562" t="str">
            <v>07</v>
          </cell>
          <cell r="F562" t="str">
            <v>โรงพยาบาลชุมชน</v>
          </cell>
          <cell r="G562" t="str">
            <v>30</v>
          </cell>
          <cell r="H562" t="str">
            <v>41</v>
          </cell>
          <cell r="I562" t="str">
            <v>จ.อุดรธานี</v>
          </cell>
          <cell r="J562" t="str">
            <v>03</v>
          </cell>
          <cell r="K562" t="str">
            <v xml:space="preserve"> อ.หนองวัวซอ</v>
          </cell>
          <cell r="L562" t="str">
            <v>01</v>
          </cell>
          <cell r="M562" t="str">
            <v xml:space="preserve"> 'ต.หมากหญ้า'</v>
          </cell>
          <cell r="N562" t="str">
            <v>05</v>
          </cell>
          <cell r="O562" t="str">
            <v xml:space="preserve"> หมู่ 5</v>
          </cell>
          <cell r="P562" t="str">
            <v>01</v>
          </cell>
          <cell r="Q562" t="str">
            <v>เปิดดำเนินการ</v>
          </cell>
          <cell r="R562" t="str">
            <v xml:space="preserve">200 </v>
          </cell>
          <cell r="S562" t="str">
            <v>41220</v>
          </cell>
          <cell r="V562" t="str">
            <v>21</v>
          </cell>
          <cell r="W562" t="str">
            <v>2.1 ทุติยภูมิระดับต้น</v>
          </cell>
          <cell r="AH562" t="str">
            <v>11014</v>
          </cell>
        </row>
        <row r="563">
          <cell r="A563" t="str">
            <v>001102600</v>
          </cell>
          <cell r="B563" t="str">
            <v>โรงพยาบาลสร้างคอม</v>
          </cell>
          <cell r="C563" t="str">
            <v>21002</v>
          </cell>
          <cell r="D563" t="str">
            <v>กระทรวงสาธารณสุข สำนักงานปลัดกระทรวงสาธารณสุข</v>
          </cell>
          <cell r="E563" t="str">
            <v>07</v>
          </cell>
          <cell r="F563" t="str">
            <v>โรงพยาบาลชุมชน</v>
          </cell>
          <cell r="G563" t="str">
            <v>30</v>
          </cell>
          <cell r="H563" t="str">
            <v>41</v>
          </cell>
          <cell r="I563" t="str">
            <v>จ.อุดรธานี</v>
          </cell>
          <cell r="J563" t="str">
            <v>20</v>
          </cell>
          <cell r="K563" t="str">
            <v xml:space="preserve"> อ.สร้างคอม</v>
          </cell>
          <cell r="L563" t="str">
            <v>01</v>
          </cell>
          <cell r="M563" t="str">
            <v xml:space="preserve"> 'ต.สร้างคอม'</v>
          </cell>
          <cell r="N563" t="str">
            <v>04</v>
          </cell>
          <cell r="O563" t="str">
            <v xml:space="preserve"> หมู่ 4</v>
          </cell>
          <cell r="P563" t="str">
            <v>01</v>
          </cell>
          <cell r="Q563" t="str">
            <v>เปิดดำเนินการ</v>
          </cell>
          <cell r="V563" t="str">
            <v>21</v>
          </cell>
          <cell r="W563" t="str">
            <v>2.1 ทุติยภูมิระดับต้น</v>
          </cell>
          <cell r="AH563" t="str">
            <v>11026</v>
          </cell>
        </row>
        <row r="564">
          <cell r="A564" t="str">
            <v>001101500</v>
          </cell>
          <cell r="B564" t="str">
            <v>โรงพยาบาลกุมภวาปี</v>
          </cell>
          <cell r="C564" t="str">
            <v>21002</v>
          </cell>
          <cell r="D564" t="str">
            <v>กระทรวงสาธารณสุข สำนักงานปลัดกระทรวงสาธารณสุข</v>
          </cell>
          <cell r="E564" t="str">
            <v>07</v>
          </cell>
          <cell r="F564" t="str">
            <v>โรงพยาบาลชุมชน</v>
          </cell>
          <cell r="G564" t="str">
            <v>90</v>
          </cell>
          <cell r="H564" t="str">
            <v>41</v>
          </cell>
          <cell r="I564" t="str">
            <v>จ.อุดรธานี</v>
          </cell>
          <cell r="J564" t="str">
            <v>04</v>
          </cell>
          <cell r="K564" t="str">
            <v xml:space="preserve"> อ.กุมภวาปี</v>
          </cell>
          <cell r="L564" t="str">
            <v>15</v>
          </cell>
          <cell r="M564" t="str">
            <v xml:space="preserve"> 'ต.กุมภวาปี'</v>
          </cell>
          <cell r="N564" t="str">
            <v>05</v>
          </cell>
          <cell r="O564" t="str">
            <v xml:space="preserve"> หมู่ 5</v>
          </cell>
          <cell r="P564" t="str">
            <v>01</v>
          </cell>
          <cell r="Q564" t="str">
            <v>เปิดดำเนินการ</v>
          </cell>
          <cell r="R564" t="str">
            <v xml:space="preserve">7 ถ.จิตรประสงค์ </v>
          </cell>
          <cell r="S564" t="str">
            <v>41110</v>
          </cell>
          <cell r="V564" t="str">
            <v>21</v>
          </cell>
          <cell r="W564" t="str">
            <v>2.1 ทุติยภูมิระดับต้น</v>
          </cell>
          <cell r="AH564" t="str">
            <v>11015</v>
          </cell>
        </row>
        <row r="565">
          <cell r="A565" t="str">
            <v>001102000</v>
          </cell>
          <cell r="B565" t="str">
            <v>โรงพยาบาลไชยวาน</v>
          </cell>
          <cell r="C565" t="str">
            <v>21002</v>
          </cell>
          <cell r="D565" t="str">
            <v>กระทรวงสาธารณสุข สำนักงานปลัดกระทรวงสาธารณสุข</v>
          </cell>
          <cell r="E565" t="str">
            <v>07</v>
          </cell>
          <cell r="F565" t="str">
            <v>โรงพยาบาลชุมชน</v>
          </cell>
          <cell r="G565" t="str">
            <v>30</v>
          </cell>
          <cell r="H565" t="str">
            <v>41</v>
          </cell>
          <cell r="I565" t="str">
            <v>จ.อุดรธานี</v>
          </cell>
          <cell r="J565" t="str">
            <v>08</v>
          </cell>
          <cell r="K565" t="str">
            <v xml:space="preserve"> อ.ไชยวาน</v>
          </cell>
          <cell r="L565" t="str">
            <v>01</v>
          </cell>
          <cell r="M565" t="str">
            <v xml:space="preserve"> 'ต.ไชยวาน'</v>
          </cell>
          <cell r="N565" t="str">
            <v>05</v>
          </cell>
          <cell r="O565" t="str">
            <v xml:space="preserve"> หมู่ 5</v>
          </cell>
          <cell r="P565" t="str">
            <v>01</v>
          </cell>
          <cell r="Q565" t="str">
            <v>เปิดดำเนินการ</v>
          </cell>
          <cell r="R565" t="str">
            <v xml:space="preserve">200 </v>
          </cell>
          <cell r="S565" t="str">
            <v>41220</v>
          </cell>
          <cell r="V565" t="str">
            <v>21</v>
          </cell>
          <cell r="W565" t="str">
            <v>2.1 ทุติยภูมิระดับต้น</v>
          </cell>
          <cell r="AH565" t="str">
            <v>11020</v>
          </cell>
        </row>
        <row r="566">
          <cell r="A566" t="str">
            <v>001102700</v>
          </cell>
          <cell r="B566" t="str">
            <v>โรงพยาบาลหนองแสง</v>
          </cell>
          <cell r="C566" t="str">
            <v>21002</v>
          </cell>
          <cell r="D566" t="str">
            <v>กระทรวงสาธารณสุข สำนักงานปลัดกระทรวงสาธารณสุข</v>
          </cell>
          <cell r="E566" t="str">
            <v>07</v>
          </cell>
          <cell r="F566" t="str">
            <v>โรงพยาบาลชุมชน</v>
          </cell>
          <cell r="G566" t="str">
            <v>30</v>
          </cell>
          <cell r="H566" t="str">
            <v>41</v>
          </cell>
          <cell r="I566" t="str">
            <v>จ.อุดรธานี</v>
          </cell>
          <cell r="J566" t="str">
            <v>21</v>
          </cell>
          <cell r="K566" t="str">
            <v xml:space="preserve"> อ.หนองแสง</v>
          </cell>
          <cell r="L566" t="str">
            <v>04</v>
          </cell>
          <cell r="M566" t="str">
            <v xml:space="preserve"> 'ต.ทับกุง'</v>
          </cell>
          <cell r="N566" t="str">
            <v>07</v>
          </cell>
          <cell r="O566" t="str">
            <v xml:space="preserve"> หมู่ 7</v>
          </cell>
          <cell r="P566" t="str">
            <v>01</v>
          </cell>
          <cell r="Q566" t="str">
            <v>เปิดดำเนินการ</v>
          </cell>
          <cell r="S566" t="str">
            <v>41340</v>
          </cell>
          <cell r="V566" t="str">
            <v>21</v>
          </cell>
          <cell r="W566" t="str">
            <v>2.1 ทุติยภูมิระดับต้น</v>
          </cell>
          <cell r="AH566" t="str">
            <v>11027</v>
          </cell>
        </row>
        <row r="567">
          <cell r="A567" t="str">
            <v>001102500</v>
          </cell>
          <cell r="B567" t="str">
            <v>โรงพยาบาลเพ็ญ</v>
          </cell>
          <cell r="C567" t="str">
            <v>21002</v>
          </cell>
          <cell r="D567" t="str">
            <v>กระทรวงสาธารณสุข สำนักงานปลัดกระทรวงสาธารณสุข</v>
          </cell>
          <cell r="E567" t="str">
            <v>07</v>
          </cell>
          <cell r="F567" t="str">
            <v>โรงพยาบาลชุมชน</v>
          </cell>
          <cell r="G567" t="str">
            <v>60</v>
          </cell>
          <cell r="H567" t="str">
            <v>41</v>
          </cell>
          <cell r="I567" t="str">
            <v>จ.อุดรธานี</v>
          </cell>
          <cell r="J567" t="str">
            <v>19</v>
          </cell>
          <cell r="K567" t="str">
            <v xml:space="preserve"> อ.เพ็ญ</v>
          </cell>
          <cell r="L567" t="str">
            <v>01</v>
          </cell>
          <cell r="M567" t="str">
            <v xml:space="preserve"> 'ต.เพ็ญ'</v>
          </cell>
          <cell r="N567" t="str">
            <v>01</v>
          </cell>
          <cell r="O567" t="str">
            <v xml:space="preserve"> หมู่ 1</v>
          </cell>
          <cell r="P567" t="str">
            <v>01</v>
          </cell>
          <cell r="Q567" t="str">
            <v>เปิดดำเนินการ</v>
          </cell>
          <cell r="R567" t="str">
            <v xml:space="preserve">46 ม.1 ถ.วุฒาธิคุณ </v>
          </cell>
          <cell r="S567" t="str">
            <v>41150</v>
          </cell>
          <cell r="V567" t="str">
            <v>22</v>
          </cell>
          <cell r="W567" t="str">
            <v>2.2 ทุติยภูมิระดับกลาง</v>
          </cell>
          <cell r="AH567" t="str">
            <v>11025</v>
          </cell>
        </row>
        <row r="568">
          <cell r="A568" t="str">
            <v>001099500</v>
          </cell>
          <cell r="B568" t="str">
            <v>โรงพยาบาลบ้านฝาง</v>
          </cell>
          <cell r="C568" t="str">
            <v>21002</v>
          </cell>
          <cell r="D568" t="str">
            <v>กระทรวงสาธารณสุข สำนักงานปลัดกระทรวงสาธารณสุข</v>
          </cell>
          <cell r="E568" t="str">
            <v>07</v>
          </cell>
          <cell r="F568" t="str">
            <v>โรงพยาบาลชุมชน</v>
          </cell>
          <cell r="G568" t="str">
            <v>30</v>
          </cell>
          <cell r="H568" t="str">
            <v>40</v>
          </cell>
          <cell r="I568" t="str">
            <v>จ.ขอนแก่น</v>
          </cell>
          <cell r="J568" t="str">
            <v>02</v>
          </cell>
          <cell r="K568" t="str">
            <v xml:space="preserve"> อ.บ้านฝาง</v>
          </cell>
          <cell r="L568" t="str">
            <v>06</v>
          </cell>
          <cell r="M568" t="str">
            <v xml:space="preserve"> 'ต.บ้านฝาง'</v>
          </cell>
          <cell r="N568" t="str">
            <v>09</v>
          </cell>
          <cell r="O568" t="str">
            <v xml:space="preserve"> หมู่ 9</v>
          </cell>
          <cell r="P568" t="str">
            <v>01</v>
          </cell>
          <cell r="Q568" t="str">
            <v>เปิดดำเนินการ</v>
          </cell>
          <cell r="R568" t="str">
            <v xml:space="preserve">330  </v>
          </cell>
          <cell r="S568" t="str">
            <v>40270</v>
          </cell>
          <cell r="T568" t="str">
            <v>043269206</v>
          </cell>
          <cell r="V568" t="str">
            <v>21</v>
          </cell>
          <cell r="W568" t="str">
            <v>2.1 ทุติยภูมิระดับต้น</v>
          </cell>
          <cell r="X568" t="str">
            <v>S</v>
          </cell>
          <cell r="Y568" t="str">
            <v xml:space="preserve">บริการ  </v>
          </cell>
          <cell r="AH568" t="str">
            <v>10995</v>
          </cell>
        </row>
        <row r="569">
          <cell r="A569" t="str">
            <v>001099900</v>
          </cell>
          <cell r="B569" t="str">
            <v>โรงพยาบาลสีชมพู</v>
          </cell>
          <cell r="C569" t="str">
            <v>21002</v>
          </cell>
          <cell r="D569" t="str">
            <v>กระทรวงสาธารณสุข สำนักงานปลัดกระทรวงสาธารณสุข</v>
          </cell>
          <cell r="E569" t="str">
            <v>07</v>
          </cell>
          <cell r="F569" t="str">
            <v>โรงพยาบาลชุมชน</v>
          </cell>
          <cell r="G569" t="str">
            <v>30</v>
          </cell>
          <cell r="H569" t="str">
            <v>40</v>
          </cell>
          <cell r="I569" t="str">
            <v>จ.ขอนแก่น</v>
          </cell>
          <cell r="J569" t="str">
            <v>06</v>
          </cell>
          <cell r="K569" t="str">
            <v xml:space="preserve"> อ.สีชมพู</v>
          </cell>
          <cell r="L569" t="str">
            <v>04</v>
          </cell>
          <cell r="M569" t="str">
            <v xml:space="preserve"> 'ต.วังเพิ่ม'</v>
          </cell>
          <cell r="N569" t="str">
            <v>10</v>
          </cell>
          <cell r="O569" t="str">
            <v xml:space="preserve"> หมู่ 10</v>
          </cell>
          <cell r="P569" t="str">
            <v>01</v>
          </cell>
          <cell r="Q569" t="str">
            <v>เปิดดำเนินการ</v>
          </cell>
          <cell r="R569" t="str">
            <v xml:space="preserve">140 </v>
          </cell>
          <cell r="S569" t="str">
            <v>40220</v>
          </cell>
          <cell r="T569" t="str">
            <v>043399176</v>
          </cell>
          <cell r="V569" t="str">
            <v>21</v>
          </cell>
          <cell r="W569" t="str">
            <v>2.1 ทุติยภูมิระดับต้น</v>
          </cell>
          <cell r="X569" t="str">
            <v>S</v>
          </cell>
          <cell r="Y569" t="str">
            <v xml:space="preserve">บริการ  </v>
          </cell>
          <cell r="AH569" t="str">
            <v>10999</v>
          </cell>
        </row>
        <row r="570">
          <cell r="A570" t="str">
            <v>001100500</v>
          </cell>
          <cell r="B570" t="str">
            <v>โรงพยาบาลแวงใหญ่</v>
          </cell>
          <cell r="C570" t="str">
            <v>21002</v>
          </cell>
          <cell r="D570" t="str">
            <v>กระทรวงสาธารณสุข สำนักงานปลัดกระทรวงสาธารณสุข</v>
          </cell>
          <cell r="E570" t="str">
            <v>07</v>
          </cell>
          <cell r="F570" t="str">
            <v>โรงพยาบาลชุมชน</v>
          </cell>
          <cell r="G570" t="str">
            <v>30</v>
          </cell>
          <cell r="H570" t="str">
            <v>40</v>
          </cell>
          <cell r="I570" t="str">
            <v>จ.ขอนแก่น</v>
          </cell>
          <cell r="J570" t="str">
            <v>13</v>
          </cell>
          <cell r="K570" t="str">
            <v xml:space="preserve"> อ.แวงใหญ่</v>
          </cell>
          <cell r="L570" t="str">
            <v>01</v>
          </cell>
          <cell r="M570" t="str">
            <v xml:space="preserve"> 'ต.คอนฉิม'</v>
          </cell>
          <cell r="N570" t="str">
            <v>09</v>
          </cell>
          <cell r="O570" t="str">
            <v xml:space="preserve"> หมู่ 9</v>
          </cell>
          <cell r="P570" t="str">
            <v>01</v>
          </cell>
          <cell r="Q570" t="str">
            <v>เปิดดำเนินการ</v>
          </cell>
          <cell r="R570" t="str">
            <v xml:space="preserve">68 </v>
          </cell>
          <cell r="S570" t="str">
            <v>40330</v>
          </cell>
          <cell r="T570" t="str">
            <v>043496349</v>
          </cell>
          <cell r="V570" t="str">
            <v>21</v>
          </cell>
          <cell r="W570" t="str">
            <v>2.1 ทุติยภูมิระดับต้น</v>
          </cell>
          <cell r="X570" t="str">
            <v>S</v>
          </cell>
          <cell r="Y570" t="str">
            <v xml:space="preserve">บริการ  </v>
          </cell>
          <cell r="AH570" t="str">
            <v>11005</v>
          </cell>
        </row>
        <row r="571">
          <cell r="A571" t="str">
            <v>001099600</v>
          </cell>
          <cell r="B571" t="str">
            <v>โรงพยาบาลพระยืน</v>
          </cell>
          <cell r="C571" t="str">
            <v>21002</v>
          </cell>
          <cell r="D571" t="str">
            <v>กระทรวงสาธารณสุข สำนักงานปลัดกระทรวงสาธารณสุข</v>
          </cell>
          <cell r="E571" t="str">
            <v>07</v>
          </cell>
          <cell r="F571" t="str">
            <v>โรงพยาบาลชุมชน</v>
          </cell>
          <cell r="G571" t="str">
            <v>30</v>
          </cell>
          <cell r="H571" t="str">
            <v>40</v>
          </cell>
          <cell r="I571" t="str">
            <v>จ.ขอนแก่น</v>
          </cell>
          <cell r="J571" t="str">
            <v>03</v>
          </cell>
          <cell r="K571" t="str">
            <v xml:space="preserve"> อ.พระยืน</v>
          </cell>
          <cell r="L571" t="str">
            <v>01</v>
          </cell>
          <cell r="M571" t="str">
            <v xml:space="preserve"> 'ต.พระยืน'</v>
          </cell>
          <cell r="N571" t="str">
            <v>01</v>
          </cell>
          <cell r="O571" t="str">
            <v xml:space="preserve"> หมู่ 1</v>
          </cell>
          <cell r="P571" t="str">
            <v>01</v>
          </cell>
          <cell r="Q571" t="str">
            <v>เปิดดำเนินการ</v>
          </cell>
          <cell r="R571" t="str">
            <v xml:space="preserve">269 </v>
          </cell>
          <cell r="S571" t="str">
            <v>40320</v>
          </cell>
          <cell r="T571" t="str">
            <v>043266045</v>
          </cell>
          <cell r="V571" t="str">
            <v>21</v>
          </cell>
          <cell r="W571" t="str">
            <v>2.1 ทุติยภูมิระดับต้น</v>
          </cell>
          <cell r="X571" t="str">
            <v>S</v>
          </cell>
          <cell r="Y571" t="str">
            <v xml:space="preserve">บริการ  </v>
          </cell>
          <cell r="AH571" t="str">
            <v>10996</v>
          </cell>
        </row>
        <row r="572">
          <cell r="A572" t="str">
            <v>001098900</v>
          </cell>
          <cell r="B572" t="str">
            <v>โรงพยาบาลหัวตะพาน</v>
          </cell>
          <cell r="C572" t="str">
            <v>21002</v>
          </cell>
          <cell r="D572" t="str">
            <v>กระทรวงสาธารณสุข สำนักงานปลัดกระทรวงสาธารณสุข</v>
          </cell>
          <cell r="E572" t="str">
            <v>07</v>
          </cell>
          <cell r="F572" t="str">
            <v>โรงพยาบาลชุมชน</v>
          </cell>
          <cell r="G572" t="str">
            <v>30</v>
          </cell>
          <cell r="H572" t="str">
            <v>37</v>
          </cell>
          <cell r="I572" t="str">
            <v>จ.อำนาจเจริญ</v>
          </cell>
          <cell r="J572" t="str">
            <v>06</v>
          </cell>
          <cell r="K572" t="str">
            <v xml:space="preserve"> อ.หัวตะพาน</v>
          </cell>
          <cell r="L572" t="str">
            <v>08</v>
          </cell>
          <cell r="M572" t="str">
            <v xml:space="preserve"> 'ต.รัตนวารี'</v>
          </cell>
          <cell r="N572" t="str">
            <v>07</v>
          </cell>
          <cell r="O572" t="str">
            <v xml:space="preserve"> หมู่ 7</v>
          </cell>
          <cell r="P572" t="str">
            <v>01</v>
          </cell>
          <cell r="Q572" t="str">
            <v>เปิดดำเนินการ</v>
          </cell>
          <cell r="R572" t="str">
            <v xml:space="preserve">176 ม.7 </v>
          </cell>
          <cell r="S572" t="str">
            <v>37240</v>
          </cell>
          <cell r="V572" t="str">
            <v>22</v>
          </cell>
          <cell r="W572" t="str">
            <v>2.2 ทุติยภูมิระดับกลาง</v>
          </cell>
          <cell r="AH572" t="str">
            <v>10989</v>
          </cell>
        </row>
        <row r="573">
          <cell r="A573" t="str">
            <v>001099000</v>
          </cell>
          <cell r="B573" t="str">
            <v>โรงพยาบาลลืออำนาจ</v>
          </cell>
          <cell r="C573" t="str">
            <v>21002</v>
          </cell>
          <cell r="D573" t="str">
            <v>กระทรวงสาธารณสุข สำนักงานปลัดกระทรวงสาธารณสุข</v>
          </cell>
          <cell r="E573" t="str">
            <v>07</v>
          </cell>
          <cell r="F573" t="str">
            <v>โรงพยาบาลชุมชน</v>
          </cell>
          <cell r="G573" t="str">
            <v>10</v>
          </cell>
          <cell r="H573" t="str">
            <v>37</v>
          </cell>
          <cell r="I573" t="str">
            <v>จ.อำนาจเจริญ</v>
          </cell>
          <cell r="J573" t="str">
            <v>07</v>
          </cell>
          <cell r="K573" t="str">
            <v xml:space="preserve"> อ.ลืออำนาจ</v>
          </cell>
          <cell r="L573" t="str">
            <v>01</v>
          </cell>
          <cell r="M573" t="str">
            <v xml:space="preserve"> 'ต.อำนาจ'</v>
          </cell>
          <cell r="N573" t="str">
            <v>01</v>
          </cell>
          <cell r="O573" t="str">
            <v xml:space="preserve"> หมู่ 1</v>
          </cell>
          <cell r="P573" t="str">
            <v>01</v>
          </cell>
          <cell r="Q573" t="str">
            <v>เปิดดำเนินการ</v>
          </cell>
          <cell r="R573" t="str">
            <v xml:space="preserve">ถ.ชยางกูร </v>
          </cell>
          <cell r="S573" t="str">
            <v>37000</v>
          </cell>
          <cell r="V573" t="str">
            <v>22</v>
          </cell>
          <cell r="W573" t="str">
            <v>2.2 ทุติยภูมิระดับกลาง</v>
          </cell>
          <cell r="AH573" t="str">
            <v>10990</v>
          </cell>
        </row>
        <row r="574">
          <cell r="A574" t="str">
            <v>001106600</v>
          </cell>
          <cell r="B574" t="str">
            <v>โรงพยาบาลโพนทอง</v>
          </cell>
          <cell r="C574" t="str">
            <v>21002</v>
          </cell>
          <cell r="D574" t="str">
            <v>กระทรวงสาธารณสุข สำนักงานปลัดกระทรวงสาธารณสุข</v>
          </cell>
          <cell r="E574" t="str">
            <v>07</v>
          </cell>
          <cell r="F574" t="str">
            <v>โรงพยาบาลชุมชน</v>
          </cell>
          <cell r="G574" t="str">
            <v>60</v>
          </cell>
          <cell r="H574" t="str">
            <v>45</v>
          </cell>
          <cell r="I574" t="str">
            <v>จ.ร้อยเอ็ด</v>
          </cell>
          <cell r="J574" t="str">
            <v>07</v>
          </cell>
          <cell r="K574" t="str">
            <v xml:space="preserve"> อ.โพนทอง</v>
          </cell>
          <cell r="L574" t="str">
            <v>12</v>
          </cell>
          <cell r="M574" t="str">
            <v xml:space="preserve"> 'ต.สระนกแก้ว'</v>
          </cell>
          <cell r="N574" t="str">
            <v>10</v>
          </cell>
          <cell r="O574" t="str">
            <v xml:space="preserve"> หมู่ 10</v>
          </cell>
          <cell r="P574" t="str">
            <v>01</v>
          </cell>
          <cell r="Q574" t="str">
            <v>เปิดดำเนินการ</v>
          </cell>
          <cell r="R574" t="str">
            <v xml:space="preserve">196 ม.10 ถ.โพนทอง-ขอนแก่น </v>
          </cell>
          <cell r="S574" t="str">
            <v>45110</v>
          </cell>
          <cell r="V574" t="str">
            <v>22</v>
          </cell>
          <cell r="W574" t="str">
            <v>2.2 ทุติยภูมิระดับกลาง</v>
          </cell>
          <cell r="AH574" t="str">
            <v>11066</v>
          </cell>
        </row>
        <row r="575">
          <cell r="A575" t="str">
            <v>001106100</v>
          </cell>
          <cell r="B575" t="str">
            <v>โรงพยาบาลเกษตรวิสัย</v>
          </cell>
          <cell r="C575" t="str">
            <v>21002</v>
          </cell>
          <cell r="D575" t="str">
            <v>กระทรวงสาธารณสุข สำนักงานปลัดกระทรวงสาธารณสุข</v>
          </cell>
          <cell r="E575" t="str">
            <v>07</v>
          </cell>
          <cell r="F575" t="str">
            <v>โรงพยาบาลชุมชน</v>
          </cell>
          <cell r="G575" t="str">
            <v>30</v>
          </cell>
          <cell r="H575" t="str">
            <v>45</v>
          </cell>
          <cell r="I575" t="str">
            <v>จ.ร้อยเอ็ด</v>
          </cell>
          <cell r="J575" t="str">
            <v>02</v>
          </cell>
          <cell r="K575" t="str">
            <v xml:space="preserve"> อ.เกษตรวิสัย</v>
          </cell>
          <cell r="L575" t="str">
            <v>01</v>
          </cell>
          <cell r="M575" t="str">
            <v xml:space="preserve"> 'ต.เกษตรวิสัย'</v>
          </cell>
          <cell r="N575" t="str">
            <v>10</v>
          </cell>
          <cell r="O575" t="str">
            <v xml:space="preserve"> หมู่ 10</v>
          </cell>
          <cell r="P575" t="str">
            <v>01</v>
          </cell>
          <cell r="Q575" t="str">
            <v>เปิดดำเนินการ</v>
          </cell>
          <cell r="R575" t="str">
            <v xml:space="preserve">2 ม.10 ถ.หน้ารพ. </v>
          </cell>
          <cell r="S575" t="str">
            <v>45150</v>
          </cell>
          <cell r="V575" t="str">
            <v>21</v>
          </cell>
          <cell r="W575" t="str">
            <v>2.1 ทุติยภูมิระดับต้น</v>
          </cell>
          <cell r="AH575" t="str">
            <v>11061</v>
          </cell>
        </row>
        <row r="576">
          <cell r="A576" t="str">
            <v>001106900</v>
          </cell>
          <cell r="B576" t="str">
            <v>โรงพยาบาลเสลภูมิ</v>
          </cell>
          <cell r="C576" t="str">
            <v>21002</v>
          </cell>
          <cell r="D576" t="str">
            <v>กระทรวงสาธารณสุข สำนักงานปลัดกระทรวงสาธารณสุข</v>
          </cell>
          <cell r="E576" t="str">
            <v>07</v>
          </cell>
          <cell r="F576" t="str">
            <v>โรงพยาบาลชุมชน</v>
          </cell>
          <cell r="G576" t="str">
            <v>60</v>
          </cell>
          <cell r="H576" t="str">
            <v>45</v>
          </cell>
          <cell r="I576" t="str">
            <v>จ.ร้อยเอ็ด</v>
          </cell>
          <cell r="J576" t="str">
            <v>10</v>
          </cell>
          <cell r="K576" t="str">
            <v xml:space="preserve"> อ.เสลภูมิ</v>
          </cell>
          <cell r="L576" t="str">
            <v>17</v>
          </cell>
          <cell r="M576" t="str">
            <v xml:space="preserve"> 'ต.ขวัญเมือง'</v>
          </cell>
          <cell r="N576" t="str">
            <v>07</v>
          </cell>
          <cell r="O576" t="str">
            <v xml:space="preserve"> หมู่ 7</v>
          </cell>
          <cell r="P576" t="str">
            <v>01</v>
          </cell>
          <cell r="Q576" t="str">
            <v>เปิดดำเนินการ</v>
          </cell>
          <cell r="R576" t="str">
            <v xml:space="preserve">279 ม.7 </v>
          </cell>
          <cell r="S576" t="str">
            <v>45120</v>
          </cell>
          <cell r="V576" t="str">
            <v>22</v>
          </cell>
          <cell r="W576" t="str">
            <v>2.2 ทุติยภูมิระดับกลาง</v>
          </cell>
          <cell r="AH576" t="str">
            <v>11069</v>
          </cell>
        </row>
        <row r="577">
          <cell r="A577" t="str">
            <v>001109300</v>
          </cell>
          <cell r="B577" t="str">
            <v>โรงพยาบาลวาริชภูมิ</v>
          </cell>
          <cell r="C577" t="str">
            <v>21002</v>
          </cell>
          <cell r="D577" t="str">
            <v>กระทรวงสาธารณสุข สำนักงานปลัดกระทรวงสาธารณสุข</v>
          </cell>
          <cell r="E577" t="str">
            <v>07</v>
          </cell>
          <cell r="F577" t="str">
            <v>โรงพยาบาลชุมชน</v>
          </cell>
          <cell r="G577" t="str">
            <v>37</v>
          </cell>
          <cell r="H577" t="str">
            <v>47</v>
          </cell>
          <cell r="I577" t="str">
            <v>จ.สกลนคร</v>
          </cell>
          <cell r="J577" t="str">
            <v>06</v>
          </cell>
          <cell r="K577" t="str">
            <v xml:space="preserve"> อ.วาริชภูมิ</v>
          </cell>
          <cell r="L577" t="str">
            <v>01</v>
          </cell>
          <cell r="M577" t="str">
            <v xml:space="preserve"> 'ต.วาริชภูมิ'</v>
          </cell>
          <cell r="N577" t="str">
            <v>13</v>
          </cell>
          <cell r="O577" t="str">
            <v xml:space="preserve"> หมู่ 13</v>
          </cell>
          <cell r="P577" t="str">
            <v>01</v>
          </cell>
          <cell r="Q577" t="str">
            <v>เปิดดำเนินการ</v>
          </cell>
          <cell r="R577" t="str">
            <v xml:space="preserve">83  </v>
          </cell>
          <cell r="S577" t="str">
            <v>47150</v>
          </cell>
          <cell r="T577" t="str">
            <v>042973751</v>
          </cell>
          <cell r="U577" t="str">
            <v>042973751</v>
          </cell>
          <cell r="V577" t="str">
            <v>21</v>
          </cell>
          <cell r="W577" t="str">
            <v>2.1 ทุติยภูมิระดับต้น</v>
          </cell>
          <cell r="X577" t="str">
            <v>S</v>
          </cell>
          <cell r="Y577" t="str">
            <v xml:space="preserve">บริการ  </v>
          </cell>
          <cell r="AH577" t="str">
            <v>11093</v>
          </cell>
        </row>
        <row r="578">
          <cell r="A578" t="str">
            <v>001109800</v>
          </cell>
          <cell r="B578" t="str">
            <v>โรงพยาบาลอากาศอำนวย</v>
          </cell>
          <cell r="C578" t="str">
            <v>21002</v>
          </cell>
          <cell r="D578" t="str">
            <v>กระทรวงสาธารณสุข สำนักงานปลัดกระทรวงสาธารณสุข</v>
          </cell>
          <cell r="E578" t="str">
            <v>07</v>
          </cell>
          <cell r="F578" t="str">
            <v>โรงพยาบาลชุมชน</v>
          </cell>
          <cell r="G578" t="str">
            <v>90</v>
          </cell>
          <cell r="H578" t="str">
            <v>47</v>
          </cell>
          <cell r="I578" t="str">
            <v>จ.สกลนคร</v>
          </cell>
          <cell r="J578" t="str">
            <v>11</v>
          </cell>
          <cell r="K578" t="str">
            <v xml:space="preserve"> อ.อากาศอำนวย</v>
          </cell>
          <cell r="L578" t="str">
            <v>01</v>
          </cell>
          <cell r="M578" t="str">
            <v xml:space="preserve"> 'ต.อากาศ'</v>
          </cell>
          <cell r="N578" t="str">
            <v>03</v>
          </cell>
          <cell r="O578" t="str">
            <v xml:space="preserve"> หมู่ 3</v>
          </cell>
          <cell r="P578" t="str">
            <v>01</v>
          </cell>
          <cell r="Q578" t="str">
            <v>เปิดดำเนินการ</v>
          </cell>
          <cell r="R578" t="str">
            <v xml:space="preserve">386  </v>
          </cell>
          <cell r="S578" t="str">
            <v>47170</v>
          </cell>
          <cell r="T578" t="str">
            <v>04279900</v>
          </cell>
          <cell r="U578" t="str">
            <v>042794213</v>
          </cell>
          <cell r="V578" t="str">
            <v>21</v>
          </cell>
          <cell r="W578" t="str">
            <v>2.1 ทุติยภูมิระดับต้น</v>
          </cell>
          <cell r="X578" t="str">
            <v>S</v>
          </cell>
          <cell r="Y578" t="str">
            <v xml:space="preserve">บริการ  </v>
          </cell>
          <cell r="AH578" t="str">
            <v>11098</v>
          </cell>
        </row>
        <row r="579">
          <cell r="A579" t="str">
            <v>001109700</v>
          </cell>
          <cell r="B579" t="str">
            <v>โรงพยาบาลบ้านม่วง</v>
          </cell>
          <cell r="C579" t="str">
            <v>21002</v>
          </cell>
          <cell r="D579" t="str">
            <v>กระทรวงสาธารณสุข สำนักงานปลัดกระทรวงสาธารณสุข</v>
          </cell>
          <cell r="E579" t="str">
            <v>07</v>
          </cell>
          <cell r="F579" t="str">
            <v>โรงพยาบาลชุมชน</v>
          </cell>
          <cell r="G579" t="str">
            <v>77</v>
          </cell>
          <cell r="H579" t="str">
            <v>47</v>
          </cell>
          <cell r="I579" t="str">
            <v>จ.สกลนคร</v>
          </cell>
          <cell r="J579" t="str">
            <v>10</v>
          </cell>
          <cell r="K579" t="str">
            <v xml:space="preserve"> อ.บ้านม่วง</v>
          </cell>
          <cell r="L579" t="str">
            <v>01</v>
          </cell>
          <cell r="M579" t="str">
            <v xml:space="preserve"> 'ต.ม่วง'</v>
          </cell>
          <cell r="N579" t="str">
            <v>02</v>
          </cell>
          <cell r="O579" t="str">
            <v xml:space="preserve"> หมู่ 2</v>
          </cell>
          <cell r="P579" t="str">
            <v>01</v>
          </cell>
          <cell r="Q579" t="str">
            <v>เปิดดำเนินการ</v>
          </cell>
          <cell r="R579" t="str">
            <v xml:space="preserve">299  </v>
          </cell>
          <cell r="S579" t="str">
            <v>47140</v>
          </cell>
          <cell r="T579" t="str">
            <v>042794118</v>
          </cell>
          <cell r="U579" t="str">
            <v>042794213</v>
          </cell>
          <cell r="V579" t="str">
            <v>21</v>
          </cell>
          <cell r="W579" t="str">
            <v>2.1 ทุติยภูมิระดับต้น</v>
          </cell>
          <cell r="X579" t="str">
            <v>S</v>
          </cell>
          <cell r="Y579" t="str">
            <v xml:space="preserve">บริการ  </v>
          </cell>
          <cell r="AH579" t="str">
            <v>11097</v>
          </cell>
        </row>
        <row r="580">
          <cell r="A580" t="str">
            <v>001109500</v>
          </cell>
          <cell r="B580" t="str">
            <v>โรงพยาบาลวานรนิวาส</v>
          </cell>
          <cell r="C580" t="str">
            <v>21002</v>
          </cell>
          <cell r="D580" t="str">
            <v>กระทรวงสาธารณสุข สำนักงานปลัดกระทรวงสาธารณสุข</v>
          </cell>
          <cell r="E580" t="str">
            <v>07</v>
          </cell>
          <cell r="F580" t="str">
            <v>โรงพยาบาลชุมชน</v>
          </cell>
          <cell r="G580" t="str">
            <v>70</v>
          </cell>
          <cell r="H580" t="str">
            <v>47</v>
          </cell>
          <cell r="I580" t="str">
            <v>จ.สกลนคร</v>
          </cell>
          <cell r="J580" t="str">
            <v>08</v>
          </cell>
          <cell r="K580" t="str">
            <v xml:space="preserve"> อ.วานรนิวาส</v>
          </cell>
          <cell r="L580" t="str">
            <v>12</v>
          </cell>
          <cell r="M580" t="str">
            <v xml:space="preserve"> 'ต.คอนสวรรค์'</v>
          </cell>
          <cell r="N580" t="str">
            <v>09</v>
          </cell>
          <cell r="O580" t="str">
            <v xml:space="preserve"> หมู่ 9</v>
          </cell>
          <cell r="P580" t="str">
            <v>01</v>
          </cell>
          <cell r="Q580" t="str">
            <v>เปิดดำเนินการ</v>
          </cell>
          <cell r="R580" t="str">
            <v xml:space="preserve">1   </v>
          </cell>
          <cell r="S580" t="str">
            <v>47120</v>
          </cell>
          <cell r="T580" t="str">
            <v>042791122</v>
          </cell>
          <cell r="V580" t="str">
            <v>22</v>
          </cell>
          <cell r="W580" t="str">
            <v>2.2 ทุติยภูมิระดับกลาง</v>
          </cell>
          <cell r="X580" t="str">
            <v>S</v>
          </cell>
          <cell r="Y580" t="str">
            <v xml:space="preserve">บริการ  </v>
          </cell>
          <cell r="AH580" t="str">
            <v>11095</v>
          </cell>
        </row>
        <row r="581">
          <cell r="A581" t="str">
            <v>001109900</v>
          </cell>
          <cell r="B581" t="str">
            <v>โรงพยาบาลส่องดาว</v>
          </cell>
          <cell r="C581" t="str">
            <v>21002</v>
          </cell>
          <cell r="D581" t="str">
            <v>กระทรวงสาธารณสุข สำนักงานปลัดกระทรวงสาธารณสุข</v>
          </cell>
          <cell r="E581" t="str">
            <v>07</v>
          </cell>
          <cell r="F581" t="str">
            <v>โรงพยาบาลชุมชน</v>
          </cell>
          <cell r="G581" t="str">
            <v>35</v>
          </cell>
          <cell r="H581" t="str">
            <v>47</v>
          </cell>
          <cell r="I581" t="str">
            <v>จ.สกลนคร</v>
          </cell>
          <cell r="J581" t="str">
            <v>13</v>
          </cell>
          <cell r="K581" t="str">
            <v xml:space="preserve"> อ.ส่องดาว</v>
          </cell>
          <cell r="L581" t="str">
            <v>01</v>
          </cell>
          <cell r="M581" t="str">
            <v xml:space="preserve"> 'ต.ส่องดาว'</v>
          </cell>
          <cell r="N581" t="str">
            <v>09</v>
          </cell>
          <cell r="O581" t="str">
            <v xml:space="preserve"> หมู่ 9</v>
          </cell>
          <cell r="P581" t="str">
            <v>01</v>
          </cell>
          <cell r="Q581" t="str">
            <v>เปิดดำเนินการ</v>
          </cell>
          <cell r="R581" t="str">
            <v xml:space="preserve">87  </v>
          </cell>
          <cell r="V581" t="str">
            <v>21</v>
          </cell>
          <cell r="W581" t="str">
            <v>2.1 ทุติยภูมิระดับต้น</v>
          </cell>
          <cell r="AH581" t="str">
            <v>11099</v>
          </cell>
        </row>
        <row r="582">
          <cell r="A582" t="str">
            <v>001110100</v>
          </cell>
          <cell r="B582" t="str">
            <v>โรงพยาบาลโคกศรีสุพรรณ</v>
          </cell>
          <cell r="C582" t="str">
            <v>21002</v>
          </cell>
          <cell r="D582" t="str">
            <v>กระทรวงสาธารณสุข สำนักงานปลัดกระทรวงสาธารณสุข</v>
          </cell>
          <cell r="E582" t="str">
            <v>07</v>
          </cell>
          <cell r="F582" t="str">
            <v>โรงพยาบาลชุมชน</v>
          </cell>
          <cell r="G582" t="str">
            <v>37</v>
          </cell>
          <cell r="H582" t="str">
            <v>47</v>
          </cell>
          <cell r="I582" t="str">
            <v>จ.สกลนคร</v>
          </cell>
          <cell r="J582" t="str">
            <v>15</v>
          </cell>
          <cell r="K582" t="str">
            <v xml:space="preserve"> อ.โคกศรีสุพรรณ</v>
          </cell>
          <cell r="L582" t="str">
            <v>01</v>
          </cell>
          <cell r="M582" t="str">
            <v xml:space="preserve"> 'ต.ตองโขบ'</v>
          </cell>
          <cell r="N582" t="str">
            <v>08</v>
          </cell>
          <cell r="O582" t="str">
            <v xml:space="preserve"> หมู่ 8</v>
          </cell>
          <cell r="P582" t="str">
            <v>01</v>
          </cell>
          <cell r="Q582" t="str">
            <v>เปิดดำเนินการ</v>
          </cell>
          <cell r="R582" t="str">
            <v>76 ถ.สกล-นาแก</v>
          </cell>
          <cell r="S582" t="str">
            <v xml:space="preserve"> 47280</v>
          </cell>
          <cell r="T582" t="str">
            <v>042766054</v>
          </cell>
          <cell r="U582" t="str">
            <v>042766125</v>
          </cell>
          <cell r="V582" t="str">
            <v>21</v>
          </cell>
          <cell r="W582" t="str">
            <v>2.1 ทุติยภูมิระดับต้น</v>
          </cell>
          <cell r="AH582" t="str">
            <v>11101</v>
          </cell>
        </row>
        <row r="583">
          <cell r="A583" t="str">
            <v>001110200</v>
          </cell>
          <cell r="B583" t="str">
            <v>โรงพยาบาลเจริญศิลป์</v>
          </cell>
          <cell r="C583" t="str">
            <v>21002</v>
          </cell>
          <cell r="D583" t="str">
            <v>กระทรวงสาธารณสุข สำนักงานปลัดกระทรวงสาธารณสุข</v>
          </cell>
          <cell r="E583" t="str">
            <v>07</v>
          </cell>
          <cell r="F583" t="str">
            <v>โรงพยาบาลชุมชน</v>
          </cell>
          <cell r="G583" t="str">
            <v>42</v>
          </cell>
          <cell r="H583" t="str">
            <v>47</v>
          </cell>
          <cell r="I583" t="str">
            <v>จ.สกลนคร</v>
          </cell>
          <cell r="J583" t="str">
            <v>16</v>
          </cell>
          <cell r="K583" t="str">
            <v xml:space="preserve"> อ.เจริญศิลป์</v>
          </cell>
          <cell r="L583" t="str">
            <v>02</v>
          </cell>
          <cell r="M583" t="str">
            <v xml:space="preserve"> 'ต.เจริญศิลป์'</v>
          </cell>
          <cell r="N583" t="str">
            <v>02</v>
          </cell>
          <cell r="O583" t="str">
            <v xml:space="preserve"> หมู่ 2</v>
          </cell>
          <cell r="P583" t="str">
            <v>01</v>
          </cell>
          <cell r="Q583" t="str">
            <v>เปิดดำเนินการ</v>
          </cell>
          <cell r="R583" t="str">
            <v xml:space="preserve">374  </v>
          </cell>
          <cell r="S583" t="str">
            <v>47290</v>
          </cell>
          <cell r="T583" t="str">
            <v>042709149</v>
          </cell>
          <cell r="U583" t="str">
            <v>042709150</v>
          </cell>
          <cell r="V583" t="str">
            <v>21</v>
          </cell>
          <cell r="W583" t="str">
            <v>2.1 ทุติยภูมิระดับต้น</v>
          </cell>
          <cell r="X583" t="str">
            <v>S</v>
          </cell>
          <cell r="Y583" t="str">
            <v xml:space="preserve">บริการ  </v>
          </cell>
          <cell r="AH583" t="str">
            <v>11102</v>
          </cell>
        </row>
        <row r="584">
          <cell r="A584" t="str">
            <v>001110300</v>
          </cell>
          <cell r="B584" t="str">
            <v>โรงพยาบาลโพนนาแก้ว</v>
          </cell>
          <cell r="C584" t="str">
            <v>21002</v>
          </cell>
          <cell r="D584" t="str">
            <v>กระทรวงสาธารณสุข สำนักงานปลัดกระทรวงสาธารณสุข</v>
          </cell>
          <cell r="E584" t="str">
            <v>07</v>
          </cell>
          <cell r="F584" t="str">
            <v>โรงพยาบาลชุมชน</v>
          </cell>
          <cell r="G584" t="str">
            <v>32</v>
          </cell>
          <cell r="H584" t="str">
            <v>47</v>
          </cell>
          <cell r="I584" t="str">
            <v>จ.สกลนคร</v>
          </cell>
          <cell r="J584" t="str">
            <v>17</v>
          </cell>
          <cell r="K584" t="str">
            <v xml:space="preserve"> อ.โพนนาแก้ว</v>
          </cell>
          <cell r="L584" t="str">
            <v>02</v>
          </cell>
          <cell r="M584" t="str">
            <v xml:space="preserve"> 'ต.นาแก้ว'</v>
          </cell>
          <cell r="N584" t="str">
            <v>10</v>
          </cell>
          <cell r="O584" t="str">
            <v xml:space="preserve"> หมู่ 10</v>
          </cell>
          <cell r="P584" t="str">
            <v>01</v>
          </cell>
          <cell r="Q584" t="str">
            <v>เปิดดำเนินการ</v>
          </cell>
          <cell r="R584" t="str">
            <v xml:space="preserve">196  </v>
          </cell>
          <cell r="S584" t="str">
            <v>47230</v>
          </cell>
          <cell r="T584" t="str">
            <v>042707005</v>
          </cell>
          <cell r="U584" t="str">
            <v>042709150</v>
          </cell>
          <cell r="V584" t="str">
            <v>21</v>
          </cell>
          <cell r="W584" t="str">
            <v>2.1 ทุติยภูมิระดับต้น</v>
          </cell>
          <cell r="X584" t="str">
            <v>S</v>
          </cell>
          <cell r="Y584" t="str">
            <v xml:space="preserve">บริการ  </v>
          </cell>
          <cell r="AH584" t="str">
            <v>11103</v>
          </cell>
        </row>
        <row r="585">
          <cell r="A585" t="str">
            <v>001108800</v>
          </cell>
          <cell r="B585" t="str">
            <v>โรงพยาบาลห้วยผึ้ง</v>
          </cell>
          <cell r="C585" t="str">
            <v>21002</v>
          </cell>
          <cell r="D585" t="str">
            <v>กระทรวงสาธารณสุข สำนักงานปลัดกระทรวงสาธารณสุข</v>
          </cell>
          <cell r="E585" t="str">
            <v>07</v>
          </cell>
          <cell r="F585" t="str">
            <v>โรงพยาบาลชุมชน</v>
          </cell>
          <cell r="G585" t="str">
            <v>30</v>
          </cell>
          <cell r="H585" t="str">
            <v>46</v>
          </cell>
          <cell r="I585" t="str">
            <v>จ.กาฬสินธุ์</v>
          </cell>
          <cell r="J585" t="str">
            <v>14</v>
          </cell>
          <cell r="K585" t="str">
            <v xml:space="preserve"> อ.ห้วยผึ้ง</v>
          </cell>
          <cell r="L585" t="str">
            <v>03</v>
          </cell>
          <cell r="M585" t="str">
            <v xml:space="preserve"> 'ต.นิคมห้วยผึ้ง'</v>
          </cell>
          <cell r="N585" t="str">
            <v>08</v>
          </cell>
          <cell r="O585" t="str">
            <v xml:space="preserve"> หมู่ 8</v>
          </cell>
          <cell r="P585" t="str">
            <v>01</v>
          </cell>
          <cell r="Q585" t="str">
            <v>เปิดดำเนินการ</v>
          </cell>
          <cell r="R585" t="str">
            <v>177</v>
          </cell>
          <cell r="V585" t="str">
            <v>21</v>
          </cell>
          <cell r="W585" t="str">
            <v>2.1 ทุติยภูมิระดับต้น</v>
          </cell>
          <cell r="AH585" t="str">
            <v>11088</v>
          </cell>
        </row>
        <row r="586">
          <cell r="A586" t="str">
            <v>001111900</v>
          </cell>
          <cell r="B586" t="str">
            <v>โรงพยาบาลจอมทอง</v>
          </cell>
          <cell r="C586" t="str">
            <v>21002</v>
          </cell>
          <cell r="D586" t="str">
            <v>กระทรวงสาธารณสุข สำนักงานปลัดกระทรวงสาธารณสุข</v>
          </cell>
          <cell r="E586" t="str">
            <v>07</v>
          </cell>
          <cell r="F586" t="str">
            <v>โรงพยาบาลชุมชน</v>
          </cell>
          <cell r="G586" t="str">
            <v>90</v>
          </cell>
          <cell r="H586" t="str">
            <v>50</v>
          </cell>
          <cell r="I586" t="str">
            <v>จ.เชียงใหม่</v>
          </cell>
          <cell r="J586" t="str">
            <v>02</v>
          </cell>
          <cell r="K586" t="str">
            <v xml:space="preserve"> อ.จอมทอง</v>
          </cell>
          <cell r="L586" t="str">
            <v>07</v>
          </cell>
          <cell r="M586" t="str">
            <v xml:space="preserve"> 'ต.ดอยแก้ว'</v>
          </cell>
          <cell r="N586" t="str">
            <v>02</v>
          </cell>
          <cell r="O586" t="str">
            <v xml:space="preserve"> หมู่ 2</v>
          </cell>
          <cell r="P586" t="str">
            <v>01</v>
          </cell>
          <cell r="Q586" t="str">
            <v>เปิดดำเนินการ</v>
          </cell>
          <cell r="R586" t="str">
            <v xml:space="preserve">259 ม.2 ถ.เชียงใหม่-ฮอด </v>
          </cell>
          <cell r="S586" t="str">
            <v>50160</v>
          </cell>
          <cell r="V586" t="str">
            <v>23</v>
          </cell>
          <cell r="W586" t="str">
            <v>2.3 ทุติยภูมิระดับสูง</v>
          </cell>
          <cell r="AH586" t="str">
            <v>11119</v>
          </cell>
        </row>
        <row r="587">
          <cell r="A587" t="str">
            <v>001110500</v>
          </cell>
          <cell r="B587" t="str">
            <v>โรงพยาบาลท่าอุเทน</v>
          </cell>
          <cell r="C587" t="str">
            <v>21002</v>
          </cell>
          <cell r="D587" t="str">
            <v>กระทรวงสาธารณสุข สำนักงานปลัดกระทรวงสาธารณสุข</v>
          </cell>
          <cell r="E587" t="str">
            <v>07</v>
          </cell>
          <cell r="F587" t="str">
            <v>โรงพยาบาลชุมชน</v>
          </cell>
          <cell r="G587" t="str">
            <v>30</v>
          </cell>
          <cell r="H587" t="str">
            <v>48</v>
          </cell>
          <cell r="I587" t="str">
            <v>จ.นครพนม</v>
          </cell>
          <cell r="J587" t="str">
            <v>03</v>
          </cell>
          <cell r="K587" t="str">
            <v xml:space="preserve"> อ.ท่าอุเทน</v>
          </cell>
          <cell r="L587" t="str">
            <v>02</v>
          </cell>
          <cell r="M587" t="str">
            <v xml:space="preserve"> 'ต.โนนตาล'</v>
          </cell>
          <cell r="N587" t="str">
            <v>06</v>
          </cell>
          <cell r="O587" t="str">
            <v xml:space="preserve"> หมู่ 6</v>
          </cell>
          <cell r="P587" t="str">
            <v>01</v>
          </cell>
          <cell r="Q587" t="str">
            <v>เปิดดำเนินการ</v>
          </cell>
          <cell r="R587" t="str">
            <v xml:space="preserve">23/23 ม.6 ถ.ท่าอุเทน-นครพนม </v>
          </cell>
          <cell r="S587" t="str">
            <v>48120</v>
          </cell>
          <cell r="V587" t="str">
            <v>21</v>
          </cell>
          <cell r="W587" t="str">
            <v>2.1 ทุติยภูมิระดับต้น</v>
          </cell>
          <cell r="AH587" t="str">
            <v>11105</v>
          </cell>
        </row>
        <row r="588">
          <cell r="A588" t="str">
            <v>001109200</v>
          </cell>
          <cell r="B588" t="str">
            <v>โรงพยาบาลพังโคน</v>
          </cell>
          <cell r="C588" t="str">
            <v>21002</v>
          </cell>
          <cell r="D588" t="str">
            <v>กระทรวงสาธารณสุข สำนักงานปลัดกระทรวงสาธารณสุข</v>
          </cell>
          <cell r="E588" t="str">
            <v>07</v>
          </cell>
          <cell r="F588" t="str">
            <v>โรงพยาบาลชุมชน</v>
          </cell>
          <cell r="G588" t="str">
            <v>79</v>
          </cell>
          <cell r="H588" t="str">
            <v>47</v>
          </cell>
          <cell r="I588" t="str">
            <v>จ.สกลนคร</v>
          </cell>
          <cell r="J588" t="str">
            <v>05</v>
          </cell>
          <cell r="K588" t="str">
            <v xml:space="preserve"> อ.พังโคน</v>
          </cell>
          <cell r="L588" t="str">
            <v>01</v>
          </cell>
          <cell r="M588" t="str">
            <v xml:space="preserve"> 'ต.พังโคน'</v>
          </cell>
          <cell r="N588" t="str">
            <v>09</v>
          </cell>
          <cell r="O588" t="str">
            <v xml:space="preserve"> หมู่ 9</v>
          </cell>
          <cell r="P588" t="str">
            <v>01</v>
          </cell>
          <cell r="Q588" t="str">
            <v>เปิดดำเนินการ</v>
          </cell>
          <cell r="R588" t="str">
            <v xml:space="preserve">188  </v>
          </cell>
          <cell r="S588" t="str">
            <v>47160</v>
          </cell>
          <cell r="T588" t="str">
            <v>042771222</v>
          </cell>
          <cell r="U588" t="str">
            <v>042771290</v>
          </cell>
          <cell r="V588" t="str">
            <v>21</v>
          </cell>
          <cell r="W588" t="str">
            <v>2.1 ทุติยภูมิระดับต้น</v>
          </cell>
          <cell r="X588" t="str">
            <v>S</v>
          </cell>
          <cell r="Y588" t="str">
            <v xml:space="preserve">บริการ  </v>
          </cell>
          <cell r="AH588" t="str">
            <v>11092</v>
          </cell>
        </row>
        <row r="589">
          <cell r="A589" t="str">
            <v>001111200</v>
          </cell>
          <cell r="B589" t="str">
            <v>โรงพยาบาลโพนสวรรค์</v>
          </cell>
          <cell r="C589" t="str">
            <v>21002</v>
          </cell>
          <cell r="D589" t="str">
            <v>กระทรวงสาธารณสุข สำนักงานปลัดกระทรวงสาธารณสุข</v>
          </cell>
          <cell r="E589" t="str">
            <v>07</v>
          </cell>
          <cell r="F589" t="str">
            <v>โรงพยาบาลชุมชน</v>
          </cell>
          <cell r="G589" t="str">
            <v>30</v>
          </cell>
          <cell r="H589" t="str">
            <v>48</v>
          </cell>
          <cell r="I589" t="str">
            <v>จ.นครพนม</v>
          </cell>
          <cell r="J589" t="str">
            <v>10</v>
          </cell>
          <cell r="K589" t="str">
            <v xml:space="preserve"> อ.โพนสวรรค์</v>
          </cell>
          <cell r="L589" t="str">
            <v>01</v>
          </cell>
          <cell r="M589" t="str">
            <v xml:space="preserve"> 'ต.โพนสวรรค์'</v>
          </cell>
          <cell r="N589" t="str">
            <v>05</v>
          </cell>
          <cell r="O589" t="str">
            <v xml:space="preserve"> หมู่ 5</v>
          </cell>
          <cell r="P589" t="str">
            <v>01</v>
          </cell>
          <cell r="Q589" t="str">
            <v>เปิดดำเนินการ</v>
          </cell>
          <cell r="R589" t="str">
            <v xml:space="preserve">276 ม.5 ถ.ท่าอุเทน-กุสุมาลย์ </v>
          </cell>
          <cell r="S589" t="str">
            <v>48190</v>
          </cell>
          <cell r="V589" t="str">
            <v>21</v>
          </cell>
          <cell r="W589" t="str">
            <v>2.1 ทุติยภูมิระดับต้น</v>
          </cell>
          <cell r="AH589" t="str">
            <v>11112</v>
          </cell>
        </row>
        <row r="590">
          <cell r="A590" t="str">
            <v>001110000</v>
          </cell>
          <cell r="B590" t="str">
            <v>โรงพยาบาลเต่างอย</v>
          </cell>
          <cell r="C590" t="str">
            <v>21002</v>
          </cell>
          <cell r="D590" t="str">
            <v>กระทรวงสาธารณสุข สำนักงานปลัดกระทรวงสาธารณสุข</v>
          </cell>
          <cell r="E590" t="str">
            <v>07</v>
          </cell>
          <cell r="F590" t="str">
            <v>โรงพยาบาลชุมชน</v>
          </cell>
          <cell r="G590" t="str">
            <v>30</v>
          </cell>
          <cell r="H590" t="str">
            <v>47</v>
          </cell>
          <cell r="I590" t="str">
            <v>จ.สกลนคร</v>
          </cell>
          <cell r="J590" t="str">
            <v>14</v>
          </cell>
          <cell r="K590" t="str">
            <v xml:space="preserve"> อ.เต่างอย</v>
          </cell>
          <cell r="L590" t="str">
            <v>01</v>
          </cell>
          <cell r="M590" t="str">
            <v xml:space="preserve"> 'ต.เต่างอย'</v>
          </cell>
          <cell r="N590" t="str">
            <v>06</v>
          </cell>
          <cell r="O590" t="str">
            <v xml:space="preserve"> หมู่ 6</v>
          </cell>
          <cell r="P590" t="str">
            <v>01</v>
          </cell>
          <cell r="Q590" t="str">
            <v>เปิดดำเนินการ</v>
          </cell>
          <cell r="R590" t="str">
            <v>80</v>
          </cell>
          <cell r="S590" t="str">
            <v>47260</v>
          </cell>
          <cell r="T590" t="str">
            <v>042761021</v>
          </cell>
          <cell r="V590" t="str">
            <v>21</v>
          </cell>
          <cell r="W590" t="str">
            <v>2.1 ทุติยภูมิระดับต้น</v>
          </cell>
          <cell r="X590" t="str">
            <v>S</v>
          </cell>
          <cell r="Y590" t="str">
            <v xml:space="preserve">บริการ  </v>
          </cell>
          <cell r="AH590" t="str">
            <v>11100</v>
          </cell>
        </row>
        <row r="591">
          <cell r="A591" t="str">
            <v>001109100</v>
          </cell>
          <cell r="B591" t="str">
            <v>โรงพยาบาลพระอาจารย์ฝั้นอาจาโร</v>
          </cell>
          <cell r="C591" t="str">
            <v>21002</v>
          </cell>
          <cell r="D591" t="str">
            <v>กระทรวงสาธารณสุข สำนักงานปลัดกระทรวงสาธารณสุข</v>
          </cell>
          <cell r="E591" t="str">
            <v>07</v>
          </cell>
          <cell r="F591" t="str">
            <v>โรงพยาบาลชุมชน</v>
          </cell>
          <cell r="G591" t="str">
            <v>90</v>
          </cell>
          <cell r="H591" t="str">
            <v>47</v>
          </cell>
          <cell r="I591" t="str">
            <v>จ.สกลนคร</v>
          </cell>
          <cell r="J591" t="str">
            <v>04</v>
          </cell>
          <cell r="K591" t="str">
            <v xml:space="preserve"> อ.พรรณานิคม</v>
          </cell>
          <cell r="L591" t="str">
            <v>01</v>
          </cell>
          <cell r="M591" t="str">
            <v xml:space="preserve"> 'ต.พรรณา'</v>
          </cell>
          <cell r="N591" t="str">
            <v>10</v>
          </cell>
          <cell r="O591" t="str">
            <v xml:space="preserve"> หมู่ 10</v>
          </cell>
          <cell r="P591" t="str">
            <v>01</v>
          </cell>
          <cell r="Q591" t="str">
            <v>เปิดดำเนินการ</v>
          </cell>
          <cell r="S591" t="str">
            <v>47130</v>
          </cell>
          <cell r="T591" t="str">
            <v>042779105</v>
          </cell>
          <cell r="U591" t="str">
            <v>042779106</v>
          </cell>
          <cell r="V591" t="str">
            <v>21</v>
          </cell>
          <cell r="W591" t="str">
            <v>2.1 ทุติยภูมิระดับต้น</v>
          </cell>
          <cell r="X591" t="str">
            <v>S</v>
          </cell>
          <cell r="Y591" t="str">
            <v xml:space="preserve">บริการ  </v>
          </cell>
          <cell r="AH591" t="str">
            <v>11091</v>
          </cell>
        </row>
        <row r="592">
          <cell r="A592" t="str">
            <v>001109000</v>
          </cell>
          <cell r="B592" t="str">
            <v>โรงพยาบาลกุดบาก</v>
          </cell>
          <cell r="C592" t="str">
            <v>21002</v>
          </cell>
          <cell r="D592" t="str">
            <v>กระทรวงสาธารณสุข สำนักงานปลัดกระทรวงสาธารณสุข</v>
          </cell>
          <cell r="E592" t="str">
            <v>07</v>
          </cell>
          <cell r="F592" t="str">
            <v>โรงพยาบาลชุมชน</v>
          </cell>
          <cell r="G592" t="str">
            <v>38</v>
          </cell>
          <cell r="H592" t="str">
            <v>47</v>
          </cell>
          <cell r="I592" t="str">
            <v>จ.สกลนคร</v>
          </cell>
          <cell r="J592" t="str">
            <v>03</v>
          </cell>
          <cell r="K592" t="str">
            <v xml:space="preserve"> อ.กุดบาก</v>
          </cell>
          <cell r="L592" t="str">
            <v>01</v>
          </cell>
          <cell r="M592" t="str">
            <v xml:space="preserve"> 'ต.กุดบาก'</v>
          </cell>
          <cell r="N592" t="str">
            <v>01</v>
          </cell>
          <cell r="O592" t="str">
            <v xml:space="preserve"> หมู่ 1</v>
          </cell>
          <cell r="P592" t="str">
            <v>01</v>
          </cell>
          <cell r="Q592" t="str">
            <v>เปิดดำเนินการ</v>
          </cell>
          <cell r="R592" t="str">
            <v xml:space="preserve">249  ถ.เจริญราฎร์  </v>
          </cell>
          <cell r="S592" t="str">
            <v>47180</v>
          </cell>
          <cell r="T592" t="str">
            <v>042784021</v>
          </cell>
          <cell r="U592" t="str">
            <v>042784041</v>
          </cell>
          <cell r="V592" t="str">
            <v>21</v>
          </cell>
          <cell r="W592" t="str">
            <v>2.1 ทุติยภูมิระดับต้น</v>
          </cell>
          <cell r="X592" t="str">
            <v>S</v>
          </cell>
          <cell r="Y592" t="str">
            <v xml:space="preserve">บริการ  </v>
          </cell>
          <cell r="AH592" t="str">
            <v>11090</v>
          </cell>
        </row>
        <row r="593">
          <cell r="A593" t="str">
            <v>001108600</v>
          </cell>
          <cell r="B593" t="str">
            <v>โรงพยาบาลหนองกุงศรี</v>
          </cell>
          <cell r="C593" t="str">
            <v>21002</v>
          </cell>
          <cell r="D593" t="str">
            <v>กระทรวงสาธารณสุข สำนักงานปลัดกระทรวงสาธารณสุข</v>
          </cell>
          <cell r="E593" t="str">
            <v>07</v>
          </cell>
          <cell r="F593" t="str">
            <v>โรงพยาบาลชุมชน</v>
          </cell>
          <cell r="G593" t="str">
            <v>30</v>
          </cell>
          <cell r="H593" t="str">
            <v>46</v>
          </cell>
          <cell r="I593" t="str">
            <v>จ.กาฬสินธุ์</v>
          </cell>
          <cell r="J593" t="str">
            <v>12</v>
          </cell>
          <cell r="K593" t="str">
            <v xml:space="preserve"> อ.หนองกุงศรี</v>
          </cell>
          <cell r="L593" t="str">
            <v>01</v>
          </cell>
          <cell r="M593" t="str">
            <v xml:space="preserve"> 'ต.หนองกุงศรี'</v>
          </cell>
          <cell r="N593" t="str">
            <v>02</v>
          </cell>
          <cell r="O593" t="str">
            <v xml:space="preserve"> หมู่ 2</v>
          </cell>
          <cell r="P593" t="str">
            <v>01</v>
          </cell>
          <cell r="Q593" t="str">
            <v>เปิดดำเนินการ</v>
          </cell>
          <cell r="R593" t="str">
            <v xml:space="preserve">148 </v>
          </cell>
          <cell r="V593" t="str">
            <v>21</v>
          </cell>
          <cell r="W593" t="str">
            <v>2.1 ทุติยภูมิระดับต้น</v>
          </cell>
          <cell r="AH593" t="str">
            <v>11086</v>
          </cell>
        </row>
        <row r="594">
          <cell r="A594" t="str">
            <v>001108500</v>
          </cell>
          <cell r="B594" t="str">
            <v>โรงพยาบาลท่าคันโท</v>
          </cell>
          <cell r="C594" t="str">
            <v>21002</v>
          </cell>
          <cell r="D594" t="str">
            <v>กระทรวงสาธารณสุข สำนักงานปลัดกระทรวงสาธารณสุข</v>
          </cell>
          <cell r="E594" t="str">
            <v>07</v>
          </cell>
          <cell r="F594" t="str">
            <v>โรงพยาบาลชุมชน</v>
          </cell>
          <cell r="G594" t="str">
            <v>30</v>
          </cell>
          <cell r="H594" t="str">
            <v>46</v>
          </cell>
          <cell r="I594" t="str">
            <v>จ.กาฬสินธุ์</v>
          </cell>
          <cell r="J594" t="str">
            <v>11</v>
          </cell>
          <cell r="K594" t="str">
            <v xml:space="preserve"> อ.ท่าคันโท</v>
          </cell>
          <cell r="L594" t="str">
            <v>05</v>
          </cell>
          <cell r="M594" t="str">
            <v xml:space="preserve"> 'ต.นาตาล'</v>
          </cell>
          <cell r="N594" t="str">
            <v>01</v>
          </cell>
          <cell r="O594" t="str">
            <v xml:space="preserve"> หมู่ 1</v>
          </cell>
          <cell r="P594" t="str">
            <v>01</v>
          </cell>
          <cell r="Q594" t="str">
            <v>เปิดดำเนินการ</v>
          </cell>
          <cell r="R594" t="str">
            <v xml:space="preserve">183 </v>
          </cell>
          <cell r="V594" t="str">
            <v>21</v>
          </cell>
          <cell r="W594" t="str">
            <v>2.1 ทุติยภูมิระดับต้น</v>
          </cell>
          <cell r="AH594" t="str">
            <v>11085</v>
          </cell>
        </row>
        <row r="595">
          <cell r="A595" t="str">
            <v>001108400</v>
          </cell>
          <cell r="B595" t="str">
            <v>โรงพยาบาลคำม่วง</v>
          </cell>
          <cell r="C595" t="str">
            <v>21002</v>
          </cell>
          <cell r="D595" t="str">
            <v>กระทรวงสาธารณสุข สำนักงานปลัดกระทรวงสาธารณสุข</v>
          </cell>
          <cell r="E595" t="str">
            <v>07</v>
          </cell>
          <cell r="F595" t="str">
            <v>โรงพยาบาลชุมชน</v>
          </cell>
          <cell r="G595" t="str">
            <v>30</v>
          </cell>
          <cell r="H595" t="str">
            <v>46</v>
          </cell>
          <cell r="I595" t="str">
            <v>จ.กาฬสินธุ์</v>
          </cell>
          <cell r="J595" t="str">
            <v>10</v>
          </cell>
          <cell r="K595" t="str">
            <v xml:space="preserve"> อ.คำม่วง</v>
          </cell>
          <cell r="L595" t="str">
            <v>01</v>
          </cell>
          <cell r="M595" t="str">
            <v xml:space="preserve"> 'ต.ทุ่งคลอง'</v>
          </cell>
          <cell r="N595" t="str">
            <v>10</v>
          </cell>
          <cell r="O595" t="str">
            <v xml:space="preserve"> หมู่ 10</v>
          </cell>
          <cell r="P595" t="str">
            <v>01</v>
          </cell>
          <cell r="Q595" t="str">
            <v>เปิดดำเนินการ</v>
          </cell>
          <cell r="R595" t="str">
            <v xml:space="preserve">92 </v>
          </cell>
          <cell r="V595" t="str">
            <v>21</v>
          </cell>
          <cell r="W595" t="str">
            <v>2.1 ทุติยภูมิระดับต้น</v>
          </cell>
          <cell r="AH595" t="str">
            <v>11084</v>
          </cell>
        </row>
        <row r="596">
          <cell r="A596" t="str">
            <v>001108300</v>
          </cell>
          <cell r="B596" t="str">
            <v>โรงพยาบาลสหัสขันธ์</v>
          </cell>
          <cell r="C596" t="str">
            <v>21002</v>
          </cell>
          <cell r="D596" t="str">
            <v>กระทรวงสาธารณสุข สำนักงานปลัดกระทรวงสาธารณสุข</v>
          </cell>
          <cell r="E596" t="str">
            <v>07</v>
          </cell>
          <cell r="F596" t="str">
            <v>โรงพยาบาลชุมชน</v>
          </cell>
          <cell r="G596" t="str">
            <v>30</v>
          </cell>
          <cell r="H596" t="str">
            <v>46</v>
          </cell>
          <cell r="I596" t="str">
            <v>จ.กาฬสินธุ์</v>
          </cell>
          <cell r="J596" t="str">
            <v>09</v>
          </cell>
          <cell r="K596" t="str">
            <v xml:space="preserve"> อ.สหัสขันธ์</v>
          </cell>
          <cell r="L596" t="str">
            <v>07</v>
          </cell>
          <cell r="M596" t="str">
            <v xml:space="preserve"> 'ต.โนนบุรี'</v>
          </cell>
          <cell r="N596" t="str">
            <v>10</v>
          </cell>
          <cell r="O596" t="str">
            <v xml:space="preserve"> หมู่ 10</v>
          </cell>
          <cell r="P596" t="str">
            <v>01</v>
          </cell>
          <cell r="Q596" t="str">
            <v>เปิดดำเนินการ</v>
          </cell>
          <cell r="R596" t="str">
            <v>48</v>
          </cell>
          <cell r="V596" t="str">
            <v>21</v>
          </cell>
          <cell r="W596" t="str">
            <v>2.1 ทุติยภูมิระดับต้น</v>
          </cell>
          <cell r="AH596" t="str">
            <v>11083</v>
          </cell>
        </row>
        <row r="597">
          <cell r="A597" t="str">
            <v>001107700</v>
          </cell>
          <cell r="B597" t="str">
            <v>โรงพยาบาลนามน</v>
          </cell>
          <cell r="C597" t="str">
            <v>21002</v>
          </cell>
          <cell r="D597" t="str">
            <v>กระทรวงสาธารณสุข สำนักงานปลัดกระทรวงสาธารณสุข</v>
          </cell>
          <cell r="E597" t="str">
            <v>07</v>
          </cell>
          <cell r="F597" t="str">
            <v>โรงพยาบาลชุมชน</v>
          </cell>
          <cell r="G597" t="str">
            <v>30</v>
          </cell>
          <cell r="H597" t="str">
            <v>46</v>
          </cell>
          <cell r="I597" t="str">
            <v>จ.กาฬสินธุ์</v>
          </cell>
          <cell r="J597" t="str">
            <v>02</v>
          </cell>
          <cell r="K597" t="str">
            <v xml:space="preserve"> อ.นามน</v>
          </cell>
          <cell r="L597" t="str">
            <v>01</v>
          </cell>
          <cell r="M597" t="str">
            <v xml:space="preserve"> 'ต.นามน'</v>
          </cell>
          <cell r="N597" t="str">
            <v>07</v>
          </cell>
          <cell r="O597" t="str">
            <v xml:space="preserve"> หมู่ 7</v>
          </cell>
          <cell r="P597" t="str">
            <v>01</v>
          </cell>
          <cell r="Q597" t="str">
            <v>เปิดดำเนินการ</v>
          </cell>
          <cell r="R597" t="str">
            <v xml:space="preserve">183 </v>
          </cell>
          <cell r="V597" t="str">
            <v>21</v>
          </cell>
          <cell r="W597" t="str">
            <v>2.1 ทุติยภูมิระดับต้น</v>
          </cell>
          <cell r="AH597" t="str">
            <v>11077</v>
          </cell>
        </row>
        <row r="598">
          <cell r="A598" t="str">
            <v>001105300</v>
          </cell>
          <cell r="B598" t="str">
            <v>โรงพยาบาลกันทรวิชัย</v>
          </cell>
          <cell r="C598" t="str">
            <v>21002</v>
          </cell>
          <cell r="D598" t="str">
            <v>กระทรวงสาธารณสุข สำนักงานปลัดกระทรวงสาธารณสุข</v>
          </cell>
          <cell r="E598" t="str">
            <v>07</v>
          </cell>
          <cell r="F598" t="str">
            <v>โรงพยาบาลชุมชน</v>
          </cell>
          <cell r="G598" t="str">
            <v>30</v>
          </cell>
          <cell r="H598" t="str">
            <v>44</v>
          </cell>
          <cell r="I598" t="str">
            <v>จ.มหาสารคาม</v>
          </cell>
          <cell r="J598" t="str">
            <v>04</v>
          </cell>
          <cell r="K598" t="str">
            <v xml:space="preserve"> อ.กันทรวิชัย</v>
          </cell>
          <cell r="L598" t="str">
            <v>01</v>
          </cell>
          <cell r="M598" t="str">
            <v xml:space="preserve"> 'ต.โคกพระ'</v>
          </cell>
          <cell r="N598" t="str">
            <v>02</v>
          </cell>
          <cell r="O598" t="str">
            <v xml:space="preserve"> หมู่ 2</v>
          </cell>
          <cell r="P598" t="str">
            <v>01</v>
          </cell>
          <cell r="Q598" t="str">
            <v>เปิดดำเนินการ</v>
          </cell>
          <cell r="R598" t="str">
            <v xml:space="preserve"> ถ.ถีนานนท์ </v>
          </cell>
          <cell r="V598" t="str">
            <v>21</v>
          </cell>
          <cell r="W598" t="str">
            <v>2.1 ทุติยภูมิระดับต้น</v>
          </cell>
          <cell r="AH598" t="str">
            <v>11053</v>
          </cell>
        </row>
        <row r="599">
          <cell r="A599" t="str">
            <v>001106500</v>
          </cell>
          <cell r="B599" t="str">
            <v>โรงพยาบาลพนมไพร</v>
          </cell>
          <cell r="C599" t="str">
            <v>21002</v>
          </cell>
          <cell r="D599" t="str">
            <v>กระทรวงสาธารณสุข สำนักงานปลัดกระทรวงสาธารณสุข</v>
          </cell>
          <cell r="E599" t="str">
            <v>07</v>
          </cell>
          <cell r="F599" t="str">
            <v>โรงพยาบาลชุมชน</v>
          </cell>
          <cell r="G599" t="str">
            <v>30</v>
          </cell>
          <cell r="H599" t="str">
            <v>45</v>
          </cell>
          <cell r="I599" t="str">
            <v>จ.ร้อยเอ็ด</v>
          </cell>
          <cell r="J599" t="str">
            <v>06</v>
          </cell>
          <cell r="K599" t="str">
            <v xml:space="preserve"> อ.พนมไพร</v>
          </cell>
          <cell r="L599" t="str">
            <v>01</v>
          </cell>
          <cell r="M599" t="str">
            <v xml:space="preserve"> 'ต.พนมไพร'</v>
          </cell>
          <cell r="N599" t="str">
            <v>03</v>
          </cell>
          <cell r="O599" t="str">
            <v xml:space="preserve"> หมู่ 3</v>
          </cell>
          <cell r="P599" t="str">
            <v>01</v>
          </cell>
          <cell r="Q599" t="str">
            <v>เปิดดำเนินการ</v>
          </cell>
          <cell r="R599" t="str">
            <v xml:space="preserve">170 </v>
          </cell>
          <cell r="S599" t="str">
            <v>45140</v>
          </cell>
          <cell r="V599" t="str">
            <v>21</v>
          </cell>
          <cell r="W599" t="str">
            <v>2.1 ทุติยภูมิระดับต้น</v>
          </cell>
          <cell r="AH599" t="str">
            <v>11065</v>
          </cell>
        </row>
        <row r="600">
          <cell r="A600" t="str">
            <v>001106700</v>
          </cell>
          <cell r="B600" t="str">
            <v>โรงพยาบาลโพธิ์ชัย</v>
          </cell>
          <cell r="C600" t="str">
            <v>21002</v>
          </cell>
          <cell r="D600" t="str">
            <v>กระทรวงสาธารณสุข สำนักงานปลัดกระทรวงสาธารณสุข</v>
          </cell>
          <cell r="E600" t="str">
            <v>07</v>
          </cell>
          <cell r="F600" t="str">
            <v>โรงพยาบาลชุมชน</v>
          </cell>
          <cell r="G600" t="str">
            <v>30</v>
          </cell>
          <cell r="H600" t="str">
            <v>45</v>
          </cell>
          <cell r="I600" t="str">
            <v>จ.ร้อยเอ็ด</v>
          </cell>
          <cell r="J600" t="str">
            <v>08</v>
          </cell>
          <cell r="K600" t="str">
            <v xml:space="preserve"> อ.โพธิ์ชัย</v>
          </cell>
          <cell r="L600" t="str">
            <v>01</v>
          </cell>
          <cell r="M600" t="str">
            <v xml:space="preserve"> 'ต.ขามเบี้ย'</v>
          </cell>
          <cell r="N600" t="str">
            <v>02</v>
          </cell>
          <cell r="O600" t="str">
            <v xml:space="preserve"> หมู่ 2</v>
          </cell>
          <cell r="P600" t="str">
            <v>01</v>
          </cell>
          <cell r="Q600" t="str">
            <v>เปิดดำเนินการ</v>
          </cell>
          <cell r="R600" t="str">
            <v xml:space="preserve">185 ม.2 ถ.จรจำรูญ </v>
          </cell>
          <cell r="S600" t="str">
            <v>45230</v>
          </cell>
          <cell r="V600" t="str">
            <v>21</v>
          </cell>
          <cell r="W600" t="str">
            <v>2.1 ทุติยภูมิระดับต้น</v>
          </cell>
          <cell r="AH600" t="str">
            <v>11067</v>
          </cell>
        </row>
        <row r="601">
          <cell r="A601" t="str">
            <v>001106800</v>
          </cell>
          <cell r="B601" t="str">
            <v>โรงพยาบาลหนองพอก</v>
          </cell>
          <cell r="C601" t="str">
            <v>21002</v>
          </cell>
          <cell r="D601" t="str">
            <v>กระทรวงสาธารณสุข สำนักงานปลัดกระทรวงสาธารณสุข</v>
          </cell>
          <cell r="E601" t="str">
            <v>07</v>
          </cell>
          <cell r="F601" t="str">
            <v>โรงพยาบาลชุมชน</v>
          </cell>
          <cell r="G601" t="str">
            <v>30</v>
          </cell>
          <cell r="H601" t="str">
            <v>45</v>
          </cell>
          <cell r="I601" t="str">
            <v>จ.ร้อยเอ็ด</v>
          </cell>
          <cell r="J601" t="str">
            <v>09</v>
          </cell>
          <cell r="K601" t="str">
            <v xml:space="preserve"> อ.หนองพอก</v>
          </cell>
          <cell r="L601" t="str">
            <v>01</v>
          </cell>
          <cell r="M601" t="str">
            <v xml:space="preserve"> 'ต.หนองพอก'</v>
          </cell>
          <cell r="N601" t="str">
            <v>01</v>
          </cell>
          <cell r="O601" t="str">
            <v xml:space="preserve"> หมู่ 1</v>
          </cell>
          <cell r="P601" t="str">
            <v>01</v>
          </cell>
          <cell r="Q601" t="str">
            <v>เปิดดำเนินการ</v>
          </cell>
          <cell r="R601" t="str">
            <v xml:space="preserve">140 ม.1 ถ.ทรงบาดาล </v>
          </cell>
          <cell r="S601" t="str">
            <v>45210</v>
          </cell>
          <cell r="V601" t="str">
            <v>21</v>
          </cell>
          <cell r="W601" t="str">
            <v>2.1 ทุติยภูมิระดับต้น</v>
          </cell>
          <cell r="AH601" t="str">
            <v>11068</v>
          </cell>
        </row>
        <row r="602">
          <cell r="A602" t="str">
            <v>001107200</v>
          </cell>
          <cell r="B602" t="str">
            <v>โรงพยาบาลโพนทราย</v>
          </cell>
          <cell r="C602" t="str">
            <v>21002</v>
          </cell>
          <cell r="D602" t="str">
            <v>กระทรวงสาธารณสุข สำนักงานปลัดกระทรวงสาธารณสุข</v>
          </cell>
          <cell r="E602" t="str">
            <v>07</v>
          </cell>
          <cell r="F602" t="str">
            <v>โรงพยาบาลชุมชน</v>
          </cell>
          <cell r="G602" t="str">
            <v>30</v>
          </cell>
          <cell r="H602" t="str">
            <v>45</v>
          </cell>
          <cell r="I602" t="str">
            <v>จ.ร้อยเอ็ด</v>
          </cell>
          <cell r="J602" t="str">
            <v>13</v>
          </cell>
          <cell r="K602" t="str">
            <v xml:space="preserve"> อ.โพนทราย</v>
          </cell>
          <cell r="L602" t="str">
            <v>01</v>
          </cell>
          <cell r="M602" t="str">
            <v xml:space="preserve"> 'ต.โพนทราย'</v>
          </cell>
          <cell r="N602" t="str">
            <v>09</v>
          </cell>
          <cell r="O602" t="str">
            <v xml:space="preserve"> หมู่ 9</v>
          </cell>
          <cell r="P602" t="str">
            <v>01</v>
          </cell>
          <cell r="Q602" t="str">
            <v>เปิดดำเนินการ</v>
          </cell>
          <cell r="R602" t="str">
            <v xml:space="preserve">104 ม.9 ถ.ประชาสุขสันต์ </v>
          </cell>
          <cell r="S602" t="str">
            <v>45240</v>
          </cell>
          <cell r="V602" t="str">
            <v>21</v>
          </cell>
          <cell r="W602" t="str">
            <v>2.1 ทุติยภูมิระดับต้น</v>
          </cell>
          <cell r="AH602" t="str">
            <v>11072</v>
          </cell>
        </row>
        <row r="603">
          <cell r="A603" t="str">
            <v>001107300</v>
          </cell>
          <cell r="B603" t="str">
            <v>โรงพยาบาลอาจสามารถ</v>
          </cell>
          <cell r="C603" t="str">
            <v>21002</v>
          </cell>
          <cell r="D603" t="str">
            <v>กระทรวงสาธารณสุข สำนักงานปลัดกระทรวงสาธารณสุข</v>
          </cell>
          <cell r="E603" t="str">
            <v>07</v>
          </cell>
          <cell r="F603" t="str">
            <v>โรงพยาบาลชุมชน</v>
          </cell>
          <cell r="G603" t="str">
            <v>30</v>
          </cell>
          <cell r="H603" t="str">
            <v>45</v>
          </cell>
          <cell r="I603" t="str">
            <v>จ.ร้อยเอ็ด</v>
          </cell>
          <cell r="J603" t="str">
            <v>14</v>
          </cell>
          <cell r="K603" t="str">
            <v xml:space="preserve"> อ.อาจสามารถ</v>
          </cell>
          <cell r="L603" t="str">
            <v>01</v>
          </cell>
          <cell r="M603" t="str">
            <v xml:space="preserve"> 'ต.อาจสามารถ'</v>
          </cell>
          <cell r="N603" t="str">
            <v>07</v>
          </cell>
          <cell r="O603" t="str">
            <v xml:space="preserve"> หมู่ 7</v>
          </cell>
          <cell r="P603" t="str">
            <v>01</v>
          </cell>
          <cell r="Q603" t="str">
            <v>เปิดดำเนินการ</v>
          </cell>
          <cell r="R603" t="str">
            <v xml:space="preserve">7 ถ.รณชัยชาญยุทธ </v>
          </cell>
          <cell r="S603" t="str">
            <v>45160</v>
          </cell>
          <cell r="V603" t="str">
            <v>21</v>
          </cell>
          <cell r="W603" t="str">
            <v>2.1 ทุติยภูมิระดับต้น</v>
          </cell>
          <cell r="AH603" t="str">
            <v>11073</v>
          </cell>
        </row>
        <row r="604">
          <cell r="A604" t="str">
            <v>001107500</v>
          </cell>
          <cell r="B604" t="str">
            <v>โรงพยาบาลศรีสมเด็จ</v>
          </cell>
          <cell r="C604" t="str">
            <v>21002</v>
          </cell>
          <cell r="D604" t="str">
            <v>กระทรวงสาธารณสุข สำนักงานปลัดกระทรวงสาธารณสุข</v>
          </cell>
          <cell r="E604" t="str">
            <v>07</v>
          </cell>
          <cell r="F604" t="str">
            <v>โรงพยาบาลชุมชน</v>
          </cell>
          <cell r="G604" t="str">
            <v>30</v>
          </cell>
          <cell r="H604" t="str">
            <v>45</v>
          </cell>
          <cell r="I604" t="str">
            <v>จ.ร้อยเอ็ด</v>
          </cell>
          <cell r="J604" t="str">
            <v>16</v>
          </cell>
          <cell r="K604" t="str">
            <v xml:space="preserve"> อ.ศรีสมเด็จ</v>
          </cell>
          <cell r="L604" t="str">
            <v>02</v>
          </cell>
          <cell r="M604" t="str">
            <v xml:space="preserve"> 'ต.ศรีสมเด็จ'</v>
          </cell>
          <cell r="N604" t="str">
            <v>03</v>
          </cell>
          <cell r="O604" t="str">
            <v xml:space="preserve"> หมู่ 3</v>
          </cell>
          <cell r="P604" t="str">
            <v>01</v>
          </cell>
          <cell r="Q604" t="str">
            <v>เปิดดำเนินการ</v>
          </cell>
          <cell r="S604" t="str">
            <v>45000</v>
          </cell>
          <cell r="V604" t="str">
            <v>21</v>
          </cell>
          <cell r="W604" t="str">
            <v>2.1 ทุติยภูมิระดับต้น</v>
          </cell>
          <cell r="AH604" t="str">
            <v>11075</v>
          </cell>
        </row>
        <row r="605">
          <cell r="A605" t="str">
            <v>001106200</v>
          </cell>
          <cell r="B605" t="str">
            <v>โรงพยาบาลปทุมรัตต์</v>
          </cell>
          <cell r="C605" t="str">
            <v>21002</v>
          </cell>
          <cell r="D605" t="str">
            <v>กระทรวงสาธารณสุข สำนักงานปลัดกระทรวงสาธารณสุข</v>
          </cell>
          <cell r="E605" t="str">
            <v>07</v>
          </cell>
          <cell r="F605" t="str">
            <v>โรงพยาบาลชุมชน</v>
          </cell>
          <cell r="G605" t="str">
            <v>30</v>
          </cell>
          <cell r="H605" t="str">
            <v>45</v>
          </cell>
          <cell r="I605" t="str">
            <v>จ.ร้อยเอ็ด</v>
          </cell>
          <cell r="J605" t="str">
            <v>03</v>
          </cell>
          <cell r="K605" t="str">
            <v xml:space="preserve"> อ.ปทุมรัตต์</v>
          </cell>
          <cell r="L605" t="str">
            <v>01</v>
          </cell>
          <cell r="M605" t="str">
            <v xml:space="preserve"> 'ต.บัวแดง'</v>
          </cell>
          <cell r="N605" t="str">
            <v>09</v>
          </cell>
          <cell r="O605" t="str">
            <v xml:space="preserve"> หมู่ 9</v>
          </cell>
          <cell r="P605" t="str">
            <v>01</v>
          </cell>
          <cell r="Q605" t="str">
            <v>เปิดดำเนินการ</v>
          </cell>
          <cell r="R605" t="str">
            <v xml:space="preserve">44 </v>
          </cell>
          <cell r="S605" t="str">
            <v>45190</v>
          </cell>
          <cell r="V605" t="str">
            <v>21</v>
          </cell>
          <cell r="W605" t="str">
            <v>2.1 ทุติยภูมิระดับต้น</v>
          </cell>
          <cell r="AH605" t="str">
            <v>11062</v>
          </cell>
        </row>
        <row r="606">
          <cell r="A606" t="str">
            <v>001106400</v>
          </cell>
          <cell r="B606" t="str">
            <v>โรงพยาบาลธวัชบุรี</v>
          </cell>
          <cell r="C606" t="str">
            <v>21002</v>
          </cell>
          <cell r="D606" t="str">
            <v>กระทรวงสาธารณสุข สำนักงานปลัดกระทรวงสาธารณสุข</v>
          </cell>
          <cell r="E606" t="str">
            <v>07</v>
          </cell>
          <cell r="F606" t="str">
            <v>โรงพยาบาลชุมชน</v>
          </cell>
          <cell r="G606" t="str">
            <v>30</v>
          </cell>
          <cell r="H606" t="str">
            <v>45</v>
          </cell>
          <cell r="I606" t="str">
            <v>จ.ร้อยเอ็ด</v>
          </cell>
          <cell r="J606" t="str">
            <v>05</v>
          </cell>
          <cell r="K606" t="str">
            <v xml:space="preserve"> อ.ธวัชบุรี</v>
          </cell>
          <cell r="L606" t="str">
            <v>04</v>
          </cell>
          <cell r="M606" t="str">
            <v xml:space="preserve"> 'ต.ธวัชบุรี'</v>
          </cell>
          <cell r="N606" t="str">
            <v>03</v>
          </cell>
          <cell r="O606" t="str">
            <v xml:space="preserve"> หมู่ 3</v>
          </cell>
          <cell r="P606" t="str">
            <v>01</v>
          </cell>
          <cell r="Q606" t="str">
            <v>เปิดดำเนินการ</v>
          </cell>
          <cell r="R606" t="str">
            <v xml:space="preserve">172 ม.3 ถ.ร้อยเอ็ด-โพนทอง </v>
          </cell>
          <cell r="S606" t="str">
            <v>45170</v>
          </cell>
          <cell r="V606" t="str">
            <v>21</v>
          </cell>
          <cell r="W606" t="str">
            <v>2.1 ทุติยภูมิระดับต้น</v>
          </cell>
          <cell r="AH606" t="str">
            <v>11064</v>
          </cell>
        </row>
        <row r="607">
          <cell r="A607" t="str">
            <v>001107100</v>
          </cell>
          <cell r="B607" t="str">
            <v>โรงพยาบาลเมืองสรวง</v>
          </cell>
          <cell r="C607" t="str">
            <v>21002</v>
          </cell>
          <cell r="D607" t="str">
            <v>กระทรวงสาธารณสุข สำนักงานปลัดกระทรวงสาธารณสุข</v>
          </cell>
          <cell r="E607" t="str">
            <v>07</v>
          </cell>
          <cell r="F607" t="str">
            <v>โรงพยาบาลชุมชน</v>
          </cell>
          <cell r="G607" t="str">
            <v>30</v>
          </cell>
          <cell r="H607" t="str">
            <v>45</v>
          </cell>
          <cell r="I607" t="str">
            <v>จ.ร้อยเอ็ด</v>
          </cell>
          <cell r="J607" t="str">
            <v>12</v>
          </cell>
          <cell r="K607" t="str">
            <v xml:space="preserve"> อ.เมืองสรวง</v>
          </cell>
          <cell r="L607" t="str">
            <v>01</v>
          </cell>
          <cell r="M607" t="str">
            <v xml:space="preserve"> 'ต.หนองผือ'</v>
          </cell>
          <cell r="N607" t="str">
            <v>04</v>
          </cell>
          <cell r="O607" t="str">
            <v xml:space="preserve"> หมู่ 4</v>
          </cell>
          <cell r="P607" t="str">
            <v>01</v>
          </cell>
          <cell r="Q607" t="str">
            <v>เปิดดำเนินการ</v>
          </cell>
          <cell r="R607" t="str">
            <v xml:space="preserve">231 ม.4 ถ.ร้อยเอ็ด-สุวรรณภูมิ </v>
          </cell>
          <cell r="S607" t="str">
            <v>45220</v>
          </cell>
          <cell r="V607" t="str">
            <v>21</v>
          </cell>
          <cell r="W607" t="str">
            <v>2.1 ทุติยภูมิระดับต้น</v>
          </cell>
          <cell r="AH607" t="str">
            <v>11071</v>
          </cell>
        </row>
        <row r="608">
          <cell r="A608" t="str">
            <v>001107600</v>
          </cell>
          <cell r="B608" t="str">
            <v>โรงพยาบาลจังหาร</v>
          </cell>
          <cell r="C608" t="str">
            <v>21002</v>
          </cell>
          <cell r="D608" t="str">
            <v>กระทรวงสาธารณสุข สำนักงานปลัดกระทรวงสาธารณสุข</v>
          </cell>
          <cell r="E608" t="str">
            <v>07</v>
          </cell>
          <cell r="F608" t="str">
            <v>โรงพยาบาลชุมชน</v>
          </cell>
          <cell r="G608" t="str">
            <v>30</v>
          </cell>
          <cell r="H608" t="str">
            <v>45</v>
          </cell>
          <cell r="I608" t="str">
            <v>จ.ร้อยเอ็ด</v>
          </cell>
          <cell r="J608" t="str">
            <v>17</v>
          </cell>
          <cell r="K608" t="str">
            <v xml:space="preserve"> อ.จังหาร</v>
          </cell>
          <cell r="L608" t="str">
            <v>04</v>
          </cell>
          <cell r="M608" t="str">
            <v xml:space="preserve"> 'ต.จังหาร'</v>
          </cell>
          <cell r="N608" t="str">
            <v>03</v>
          </cell>
          <cell r="O608" t="str">
            <v xml:space="preserve"> หมู่ 3</v>
          </cell>
          <cell r="P608" t="str">
            <v>01</v>
          </cell>
          <cell r="Q608" t="str">
            <v>เปิดดำเนินการ</v>
          </cell>
          <cell r="R608" t="str">
            <v xml:space="preserve">159 </v>
          </cell>
          <cell r="S608" t="str">
            <v>45000</v>
          </cell>
          <cell r="V608" t="str">
            <v>21</v>
          </cell>
          <cell r="W608" t="str">
            <v>2.1 ทุติยภูมิระดับต้น</v>
          </cell>
          <cell r="AH608" t="str">
            <v>11076</v>
          </cell>
        </row>
        <row r="609">
          <cell r="A609" t="str">
            <v>001109600</v>
          </cell>
          <cell r="B609" t="str">
            <v>โรงพยาบาลคำตากล้า</v>
          </cell>
          <cell r="C609" t="str">
            <v>21002</v>
          </cell>
          <cell r="D609" t="str">
            <v>กระทรวงสาธารณสุข สำนักงานปลัดกระทรวงสาธารณสุข</v>
          </cell>
          <cell r="E609" t="str">
            <v>07</v>
          </cell>
          <cell r="F609" t="str">
            <v>โรงพยาบาลชุมชน</v>
          </cell>
          <cell r="G609" t="str">
            <v>30</v>
          </cell>
          <cell r="H609" t="str">
            <v>47</v>
          </cell>
          <cell r="I609" t="str">
            <v>จ.สกลนคร</v>
          </cell>
          <cell r="J609" t="str">
            <v>09</v>
          </cell>
          <cell r="K609" t="str">
            <v xml:space="preserve"> อ.คำตากล้า</v>
          </cell>
          <cell r="L609" t="str">
            <v>01</v>
          </cell>
          <cell r="M609" t="str">
            <v xml:space="preserve"> 'ต.คำตากล้า'</v>
          </cell>
          <cell r="N609" t="str">
            <v>11</v>
          </cell>
          <cell r="O609" t="str">
            <v xml:space="preserve"> หมู่ 11</v>
          </cell>
          <cell r="P609" t="str">
            <v>01</v>
          </cell>
          <cell r="Q609" t="str">
            <v>เปิดดำเนินการ</v>
          </cell>
          <cell r="R609" t="str">
            <v xml:space="preserve">80  </v>
          </cell>
          <cell r="S609" t="str">
            <v>47250</v>
          </cell>
          <cell r="T609" t="str">
            <v>042796046</v>
          </cell>
          <cell r="U609" t="str">
            <v>042796110</v>
          </cell>
          <cell r="V609" t="str">
            <v>21</v>
          </cell>
          <cell r="W609" t="str">
            <v>2.1 ทุติยภูมิระดับต้น</v>
          </cell>
          <cell r="X609" t="str">
            <v>S</v>
          </cell>
          <cell r="Y609" t="str">
            <v xml:space="preserve">บริการ  </v>
          </cell>
          <cell r="AH609" t="str">
            <v>11096</v>
          </cell>
        </row>
        <row r="610">
          <cell r="A610" t="str">
            <v>001114200</v>
          </cell>
          <cell r="B610" t="str">
            <v>โรงพยาบาลลี้</v>
          </cell>
          <cell r="C610" t="str">
            <v>21002</v>
          </cell>
          <cell r="D610" t="str">
            <v>กระทรวงสาธารณสุข สำนักงานปลัดกระทรวงสาธารณสุข</v>
          </cell>
          <cell r="E610" t="str">
            <v>07</v>
          </cell>
          <cell r="F610" t="str">
            <v>โรงพยาบาลชุมชน</v>
          </cell>
          <cell r="G610" t="str">
            <v>60</v>
          </cell>
          <cell r="H610" t="str">
            <v>51</v>
          </cell>
          <cell r="I610" t="str">
            <v>จ.ลำพูน</v>
          </cell>
          <cell r="J610" t="str">
            <v>04</v>
          </cell>
          <cell r="K610" t="str">
            <v xml:space="preserve"> อ.ลี้</v>
          </cell>
          <cell r="L610" t="str">
            <v>01</v>
          </cell>
          <cell r="M610" t="str">
            <v xml:space="preserve"> 'ต.ลี้'</v>
          </cell>
          <cell r="N610" t="str">
            <v>04</v>
          </cell>
          <cell r="O610" t="str">
            <v xml:space="preserve"> หมู่ 4</v>
          </cell>
          <cell r="P610" t="str">
            <v>01</v>
          </cell>
          <cell r="Q610" t="str">
            <v>เปิดดำเนินการ</v>
          </cell>
          <cell r="R610" t="str">
            <v xml:space="preserve">49 ม.4 ถ.พหลโยธิน </v>
          </cell>
          <cell r="S610" t="str">
            <v>51110</v>
          </cell>
          <cell r="V610" t="str">
            <v>22</v>
          </cell>
          <cell r="W610" t="str">
            <v>2.2 ทุติยภูมิระดับกลาง</v>
          </cell>
          <cell r="AH610" t="str">
            <v>11142</v>
          </cell>
        </row>
        <row r="611">
          <cell r="A611" t="str">
            <v>001114700</v>
          </cell>
          <cell r="B611" t="str">
            <v>โรงพยาบาลเกาะคา</v>
          </cell>
          <cell r="C611" t="str">
            <v>21002</v>
          </cell>
          <cell r="D611" t="str">
            <v>กระทรวงสาธารณสุข สำนักงานปลัดกระทรวงสาธารณสุข</v>
          </cell>
          <cell r="E611" t="str">
            <v>07</v>
          </cell>
          <cell r="F611" t="str">
            <v>โรงพยาบาลชุมชน</v>
          </cell>
          <cell r="G611" t="str">
            <v>30</v>
          </cell>
          <cell r="H611" t="str">
            <v>52</v>
          </cell>
          <cell r="I611" t="str">
            <v>จ.ลำปาง</v>
          </cell>
          <cell r="J611" t="str">
            <v>03</v>
          </cell>
          <cell r="K611" t="str">
            <v xml:space="preserve"> อ.เกาะคา</v>
          </cell>
          <cell r="L611" t="str">
            <v>05</v>
          </cell>
          <cell r="M611" t="str">
            <v xml:space="preserve"> 'ต.ศาลา'</v>
          </cell>
          <cell r="N611" t="str">
            <v>03</v>
          </cell>
          <cell r="O611" t="str">
            <v xml:space="preserve"> หมู่ 3</v>
          </cell>
          <cell r="P611" t="str">
            <v>01</v>
          </cell>
          <cell r="Q611" t="str">
            <v>เปิดดำเนินการ</v>
          </cell>
          <cell r="V611" t="str">
            <v>22</v>
          </cell>
          <cell r="W611" t="str">
            <v>2.2 ทุติยภูมิระดับกลาง</v>
          </cell>
          <cell r="AH611" t="str">
            <v>11147</v>
          </cell>
        </row>
        <row r="612">
          <cell r="A612" t="str">
            <v>001115200</v>
          </cell>
          <cell r="B612" t="str">
            <v>โรงพยาบาลเถิน</v>
          </cell>
          <cell r="C612" t="str">
            <v>21002</v>
          </cell>
          <cell r="D612" t="str">
            <v>กระทรวงสาธารณสุข สำนักงานปลัดกระทรวงสาธารณสุข</v>
          </cell>
          <cell r="E612" t="str">
            <v>07</v>
          </cell>
          <cell r="F612" t="str">
            <v>โรงพยาบาลชุมชน</v>
          </cell>
          <cell r="G612" t="str">
            <v>30</v>
          </cell>
          <cell r="H612" t="str">
            <v>52</v>
          </cell>
          <cell r="I612" t="str">
            <v>จ.ลำปาง</v>
          </cell>
          <cell r="J612" t="str">
            <v>08</v>
          </cell>
          <cell r="K612" t="str">
            <v xml:space="preserve"> อ.เถิน</v>
          </cell>
          <cell r="L612" t="str">
            <v>01</v>
          </cell>
          <cell r="M612" t="str">
            <v xml:space="preserve"> 'ต.ล้อมแรด'</v>
          </cell>
          <cell r="N612" t="str">
            <v>07</v>
          </cell>
          <cell r="O612" t="str">
            <v xml:space="preserve"> หมู่ 7</v>
          </cell>
          <cell r="P612" t="str">
            <v>01</v>
          </cell>
          <cell r="Q612" t="str">
            <v>เปิดดำเนินการ</v>
          </cell>
          <cell r="V612" t="str">
            <v>22</v>
          </cell>
          <cell r="W612" t="str">
            <v>2.2 ทุติยภูมิระดับกลาง</v>
          </cell>
          <cell r="AH612" t="str">
            <v>11152</v>
          </cell>
        </row>
        <row r="613">
          <cell r="A613" t="str">
            <v>001111700</v>
          </cell>
          <cell r="B613" t="str">
            <v>โรงพยาบาลหว้านใหญ่</v>
          </cell>
          <cell r="C613" t="str">
            <v>21002</v>
          </cell>
          <cell r="D613" t="str">
            <v>กระทรวงสาธารณสุข สำนักงานปลัดกระทรวงสาธารณสุข</v>
          </cell>
          <cell r="E613" t="str">
            <v>07</v>
          </cell>
          <cell r="F613" t="str">
            <v>โรงพยาบาลชุมชน</v>
          </cell>
          <cell r="G613" t="str">
            <v>30</v>
          </cell>
          <cell r="H613" t="str">
            <v>49</v>
          </cell>
          <cell r="I613" t="str">
            <v>จ.มุกดาหาร</v>
          </cell>
          <cell r="J613" t="str">
            <v>06</v>
          </cell>
          <cell r="K613" t="str">
            <v xml:space="preserve"> อ.หว้านใหญ่</v>
          </cell>
          <cell r="L613" t="str">
            <v>01</v>
          </cell>
          <cell r="M613" t="str">
            <v xml:space="preserve"> 'ต.หว้านใหญ่'</v>
          </cell>
          <cell r="N613" t="str">
            <v>09</v>
          </cell>
          <cell r="O613" t="str">
            <v xml:space="preserve"> หมู่ 9</v>
          </cell>
          <cell r="P613" t="str">
            <v>01</v>
          </cell>
          <cell r="Q613" t="str">
            <v>เปิดดำเนินการ</v>
          </cell>
          <cell r="R613" t="str">
            <v xml:space="preserve">45 ม.9 ถ.เฉลิมพระเกียรติ ร.9  </v>
          </cell>
          <cell r="S613" t="str">
            <v>49150</v>
          </cell>
          <cell r="T613" t="str">
            <v>042699239</v>
          </cell>
          <cell r="U613" t="str">
            <v>042399239</v>
          </cell>
          <cell r="V613" t="str">
            <v>21</v>
          </cell>
          <cell r="W613" t="str">
            <v>2.1 ทุติยภูมิระดับต้น</v>
          </cell>
          <cell r="AH613" t="str">
            <v>11117</v>
          </cell>
        </row>
        <row r="614">
          <cell r="A614" t="str">
            <v>001113000</v>
          </cell>
          <cell r="B614" t="str">
            <v>โรงพยาบาลสันทราย</v>
          </cell>
          <cell r="C614" t="str">
            <v>21002</v>
          </cell>
          <cell r="D614" t="str">
            <v>กระทรวงสาธารณสุข สำนักงานปลัดกระทรวงสาธารณสุข</v>
          </cell>
          <cell r="E614" t="str">
            <v>07</v>
          </cell>
          <cell r="F614" t="str">
            <v>โรงพยาบาลชุมชน</v>
          </cell>
          <cell r="G614" t="str">
            <v>60</v>
          </cell>
          <cell r="H614" t="str">
            <v>50</v>
          </cell>
          <cell r="I614" t="str">
            <v>จ.เชียงใหม่</v>
          </cell>
          <cell r="J614" t="str">
            <v>14</v>
          </cell>
          <cell r="K614" t="str">
            <v xml:space="preserve"> อ.สันทราย</v>
          </cell>
          <cell r="L614" t="str">
            <v>08</v>
          </cell>
          <cell r="M614" t="str">
            <v xml:space="preserve"> 'ต.หนองหาร'</v>
          </cell>
          <cell r="N614" t="str">
            <v>11</v>
          </cell>
          <cell r="O614" t="str">
            <v xml:space="preserve"> หมู่ 11</v>
          </cell>
          <cell r="P614" t="str">
            <v>01</v>
          </cell>
          <cell r="Q614" t="str">
            <v>เปิดดำเนินการ</v>
          </cell>
          <cell r="R614" t="str">
            <v>201</v>
          </cell>
          <cell r="S614" t="str">
            <v>50210</v>
          </cell>
          <cell r="V614" t="str">
            <v>21</v>
          </cell>
          <cell r="W614" t="str">
            <v>2.1 ทุติยภูมิระดับต้น</v>
          </cell>
          <cell r="AH614" t="str">
            <v>11130</v>
          </cell>
        </row>
        <row r="615">
          <cell r="A615" t="str">
            <v>001113100</v>
          </cell>
          <cell r="B615" t="str">
            <v>โรงพยาบาลหางดง</v>
          </cell>
          <cell r="C615" t="str">
            <v>21002</v>
          </cell>
          <cell r="D615" t="str">
            <v>กระทรวงสาธารณสุข สำนักงานปลัดกระทรวงสาธารณสุข</v>
          </cell>
          <cell r="E615" t="str">
            <v>07</v>
          </cell>
          <cell r="F615" t="str">
            <v>โรงพยาบาลชุมชน</v>
          </cell>
          <cell r="G615" t="str">
            <v>23</v>
          </cell>
          <cell r="H615" t="str">
            <v>50</v>
          </cell>
          <cell r="I615" t="str">
            <v>จ.เชียงใหม่</v>
          </cell>
          <cell r="J615" t="str">
            <v>15</v>
          </cell>
          <cell r="K615" t="str">
            <v xml:space="preserve"> อ.หางดง</v>
          </cell>
          <cell r="L615" t="str">
            <v>01</v>
          </cell>
          <cell r="M615" t="str">
            <v xml:space="preserve"> 'ต.หางดง'</v>
          </cell>
          <cell r="N615" t="str">
            <v>03</v>
          </cell>
          <cell r="O615" t="str">
            <v xml:space="preserve"> หมู่ 3</v>
          </cell>
          <cell r="P615" t="str">
            <v>01</v>
          </cell>
          <cell r="Q615" t="str">
            <v>เปิดดำเนินการ</v>
          </cell>
          <cell r="R615" t="str">
            <v xml:space="preserve">260 ม.3 ถ.เชียงใหม่-ฮอด </v>
          </cell>
          <cell r="S615" t="str">
            <v>50130</v>
          </cell>
          <cell r="V615" t="str">
            <v>21</v>
          </cell>
          <cell r="W615" t="str">
            <v>2.1 ทุติยภูมิระดับต้น</v>
          </cell>
          <cell r="AH615" t="str">
            <v>11131</v>
          </cell>
        </row>
        <row r="616">
          <cell r="A616" t="str">
            <v>001114000</v>
          </cell>
          <cell r="B616" t="str">
            <v>โรงพยาบาลแม่ทา</v>
          </cell>
          <cell r="C616" t="str">
            <v>21002</v>
          </cell>
          <cell r="D616" t="str">
            <v>กระทรวงสาธารณสุข สำนักงานปลัดกระทรวงสาธารณสุข</v>
          </cell>
          <cell r="E616" t="str">
            <v>07</v>
          </cell>
          <cell r="F616" t="str">
            <v>โรงพยาบาลชุมชน</v>
          </cell>
          <cell r="G616" t="str">
            <v>30</v>
          </cell>
          <cell r="H616" t="str">
            <v>51</v>
          </cell>
          <cell r="I616" t="str">
            <v>จ.ลำพูน</v>
          </cell>
          <cell r="J616" t="str">
            <v>02</v>
          </cell>
          <cell r="K616" t="str">
            <v xml:space="preserve"> อ.แม่ทา</v>
          </cell>
          <cell r="L616" t="str">
            <v>02</v>
          </cell>
          <cell r="M616" t="str">
            <v xml:space="preserve"> 'ต.ทาสบเส้า'</v>
          </cell>
          <cell r="N616" t="str">
            <v>08</v>
          </cell>
          <cell r="O616" t="str">
            <v xml:space="preserve"> หมู่ 8</v>
          </cell>
          <cell r="P616" t="str">
            <v>01</v>
          </cell>
          <cell r="Q616" t="str">
            <v>เปิดดำเนินการ</v>
          </cell>
          <cell r="R616" t="str">
            <v xml:space="preserve">238 ม.8 ถ.แม่ทา-ท่าจักร </v>
          </cell>
          <cell r="S616" t="str">
            <v>51140</v>
          </cell>
          <cell r="V616" t="str">
            <v>21</v>
          </cell>
          <cell r="W616" t="str">
            <v>2.1 ทุติยภูมิระดับต้น</v>
          </cell>
          <cell r="AH616" t="str">
            <v>11140</v>
          </cell>
        </row>
        <row r="617">
          <cell r="A617" t="str">
            <v>001115400</v>
          </cell>
          <cell r="B617" t="str">
            <v>โรงพยาบาลแม่ทะ</v>
          </cell>
          <cell r="C617" t="str">
            <v>21002</v>
          </cell>
          <cell r="D617" t="str">
            <v>กระทรวงสาธารณสุข สำนักงานปลัดกระทรวงสาธารณสุข</v>
          </cell>
          <cell r="E617" t="str">
            <v>07</v>
          </cell>
          <cell r="F617" t="str">
            <v>โรงพยาบาลชุมชน</v>
          </cell>
          <cell r="G617" t="str">
            <v>30</v>
          </cell>
          <cell r="H617" t="str">
            <v>52</v>
          </cell>
          <cell r="I617" t="str">
            <v>จ.ลำปาง</v>
          </cell>
          <cell r="J617" t="str">
            <v>10</v>
          </cell>
          <cell r="K617" t="str">
            <v xml:space="preserve"> อ.แม่ทะ</v>
          </cell>
          <cell r="L617" t="str">
            <v>02</v>
          </cell>
          <cell r="M617" t="str">
            <v xml:space="preserve"> 'ต.นาครัว'</v>
          </cell>
          <cell r="N617" t="str">
            <v>02</v>
          </cell>
          <cell r="O617" t="str">
            <v xml:space="preserve"> หมู่ 2</v>
          </cell>
          <cell r="P617" t="str">
            <v>01</v>
          </cell>
          <cell r="Q617" t="str">
            <v>เปิดดำเนินการ</v>
          </cell>
          <cell r="V617" t="str">
            <v>21</v>
          </cell>
          <cell r="W617" t="str">
            <v>2.1 ทุติยภูมิระดับต้น</v>
          </cell>
          <cell r="AH617" t="str">
            <v>11154</v>
          </cell>
        </row>
        <row r="618">
          <cell r="A618" t="str">
            <v>001114800</v>
          </cell>
          <cell r="B618" t="str">
            <v>โรงพยาบาลเสริมงาม</v>
          </cell>
          <cell r="C618" t="str">
            <v>21002</v>
          </cell>
          <cell r="D618" t="str">
            <v>กระทรวงสาธารณสุข สำนักงานปลัดกระทรวงสาธารณสุข</v>
          </cell>
          <cell r="E618" t="str">
            <v>07</v>
          </cell>
          <cell r="F618" t="str">
            <v>โรงพยาบาลชุมชน</v>
          </cell>
          <cell r="G618" t="str">
            <v>30</v>
          </cell>
          <cell r="H618" t="str">
            <v>52</v>
          </cell>
          <cell r="I618" t="str">
            <v>จ.ลำปาง</v>
          </cell>
          <cell r="J618" t="str">
            <v>04</v>
          </cell>
          <cell r="K618" t="str">
            <v xml:space="preserve"> อ.เสริมงาม</v>
          </cell>
          <cell r="L618" t="str">
            <v>01</v>
          </cell>
          <cell r="M618" t="str">
            <v xml:space="preserve"> 'ต.ทุ่งงาม'</v>
          </cell>
          <cell r="N618" t="str">
            <v>01</v>
          </cell>
          <cell r="O618" t="str">
            <v xml:space="preserve"> หมู่ 1</v>
          </cell>
          <cell r="P618" t="str">
            <v>01</v>
          </cell>
          <cell r="Q618" t="str">
            <v>เปิดดำเนินการ</v>
          </cell>
          <cell r="V618" t="str">
            <v>21</v>
          </cell>
          <cell r="W618" t="str">
            <v>2.1 ทุติยภูมิระดับต้น</v>
          </cell>
          <cell r="AH618" t="str">
            <v>11148</v>
          </cell>
        </row>
        <row r="619">
          <cell r="A619" t="str">
            <v>001115600</v>
          </cell>
          <cell r="B619" t="str">
            <v>โรงพยาบาลห้างฉัตร</v>
          </cell>
          <cell r="C619" t="str">
            <v>21002</v>
          </cell>
          <cell r="D619" t="str">
            <v>กระทรวงสาธารณสุข สำนักงานปลัดกระทรวงสาธารณสุข</v>
          </cell>
          <cell r="E619" t="str">
            <v>07</v>
          </cell>
          <cell r="F619" t="str">
            <v>โรงพยาบาลชุมชน</v>
          </cell>
          <cell r="G619" t="str">
            <v>30</v>
          </cell>
          <cell r="H619" t="str">
            <v>52</v>
          </cell>
          <cell r="I619" t="str">
            <v>จ.ลำปาง</v>
          </cell>
          <cell r="J619" t="str">
            <v>12</v>
          </cell>
          <cell r="K619" t="str">
            <v xml:space="preserve"> อ.ห้างฉัตร</v>
          </cell>
          <cell r="L619" t="str">
            <v>01</v>
          </cell>
          <cell r="M619" t="str">
            <v xml:space="preserve"> 'ต.ห้างฉัตร'</v>
          </cell>
          <cell r="N619" t="str">
            <v>05</v>
          </cell>
          <cell r="O619" t="str">
            <v xml:space="preserve"> หมู่ 5</v>
          </cell>
          <cell r="P619" t="str">
            <v>01</v>
          </cell>
          <cell r="Q619" t="str">
            <v>เปิดดำเนินการ</v>
          </cell>
          <cell r="V619" t="str">
            <v>21</v>
          </cell>
          <cell r="W619" t="str">
            <v>2.1 ทุติยภูมิระดับต้น</v>
          </cell>
          <cell r="AH619" t="str">
            <v>11156</v>
          </cell>
        </row>
        <row r="620">
          <cell r="A620" t="str">
            <v>001116600</v>
          </cell>
          <cell r="B620" t="str">
            <v>โรงพยาบาลร้องกวาง</v>
          </cell>
          <cell r="C620" t="str">
            <v>21002</v>
          </cell>
          <cell r="D620" t="str">
            <v>กระทรวงสาธารณสุข สำนักงานปลัดกระทรวงสาธารณสุข</v>
          </cell>
          <cell r="E620" t="str">
            <v>07</v>
          </cell>
          <cell r="F620" t="str">
            <v>โรงพยาบาลชุมชน</v>
          </cell>
          <cell r="G620" t="str">
            <v>30</v>
          </cell>
          <cell r="H620" t="str">
            <v>54</v>
          </cell>
          <cell r="I620" t="str">
            <v>จ.แพร่</v>
          </cell>
          <cell r="J620" t="str">
            <v>02</v>
          </cell>
          <cell r="K620" t="str">
            <v xml:space="preserve"> อ.ร้องกวาง</v>
          </cell>
          <cell r="L620" t="str">
            <v>04</v>
          </cell>
          <cell r="M620" t="str">
            <v xml:space="preserve"> 'ต.ร้องเข็ม'</v>
          </cell>
          <cell r="N620" t="str">
            <v>06</v>
          </cell>
          <cell r="O620" t="str">
            <v xml:space="preserve"> หมู่ 6</v>
          </cell>
          <cell r="P620" t="str">
            <v>01</v>
          </cell>
          <cell r="Q620" t="str">
            <v>เปิดดำเนินการ</v>
          </cell>
          <cell r="R620" t="str">
            <v xml:space="preserve">เลขที  323   </v>
          </cell>
          <cell r="V620" t="str">
            <v>22</v>
          </cell>
          <cell r="W620" t="str">
            <v>2.2 ทุติยภูมิระดับกลาง</v>
          </cell>
          <cell r="AH620" t="str">
            <v>11166</v>
          </cell>
        </row>
        <row r="621">
          <cell r="A621" t="str">
            <v>001110800</v>
          </cell>
          <cell r="B621" t="str">
            <v>โรงพยาบาลเรณูนคร</v>
          </cell>
          <cell r="C621" t="str">
            <v>21002</v>
          </cell>
          <cell r="D621" t="str">
            <v>กระทรวงสาธารณสุข สำนักงานปลัดกระทรวงสาธารณสุข</v>
          </cell>
          <cell r="E621" t="str">
            <v>07</v>
          </cell>
          <cell r="F621" t="str">
            <v>โรงพยาบาลชุมชน</v>
          </cell>
          <cell r="G621" t="str">
            <v>30</v>
          </cell>
          <cell r="H621" t="str">
            <v>48</v>
          </cell>
          <cell r="I621" t="str">
            <v>จ.นครพนม</v>
          </cell>
          <cell r="J621" t="str">
            <v>06</v>
          </cell>
          <cell r="K621" t="str">
            <v xml:space="preserve"> อ.เรณูนคร</v>
          </cell>
          <cell r="L621" t="str">
            <v>02</v>
          </cell>
          <cell r="M621" t="str">
            <v xml:space="preserve"> 'ต.โพนทอง'</v>
          </cell>
          <cell r="N621" t="str">
            <v>09</v>
          </cell>
          <cell r="O621" t="str">
            <v xml:space="preserve"> หมู่ 9</v>
          </cell>
          <cell r="P621" t="str">
            <v>01</v>
          </cell>
          <cell r="Q621" t="str">
            <v>เปิดดำเนินการ</v>
          </cell>
          <cell r="R621" t="str">
            <v xml:space="preserve">91/2 ม.9 </v>
          </cell>
          <cell r="S621" t="str">
            <v>47170</v>
          </cell>
          <cell r="V621" t="str">
            <v>21</v>
          </cell>
          <cell r="W621" t="str">
            <v>2.1 ทุติยภูมิระดับต้น</v>
          </cell>
          <cell r="AH621" t="str">
            <v>11108</v>
          </cell>
        </row>
        <row r="622">
          <cell r="A622" t="str">
            <v>001110900</v>
          </cell>
          <cell r="B622" t="str">
            <v>โรงพยาบาลนาแก</v>
          </cell>
          <cell r="C622" t="str">
            <v>21002</v>
          </cell>
          <cell r="D622" t="str">
            <v>กระทรวงสาธารณสุข สำนักงานปลัดกระทรวงสาธารณสุข</v>
          </cell>
          <cell r="E622" t="str">
            <v>07</v>
          </cell>
          <cell r="F622" t="str">
            <v>โรงพยาบาลชุมชน</v>
          </cell>
          <cell r="G622" t="str">
            <v>60</v>
          </cell>
          <cell r="H622" t="str">
            <v>48</v>
          </cell>
          <cell r="I622" t="str">
            <v>จ.นครพนม</v>
          </cell>
          <cell r="J622" t="str">
            <v>07</v>
          </cell>
          <cell r="K622" t="str">
            <v xml:space="preserve"> อ.นาแก</v>
          </cell>
          <cell r="L622" t="str">
            <v>01</v>
          </cell>
          <cell r="M622" t="str">
            <v xml:space="preserve"> 'ต.นาแก'</v>
          </cell>
          <cell r="N622" t="str">
            <v>07</v>
          </cell>
          <cell r="O622" t="str">
            <v xml:space="preserve"> หมู่ 7</v>
          </cell>
          <cell r="P622" t="str">
            <v>01</v>
          </cell>
          <cell r="Q622" t="str">
            <v>เปิดดำเนินการ</v>
          </cell>
          <cell r="R622" t="str">
            <v xml:space="preserve">75 ม.7 ถ.สกล-นาแก </v>
          </cell>
          <cell r="S622" t="str">
            <v>48130</v>
          </cell>
          <cell r="V622" t="str">
            <v>21</v>
          </cell>
          <cell r="W622" t="str">
            <v>2.1 ทุติยภูมิระดับต้น</v>
          </cell>
          <cell r="AH622" t="str">
            <v>11109</v>
          </cell>
        </row>
        <row r="623">
          <cell r="A623" t="str">
            <v>001111000</v>
          </cell>
          <cell r="B623" t="str">
            <v>โรงพยาบาลศรีสงคราม</v>
          </cell>
          <cell r="C623" t="str">
            <v>21002</v>
          </cell>
          <cell r="D623" t="str">
            <v>กระทรวงสาธารณสุข สำนักงานปลัดกระทรวงสาธารณสุข</v>
          </cell>
          <cell r="E623" t="str">
            <v>07</v>
          </cell>
          <cell r="F623" t="str">
            <v>โรงพยาบาลชุมชน</v>
          </cell>
          <cell r="G623" t="str">
            <v>30</v>
          </cell>
          <cell r="H623" t="str">
            <v>48</v>
          </cell>
          <cell r="I623" t="str">
            <v>จ.นครพนม</v>
          </cell>
          <cell r="J623" t="str">
            <v>08</v>
          </cell>
          <cell r="K623" t="str">
            <v xml:space="preserve"> อ.ศรีสงคราม</v>
          </cell>
          <cell r="L623" t="str">
            <v>01</v>
          </cell>
          <cell r="M623" t="str">
            <v xml:space="preserve"> 'ต.ศรีสงคราม'</v>
          </cell>
          <cell r="N623" t="str">
            <v>01</v>
          </cell>
          <cell r="O623" t="str">
            <v xml:space="preserve"> หมู่ 1</v>
          </cell>
          <cell r="P623" t="str">
            <v>01</v>
          </cell>
          <cell r="Q623" t="str">
            <v>เปิดดำเนินการ</v>
          </cell>
          <cell r="R623" t="str">
            <v xml:space="preserve">ถ.ศรีสงคราม-ท่าดอกแก้ว </v>
          </cell>
          <cell r="S623" t="str">
            <v>48150</v>
          </cell>
          <cell r="V623" t="str">
            <v>21</v>
          </cell>
          <cell r="W623" t="str">
            <v>2.1 ทุติยภูมิระดับต้น</v>
          </cell>
          <cell r="AH623" t="str">
            <v>11110</v>
          </cell>
        </row>
        <row r="624">
          <cell r="A624" t="str">
            <v>001111100</v>
          </cell>
          <cell r="B624" t="str">
            <v>โรงพยาบาลนาหว้า</v>
          </cell>
          <cell r="C624" t="str">
            <v>21002</v>
          </cell>
          <cell r="D624" t="str">
            <v>กระทรวงสาธารณสุข สำนักงานปลัดกระทรวงสาธารณสุข</v>
          </cell>
          <cell r="E624" t="str">
            <v>07</v>
          </cell>
          <cell r="F624" t="str">
            <v>โรงพยาบาลชุมชน</v>
          </cell>
          <cell r="G624" t="str">
            <v>30</v>
          </cell>
          <cell r="H624" t="str">
            <v>48</v>
          </cell>
          <cell r="I624" t="str">
            <v>จ.นครพนม</v>
          </cell>
          <cell r="J624" t="str">
            <v>09</v>
          </cell>
          <cell r="K624" t="str">
            <v xml:space="preserve"> อ.นาหว้า</v>
          </cell>
          <cell r="L624" t="str">
            <v>01</v>
          </cell>
          <cell r="M624" t="str">
            <v xml:space="preserve"> 'ต.นาหว้า'</v>
          </cell>
          <cell r="N624" t="str">
            <v>05</v>
          </cell>
          <cell r="O624" t="str">
            <v xml:space="preserve"> หมู่ 5</v>
          </cell>
          <cell r="P624" t="str">
            <v>01</v>
          </cell>
          <cell r="Q624" t="str">
            <v>เปิดดำเนินการ</v>
          </cell>
          <cell r="R624" t="str">
            <v xml:space="preserve">121 ม.5 ถ.สุดใจ </v>
          </cell>
          <cell r="S624" t="str">
            <v>48180</v>
          </cell>
          <cell r="V624" t="str">
            <v>21</v>
          </cell>
          <cell r="W624" t="str">
            <v>2.1 ทุติยภูมิระดับต้น</v>
          </cell>
          <cell r="AH624" t="str">
            <v>11111</v>
          </cell>
        </row>
        <row r="625">
          <cell r="A625" t="str">
            <v>001111500</v>
          </cell>
          <cell r="B625" t="str">
            <v>โรงพยาบาลดงหลวง</v>
          </cell>
          <cell r="C625" t="str">
            <v>21002</v>
          </cell>
          <cell r="D625" t="str">
            <v>กระทรวงสาธารณสุข สำนักงานปลัดกระทรวงสาธารณสุข</v>
          </cell>
          <cell r="E625" t="str">
            <v>07</v>
          </cell>
          <cell r="F625" t="str">
            <v>โรงพยาบาลชุมชน</v>
          </cell>
          <cell r="G625" t="str">
            <v>30</v>
          </cell>
          <cell r="H625" t="str">
            <v>49</v>
          </cell>
          <cell r="I625" t="str">
            <v>จ.มุกดาหาร</v>
          </cell>
          <cell r="J625" t="str">
            <v>04</v>
          </cell>
          <cell r="K625" t="str">
            <v xml:space="preserve"> อ.ดงหลวง</v>
          </cell>
          <cell r="L625" t="str">
            <v>01</v>
          </cell>
          <cell r="M625" t="str">
            <v xml:space="preserve"> 'ต.ดงหลวง'</v>
          </cell>
          <cell r="N625" t="str">
            <v>03</v>
          </cell>
          <cell r="O625" t="str">
            <v xml:space="preserve"> หมู่ 3</v>
          </cell>
          <cell r="P625" t="str">
            <v>01</v>
          </cell>
          <cell r="Q625" t="str">
            <v>เปิดดำเนินการ</v>
          </cell>
          <cell r="R625" t="str">
            <v>93</v>
          </cell>
          <cell r="S625" t="str">
            <v>19140</v>
          </cell>
          <cell r="T625" t="str">
            <v>042697023</v>
          </cell>
          <cell r="U625" t="str">
            <v>04269723</v>
          </cell>
          <cell r="V625" t="str">
            <v>21</v>
          </cell>
          <cell r="W625" t="str">
            <v>2.1 ทุติยภูมิระดับต้น</v>
          </cell>
          <cell r="AH625" t="str">
            <v>11115</v>
          </cell>
        </row>
        <row r="626">
          <cell r="A626" t="str">
            <v>001111400</v>
          </cell>
          <cell r="B626" t="str">
            <v>โรงพยาบาลดอนตาล</v>
          </cell>
          <cell r="C626" t="str">
            <v>21002</v>
          </cell>
          <cell r="D626" t="str">
            <v>กระทรวงสาธารณสุข สำนักงานปลัดกระทรวงสาธารณสุข</v>
          </cell>
          <cell r="E626" t="str">
            <v>07</v>
          </cell>
          <cell r="F626" t="str">
            <v>โรงพยาบาลชุมชน</v>
          </cell>
          <cell r="G626" t="str">
            <v>30</v>
          </cell>
          <cell r="H626" t="str">
            <v>49</v>
          </cell>
          <cell r="I626" t="str">
            <v>จ.มุกดาหาร</v>
          </cell>
          <cell r="J626" t="str">
            <v>03</v>
          </cell>
          <cell r="K626" t="str">
            <v xml:space="preserve"> อ.ดอนตาล</v>
          </cell>
          <cell r="L626" t="str">
            <v>01</v>
          </cell>
          <cell r="M626" t="str">
            <v xml:space="preserve"> 'ต.ดอนตาล'</v>
          </cell>
          <cell r="N626" t="str">
            <v>07</v>
          </cell>
          <cell r="O626" t="str">
            <v xml:space="preserve"> หมู่ 7</v>
          </cell>
          <cell r="P626" t="str">
            <v>01</v>
          </cell>
          <cell r="Q626" t="str">
            <v>เปิดดำเนินการ</v>
          </cell>
          <cell r="R626" t="str">
            <v xml:space="preserve">250 ถ.ดอนตาล-ชานุมาน </v>
          </cell>
          <cell r="S626" t="str">
            <v>49120</v>
          </cell>
          <cell r="T626" t="str">
            <v>042689085</v>
          </cell>
          <cell r="U626" t="str">
            <v>042689123</v>
          </cell>
          <cell r="V626" t="str">
            <v>21</v>
          </cell>
          <cell r="W626" t="str">
            <v>2.1 ทุติยภูมิระดับต้น</v>
          </cell>
          <cell r="AH626" t="str">
            <v>11114</v>
          </cell>
        </row>
        <row r="627">
          <cell r="A627" t="str">
            <v>001109400</v>
          </cell>
          <cell r="B627" t="str">
            <v>โรงพยาบาลนิคมน้ำอูน</v>
          </cell>
          <cell r="C627" t="str">
            <v>21002</v>
          </cell>
          <cell r="D627" t="str">
            <v>กระทรวงสาธารณสุข สำนักงานปลัดกระทรวงสาธารณสุข</v>
          </cell>
          <cell r="E627" t="str">
            <v>07</v>
          </cell>
          <cell r="F627" t="str">
            <v>โรงพยาบาลชุมชน</v>
          </cell>
          <cell r="G627" t="str">
            <v>10</v>
          </cell>
          <cell r="H627" t="str">
            <v>47</v>
          </cell>
          <cell r="I627" t="str">
            <v>จ.สกลนคร</v>
          </cell>
          <cell r="J627" t="str">
            <v>07</v>
          </cell>
          <cell r="K627" t="str">
            <v xml:space="preserve"> อ.นิคมน้ำอูน</v>
          </cell>
          <cell r="L627" t="str">
            <v>02</v>
          </cell>
          <cell r="M627" t="str">
            <v xml:space="preserve"> 'ต.หนองปลิง'</v>
          </cell>
          <cell r="N627" t="str">
            <v>05</v>
          </cell>
          <cell r="O627" t="str">
            <v xml:space="preserve"> หมู่ 5</v>
          </cell>
          <cell r="P627" t="str">
            <v>01</v>
          </cell>
          <cell r="Q627" t="str">
            <v>เปิดดำเนินการ</v>
          </cell>
          <cell r="R627" t="str">
            <v xml:space="preserve">64  </v>
          </cell>
          <cell r="S627" t="str">
            <v>47270</v>
          </cell>
          <cell r="T627" t="str">
            <v>042789015</v>
          </cell>
          <cell r="U627" t="str">
            <v>042789016</v>
          </cell>
          <cell r="V627" t="str">
            <v>21</v>
          </cell>
          <cell r="W627" t="str">
            <v>2.1 ทุติยภูมิระดับต้น</v>
          </cell>
          <cell r="X627" t="str">
            <v>S</v>
          </cell>
          <cell r="Y627" t="str">
            <v xml:space="preserve">บริการ  </v>
          </cell>
          <cell r="AH627" t="str">
            <v>11094</v>
          </cell>
        </row>
        <row r="628">
          <cell r="A628" t="str">
            <v>001112500</v>
          </cell>
          <cell r="B628" t="str">
            <v>โรงพยาบาลฝาง</v>
          </cell>
          <cell r="C628" t="str">
            <v>21002</v>
          </cell>
          <cell r="D628" t="str">
            <v>กระทรวงสาธารณสุข สำนักงานปลัดกระทรวงสาธารณสุข</v>
          </cell>
          <cell r="E628" t="str">
            <v>07</v>
          </cell>
          <cell r="F628" t="str">
            <v>โรงพยาบาลชุมชน</v>
          </cell>
          <cell r="G628" t="str">
            <v>120</v>
          </cell>
          <cell r="H628" t="str">
            <v>50</v>
          </cell>
          <cell r="I628" t="str">
            <v>จ.เชียงใหม่</v>
          </cell>
          <cell r="J628" t="str">
            <v>09</v>
          </cell>
          <cell r="K628" t="str">
            <v xml:space="preserve"> อ.ฝาง</v>
          </cell>
          <cell r="L628" t="str">
            <v>01</v>
          </cell>
          <cell r="M628" t="str">
            <v xml:space="preserve"> 'ต.เวียง'</v>
          </cell>
          <cell r="N628" t="str">
            <v>04</v>
          </cell>
          <cell r="O628" t="str">
            <v xml:space="preserve"> หมู่ 4</v>
          </cell>
          <cell r="P628" t="str">
            <v>01</v>
          </cell>
          <cell r="Q628" t="str">
            <v>เปิดดำเนินการ</v>
          </cell>
          <cell r="R628" t="str">
            <v xml:space="preserve">30 ม.4 ถ.โชตนา </v>
          </cell>
          <cell r="S628" t="str">
            <v>50110</v>
          </cell>
          <cell r="V628" t="str">
            <v>21</v>
          </cell>
          <cell r="W628" t="str">
            <v>2.1 ทุติยภูมิระดับต้น</v>
          </cell>
          <cell r="AH628" t="str">
            <v>11125</v>
          </cell>
        </row>
        <row r="629">
          <cell r="A629" t="str">
            <v>001112400</v>
          </cell>
          <cell r="B629" t="str">
            <v>โรงพยาบาลสะเมิง</v>
          </cell>
          <cell r="C629" t="str">
            <v>21002</v>
          </cell>
          <cell r="D629" t="str">
            <v>กระทรวงสาธารณสุข สำนักงานปลัดกระทรวงสาธารณสุข</v>
          </cell>
          <cell r="E629" t="str">
            <v>07</v>
          </cell>
          <cell r="F629" t="str">
            <v>โรงพยาบาลชุมชน</v>
          </cell>
          <cell r="G629" t="str">
            <v>30</v>
          </cell>
          <cell r="H629" t="str">
            <v>50</v>
          </cell>
          <cell r="I629" t="str">
            <v>จ.เชียงใหม่</v>
          </cell>
          <cell r="J629" t="str">
            <v>08</v>
          </cell>
          <cell r="K629" t="str">
            <v xml:space="preserve"> อ.สะเมิง</v>
          </cell>
          <cell r="L629" t="str">
            <v>01</v>
          </cell>
          <cell r="M629" t="str">
            <v xml:space="preserve"> 'ต.สะเมิงใต้'</v>
          </cell>
          <cell r="N629" t="str">
            <v>10</v>
          </cell>
          <cell r="O629" t="str">
            <v xml:space="preserve"> หมู่ 10</v>
          </cell>
          <cell r="P629" t="str">
            <v>01</v>
          </cell>
          <cell r="Q629" t="str">
            <v>เปิดดำเนินการ</v>
          </cell>
          <cell r="R629" t="str">
            <v>191 ม.10 ถ.สะเมิง-เชียงใหม่</v>
          </cell>
          <cell r="S629" t="str">
            <v>50150</v>
          </cell>
          <cell r="V629" t="str">
            <v>21</v>
          </cell>
          <cell r="W629" t="str">
            <v>2.1 ทุติยภูมิระดับต้น</v>
          </cell>
          <cell r="AH629" t="str">
            <v>11124</v>
          </cell>
        </row>
        <row r="630">
          <cell r="A630" t="str">
            <v>001113400</v>
          </cell>
          <cell r="B630" t="str">
            <v>โรงพยาบาลอมก๋อย</v>
          </cell>
          <cell r="C630" t="str">
            <v>21002</v>
          </cell>
          <cell r="D630" t="str">
            <v>กระทรวงสาธารณสุข สำนักงานปลัดกระทรวงสาธารณสุข</v>
          </cell>
          <cell r="E630" t="str">
            <v>07</v>
          </cell>
          <cell r="F630" t="str">
            <v>โรงพยาบาลชุมชน</v>
          </cell>
          <cell r="G630" t="str">
            <v>30</v>
          </cell>
          <cell r="H630" t="str">
            <v>50</v>
          </cell>
          <cell r="I630" t="str">
            <v>จ.เชียงใหม่</v>
          </cell>
          <cell r="J630" t="str">
            <v>18</v>
          </cell>
          <cell r="K630" t="str">
            <v xml:space="preserve"> อ.อมก๋อย</v>
          </cell>
          <cell r="L630" t="str">
            <v>01</v>
          </cell>
          <cell r="M630" t="str">
            <v xml:space="preserve"> 'ต.อมก๋อย'</v>
          </cell>
          <cell r="N630" t="str">
            <v>01</v>
          </cell>
          <cell r="O630" t="str">
            <v xml:space="preserve"> หมู่ 1</v>
          </cell>
          <cell r="P630" t="str">
            <v>01</v>
          </cell>
          <cell r="Q630" t="str">
            <v>เปิดดำเนินการ</v>
          </cell>
          <cell r="R630" t="str">
            <v xml:space="preserve">262 ม.1 ถ.เจริญทัศนา </v>
          </cell>
          <cell r="S630" t="str">
            <v>50310</v>
          </cell>
          <cell r="V630" t="str">
            <v>21</v>
          </cell>
          <cell r="W630" t="str">
            <v>2.1 ทุติยภูมิระดับต้น</v>
          </cell>
          <cell r="AH630" t="str">
            <v>11134</v>
          </cell>
        </row>
        <row r="631">
          <cell r="A631" t="str">
            <v>001113500</v>
          </cell>
          <cell r="B631" t="str">
            <v>โรงพยาบาลสารภี</v>
          </cell>
          <cell r="C631" t="str">
            <v>21002</v>
          </cell>
          <cell r="D631" t="str">
            <v>กระทรวงสาธารณสุข สำนักงานปลัดกระทรวงสาธารณสุข</v>
          </cell>
          <cell r="E631" t="str">
            <v>07</v>
          </cell>
          <cell r="F631" t="str">
            <v>โรงพยาบาลชุมชน</v>
          </cell>
          <cell r="G631" t="str">
            <v>30</v>
          </cell>
          <cell r="H631" t="str">
            <v>50</v>
          </cell>
          <cell r="I631" t="str">
            <v>จ.เชียงใหม่</v>
          </cell>
          <cell r="J631" t="str">
            <v>19</v>
          </cell>
          <cell r="K631" t="str">
            <v xml:space="preserve"> อ.สารภี</v>
          </cell>
          <cell r="L631" t="str">
            <v>02</v>
          </cell>
          <cell r="M631" t="str">
            <v xml:space="preserve"> 'ต.สารภี'</v>
          </cell>
          <cell r="N631" t="str">
            <v>03</v>
          </cell>
          <cell r="O631" t="str">
            <v xml:space="preserve"> หมู่ 3</v>
          </cell>
          <cell r="P631" t="str">
            <v>01</v>
          </cell>
          <cell r="Q631" t="str">
            <v>เปิดดำเนินการ</v>
          </cell>
          <cell r="R631" t="str">
            <v xml:space="preserve">147 </v>
          </cell>
          <cell r="S631" t="str">
            <v>50140</v>
          </cell>
          <cell r="V631" t="str">
            <v>21</v>
          </cell>
          <cell r="W631" t="str">
            <v>2.1 ทุติยภูมิระดับต้น</v>
          </cell>
          <cell r="AH631" t="str">
            <v>11135</v>
          </cell>
        </row>
        <row r="632">
          <cell r="A632" t="str">
            <v>001113600</v>
          </cell>
          <cell r="B632" t="str">
            <v>โรงพยาบาลเวียงแหง</v>
          </cell>
          <cell r="C632" t="str">
            <v>21002</v>
          </cell>
          <cell r="D632" t="str">
            <v>กระทรวงสาธารณสุข สำนักงานปลัดกระทรวงสาธารณสุข</v>
          </cell>
          <cell r="E632" t="str">
            <v>07</v>
          </cell>
          <cell r="F632" t="str">
            <v>โรงพยาบาลชุมชน</v>
          </cell>
          <cell r="G632" t="str">
            <v>30</v>
          </cell>
          <cell r="H632" t="str">
            <v>50</v>
          </cell>
          <cell r="I632" t="str">
            <v>จ.เชียงใหม่</v>
          </cell>
          <cell r="J632" t="str">
            <v>20</v>
          </cell>
          <cell r="K632" t="str">
            <v xml:space="preserve"> อ.เวียงแหง</v>
          </cell>
          <cell r="L632" t="str">
            <v>01</v>
          </cell>
          <cell r="M632" t="str">
            <v xml:space="preserve"> 'ต.เมืองแหง'</v>
          </cell>
          <cell r="N632" t="str">
            <v>03</v>
          </cell>
          <cell r="O632" t="str">
            <v xml:space="preserve"> หมู่ 3</v>
          </cell>
          <cell r="P632" t="str">
            <v>01</v>
          </cell>
          <cell r="Q632" t="str">
            <v>เปิดดำเนินการ</v>
          </cell>
          <cell r="S632" t="str">
            <v>50350</v>
          </cell>
          <cell r="V632" t="str">
            <v>21</v>
          </cell>
          <cell r="W632" t="str">
            <v>2.1 ทุติยภูมิระดับต้น</v>
          </cell>
          <cell r="AH632" t="str">
            <v>11136</v>
          </cell>
        </row>
        <row r="633">
          <cell r="A633" t="str">
            <v>001112100</v>
          </cell>
          <cell r="B633" t="str">
            <v>โรงพยาบาลเชียงดาว</v>
          </cell>
          <cell r="C633" t="str">
            <v>21002</v>
          </cell>
          <cell r="D633" t="str">
            <v>กระทรวงสาธารณสุข สำนักงานปลัดกระทรวงสาธารณสุข</v>
          </cell>
          <cell r="E633" t="str">
            <v>07</v>
          </cell>
          <cell r="F633" t="str">
            <v>โรงพยาบาลชุมชน</v>
          </cell>
          <cell r="G633" t="str">
            <v>60</v>
          </cell>
          <cell r="H633" t="str">
            <v>50</v>
          </cell>
          <cell r="I633" t="str">
            <v>จ.เชียงใหม่</v>
          </cell>
          <cell r="J633" t="str">
            <v>04</v>
          </cell>
          <cell r="K633" t="str">
            <v xml:space="preserve"> อ.เชียงดาว</v>
          </cell>
          <cell r="L633" t="str">
            <v>01</v>
          </cell>
          <cell r="M633" t="str">
            <v xml:space="preserve"> 'ต.เชียงดาว'</v>
          </cell>
          <cell r="N633" t="str">
            <v>02</v>
          </cell>
          <cell r="O633" t="str">
            <v xml:space="preserve"> หมู่ 2</v>
          </cell>
          <cell r="P633" t="str">
            <v>01</v>
          </cell>
          <cell r="Q633" t="str">
            <v>เปิดดำเนินการ</v>
          </cell>
          <cell r="R633" t="str">
            <v xml:space="preserve">285 ม.2 ถ.โชตนา </v>
          </cell>
          <cell r="S633" t="str">
            <v>50170</v>
          </cell>
          <cell r="V633" t="str">
            <v>21</v>
          </cell>
          <cell r="W633" t="str">
            <v>2.1 ทุติยภูมิระดับต้น</v>
          </cell>
          <cell r="AH633" t="str">
            <v>11121</v>
          </cell>
        </row>
        <row r="634">
          <cell r="A634" t="str">
            <v>001112200</v>
          </cell>
          <cell r="B634" t="str">
            <v>โรงพยาบาลดอยสะเก็ด</v>
          </cell>
          <cell r="C634" t="str">
            <v>21002</v>
          </cell>
          <cell r="D634" t="str">
            <v>กระทรวงสาธารณสุข สำนักงานปลัดกระทรวงสาธารณสุข</v>
          </cell>
          <cell r="E634" t="str">
            <v>07</v>
          </cell>
          <cell r="F634" t="str">
            <v>โรงพยาบาลชุมชน</v>
          </cell>
          <cell r="G634" t="str">
            <v>60</v>
          </cell>
          <cell r="H634" t="str">
            <v>50</v>
          </cell>
          <cell r="I634" t="str">
            <v>จ.เชียงใหม่</v>
          </cell>
          <cell r="J634" t="str">
            <v>05</v>
          </cell>
          <cell r="K634" t="str">
            <v xml:space="preserve"> อ.ดอยสะเก็ด</v>
          </cell>
          <cell r="L634" t="str">
            <v>01</v>
          </cell>
          <cell r="M634" t="str">
            <v xml:space="preserve"> 'ต.เชิงดอย'</v>
          </cell>
          <cell r="N634" t="str">
            <v>08</v>
          </cell>
          <cell r="O634" t="str">
            <v xml:space="preserve"> หมู่ 8</v>
          </cell>
          <cell r="P634" t="str">
            <v>01</v>
          </cell>
          <cell r="Q634" t="str">
            <v>เปิดดำเนินการ</v>
          </cell>
          <cell r="R634" t="str">
            <v xml:space="preserve">2 ม.8 ถ.เชียงใหม่-ดอยสะเก็ด </v>
          </cell>
          <cell r="S634" t="str">
            <v>50220</v>
          </cell>
          <cell r="V634" t="str">
            <v>21</v>
          </cell>
          <cell r="W634" t="str">
            <v>2.1 ทุติยภูมิระดับต้น</v>
          </cell>
          <cell r="AH634" t="str">
            <v>11122</v>
          </cell>
        </row>
        <row r="635">
          <cell r="A635" t="str">
            <v>001112300</v>
          </cell>
          <cell r="B635" t="str">
            <v>โรงพยาบาลแม่แตง</v>
          </cell>
          <cell r="C635" t="str">
            <v>21002</v>
          </cell>
          <cell r="D635" t="str">
            <v>กระทรวงสาธารณสุข สำนักงานปลัดกระทรวงสาธารณสุข</v>
          </cell>
          <cell r="E635" t="str">
            <v>07</v>
          </cell>
          <cell r="F635" t="str">
            <v>โรงพยาบาลชุมชน</v>
          </cell>
          <cell r="G635" t="str">
            <v>60</v>
          </cell>
          <cell r="H635" t="str">
            <v>50</v>
          </cell>
          <cell r="I635" t="str">
            <v>จ.เชียงใหม่</v>
          </cell>
          <cell r="J635" t="str">
            <v>06</v>
          </cell>
          <cell r="K635" t="str">
            <v xml:space="preserve"> อ.แม่แตง</v>
          </cell>
          <cell r="L635" t="str">
            <v>01</v>
          </cell>
          <cell r="M635" t="str">
            <v xml:space="preserve"> 'ต.สันมหาพน'</v>
          </cell>
          <cell r="N635" t="str">
            <v>07</v>
          </cell>
          <cell r="O635" t="str">
            <v xml:space="preserve"> หมู่ 7</v>
          </cell>
          <cell r="P635" t="str">
            <v>01</v>
          </cell>
          <cell r="Q635" t="str">
            <v>เปิดดำเนินการ</v>
          </cell>
          <cell r="R635" t="str">
            <v xml:space="preserve">300 </v>
          </cell>
          <cell r="S635" t="str">
            <v>50150</v>
          </cell>
          <cell r="V635" t="str">
            <v>21</v>
          </cell>
          <cell r="W635" t="str">
            <v>2.1 ทุติยภูมิระดับต้น</v>
          </cell>
          <cell r="AH635" t="str">
            <v>11123</v>
          </cell>
        </row>
        <row r="636">
          <cell r="A636" t="str">
            <v>001112600</v>
          </cell>
          <cell r="B636" t="str">
            <v>โรงพยาบาลแม่อาย</v>
          </cell>
          <cell r="C636" t="str">
            <v>21002</v>
          </cell>
          <cell r="D636" t="str">
            <v>กระทรวงสาธารณสุข สำนักงานปลัดกระทรวงสาธารณสุข</v>
          </cell>
          <cell r="E636" t="str">
            <v>07</v>
          </cell>
          <cell r="F636" t="str">
            <v>โรงพยาบาลชุมชน</v>
          </cell>
          <cell r="G636" t="str">
            <v>60</v>
          </cell>
          <cell r="H636" t="str">
            <v>50</v>
          </cell>
          <cell r="I636" t="str">
            <v>จ.เชียงใหม่</v>
          </cell>
          <cell r="J636" t="str">
            <v>10</v>
          </cell>
          <cell r="K636" t="str">
            <v xml:space="preserve"> อ.แม่อาย</v>
          </cell>
          <cell r="L636" t="str">
            <v>01</v>
          </cell>
          <cell r="M636" t="str">
            <v xml:space="preserve"> 'ต.แม่อาย'</v>
          </cell>
          <cell r="N636" t="str">
            <v>08</v>
          </cell>
          <cell r="O636" t="str">
            <v xml:space="preserve"> หมู่ 8</v>
          </cell>
          <cell r="P636" t="str">
            <v>01</v>
          </cell>
          <cell r="Q636" t="str">
            <v>เปิดดำเนินการ</v>
          </cell>
          <cell r="R636" t="str">
            <v xml:space="preserve">191 ม.8 ถ.ฝาง-ท่าตอน </v>
          </cell>
          <cell r="S636" t="str">
            <v>50280</v>
          </cell>
          <cell r="V636" t="str">
            <v>21</v>
          </cell>
          <cell r="W636" t="str">
            <v>2.1 ทุติยภูมิระดับต้น</v>
          </cell>
          <cell r="AH636" t="str">
            <v>11126</v>
          </cell>
        </row>
        <row r="637">
          <cell r="A637" t="str">
            <v>001113200</v>
          </cell>
          <cell r="B637" t="str">
            <v>โรงพยาบาลฮอด</v>
          </cell>
          <cell r="C637" t="str">
            <v>21002</v>
          </cell>
          <cell r="D637" t="str">
            <v>กระทรวงสาธารณสุข สำนักงานปลัดกระทรวงสาธารณสุข</v>
          </cell>
          <cell r="E637" t="str">
            <v>07</v>
          </cell>
          <cell r="F637" t="str">
            <v>โรงพยาบาลชุมชน</v>
          </cell>
          <cell r="G637" t="str">
            <v>60</v>
          </cell>
          <cell r="H637" t="str">
            <v>50</v>
          </cell>
          <cell r="I637" t="str">
            <v>จ.เชียงใหม่</v>
          </cell>
          <cell r="J637" t="str">
            <v>16</v>
          </cell>
          <cell r="K637" t="str">
            <v xml:space="preserve"> อ.ฮอด</v>
          </cell>
          <cell r="L637" t="str">
            <v>01</v>
          </cell>
          <cell r="M637" t="str">
            <v xml:space="preserve"> 'ต.หางดง'</v>
          </cell>
          <cell r="N637" t="str">
            <v>10</v>
          </cell>
          <cell r="O637" t="str">
            <v xml:space="preserve"> หมู่ 10</v>
          </cell>
          <cell r="P637" t="str">
            <v>01</v>
          </cell>
          <cell r="Q637" t="str">
            <v>เปิดดำเนินการ</v>
          </cell>
          <cell r="R637" t="str">
            <v xml:space="preserve">294 </v>
          </cell>
          <cell r="S637" t="str">
            <v>50240</v>
          </cell>
          <cell r="V637" t="str">
            <v>21</v>
          </cell>
          <cell r="W637" t="str">
            <v>2.1 ทุติยภูมิระดับต้น</v>
          </cell>
          <cell r="AH637" t="str">
            <v>11132</v>
          </cell>
        </row>
        <row r="638">
          <cell r="A638" t="str">
            <v>001115300</v>
          </cell>
          <cell r="B638" t="str">
            <v>โรงพยาบาลแม่พริก</v>
          </cell>
          <cell r="C638" t="str">
            <v>21002</v>
          </cell>
          <cell r="D638" t="str">
            <v>กระทรวงสาธารณสุข สำนักงานปลัดกระทรวงสาธารณสุข</v>
          </cell>
          <cell r="E638" t="str">
            <v>07</v>
          </cell>
          <cell r="F638" t="str">
            <v>โรงพยาบาลชุมชน</v>
          </cell>
          <cell r="G638" t="str">
            <v>30</v>
          </cell>
          <cell r="H638" t="str">
            <v>52</v>
          </cell>
          <cell r="I638" t="str">
            <v>จ.ลำปาง</v>
          </cell>
          <cell r="J638" t="str">
            <v>09</v>
          </cell>
          <cell r="K638" t="str">
            <v xml:space="preserve"> อ.แม่พริก</v>
          </cell>
          <cell r="L638" t="str">
            <v>04</v>
          </cell>
          <cell r="M638" t="str">
            <v xml:space="preserve"> 'ต.พระบาทวังตวง'</v>
          </cell>
          <cell r="N638" t="str">
            <v>05</v>
          </cell>
          <cell r="O638" t="str">
            <v xml:space="preserve"> หมู่ 5</v>
          </cell>
          <cell r="P638" t="str">
            <v>01</v>
          </cell>
          <cell r="Q638" t="str">
            <v>เปิดดำเนินการ</v>
          </cell>
          <cell r="V638" t="str">
            <v>21</v>
          </cell>
          <cell r="W638" t="str">
            <v>2.1 ทุติยภูมิระดับต้น</v>
          </cell>
          <cell r="AH638" t="str">
            <v>11153</v>
          </cell>
        </row>
        <row r="639">
          <cell r="A639" t="str">
            <v>001115000</v>
          </cell>
          <cell r="B639" t="str">
            <v>โรงพยาบาลแจ้ห่ม</v>
          </cell>
          <cell r="C639" t="str">
            <v>21002</v>
          </cell>
          <cell r="D639" t="str">
            <v>กระทรวงสาธารณสุข สำนักงานปลัดกระทรวงสาธารณสุข</v>
          </cell>
          <cell r="E639" t="str">
            <v>07</v>
          </cell>
          <cell r="F639" t="str">
            <v>โรงพยาบาลชุมชน</v>
          </cell>
          <cell r="G639" t="str">
            <v>60</v>
          </cell>
          <cell r="H639" t="str">
            <v>52</v>
          </cell>
          <cell r="I639" t="str">
            <v>จ.ลำปาง</v>
          </cell>
          <cell r="J639" t="str">
            <v>06</v>
          </cell>
          <cell r="K639" t="str">
            <v xml:space="preserve"> อ.แจ้ห่ม</v>
          </cell>
          <cell r="L639" t="str">
            <v>07</v>
          </cell>
          <cell r="M639" t="str">
            <v xml:space="preserve"> 'ต.วิเชตนคร'</v>
          </cell>
          <cell r="N639" t="str">
            <v>03</v>
          </cell>
          <cell r="O639" t="str">
            <v xml:space="preserve"> หมู่ 3</v>
          </cell>
          <cell r="P639" t="str">
            <v>01</v>
          </cell>
          <cell r="Q639" t="str">
            <v>เปิดดำเนินการ</v>
          </cell>
          <cell r="V639" t="str">
            <v>21</v>
          </cell>
          <cell r="W639" t="str">
            <v>2.1 ทุติยภูมิระดับต้น</v>
          </cell>
          <cell r="AH639" t="str">
            <v>11150</v>
          </cell>
        </row>
        <row r="640">
          <cell r="A640" t="str">
            <v>001115500</v>
          </cell>
          <cell r="B640" t="str">
            <v>โรงพยาบาลสบปราบ</v>
          </cell>
          <cell r="C640" t="str">
            <v>21002</v>
          </cell>
          <cell r="D640" t="str">
            <v>กระทรวงสาธารณสุข สำนักงานปลัดกระทรวงสาธารณสุข</v>
          </cell>
          <cell r="E640" t="str">
            <v>07</v>
          </cell>
          <cell r="F640" t="str">
            <v>โรงพยาบาลชุมชน</v>
          </cell>
          <cell r="G640" t="str">
            <v>30</v>
          </cell>
          <cell r="H640" t="str">
            <v>52</v>
          </cell>
          <cell r="I640" t="str">
            <v>จ.ลำปาง</v>
          </cell>
          <cell r="J640" t="str">
            <v>11</v>
          </cell>
          <cell r="K640" t="str">
            <v xml:space="preserve"> อ.สบปราบ</v>
          </cell>
          <cell r="L640" t="str">
            <v>01</v>
          </cell>
          <cell r="M640" t="str">
            <v xml:space="preserve"> 'ต.สบปราบ'</v>
          </cell>
          <cell r="N640" t="str">
            <v>02</v>
          </cell>
          <cell r="O640" t="str">
            <v xml:space="preserve"> หมู่ 2</v>
          </cell>
          <cell r="P640" t="str">
            <v>01</v>
          </cell>
          <cell r="Q640" t="str">
            <v>เปิดดำเนินการ</v>
          </cell>
          <cell r="V640" t="str">
            <v>21</v>
          </cell>
          <cell r="W640" t="str">
            <v>2.1 ทุติยภูมิระดับต้น</v>
          </cell>
          <cell r="AH640" t="str">
            <v>11155</v>
          </cell>
        </row>
        <row r="641">
          <cell r="A641" t="str">
            <v>001116700</v>
          </cell>
          <cell r="B641" t="str">
            <v>โรงพยาบาลลอง</v>
          </cell>
          <cell r="C641" t="str">
            <v>21002</v>
          </cell>
          <cell r="D641" t="str">
            <v>กระทรวงสาธารณสุข สำนักงานปลัดกระทรวงสาธารณสุข</v>
          </cell>
          <cell r="E641" t="str">
            <v>07</v>
          </cell>
          <cell r="F641" t="str">
            <v>โรงพยาบาลชุมชน</v>
          </cell>
          <cell r="G641" t="str">
            <v>60</v>
          </cell>
          <cell r="H641" t="str">
            <v>54</v>
          </cell>
          <cell r="I641" t="str">
            <v>จ.แพร่</v>
          </cell>
          <cell r="J641" t="str">
            <v>03</v>
          </cell>
          <cell r="K641" t="str">
            <v xml:space="preserve"> อ.ลอง</v>
          </cell>
          <cell r="L641" t="str">
            <v>02</v>
          </cell>
          <cell r="M641" t="str">
            <v xml:space="preserve"> 'ต.บ้านปิน'</v>
          </cell>
          <cell r="N641" t="str">
            <v>06</v>
          </cell>
          <cell r="O641" t="str">
            <v xml:space="preserve"> หมู่ 6</v>
          </cell>
          <cell r="P641" t="str">
            <v>01</v>
          </cell>
          <cell r="Q641" t="str">
            <v>เปิดดำเนินการ</v>
          </cell>
          <cell r="R641" t="str">
            <v xml:space="preserve">เลขที  156   </v>
          </cell>
          <cell r="V641" t="str">
            <v>22</v>
          </cell>
          <cell r="W641" t="str">
            <v>2.2 ทุติยภูมิระดับกลาง</v>
          </cell>
          <cell r="AH641" t="str">
            <v>11167</v>
          </cell>
        </row>
        <row r="642">
          <cell r="A642" t="str">
            <v>001115800</v>
          </cell>
          <cell r="B642" t="str">
            <v>โรงพยาบาลตรอน</v>
          </cell>
          <cell r="C642" t="str">
            <v>21002</v>
          </cell>
          <cell r="D642" t="str">
            <v>กระทรวงสาธารณสุข สำนักงานปลัดกระทรวงสาธารณสุข</v>
          </cell>
          <cell r="E642" t="str">
            <v>07</v>
          </cell>
          <cell r="F642" t="str">
            <v>โรงพยาบาลชุมชน</v>
          </cell>
          <cell r="G642" t="str">
            <v>30</v>
          </cell>
          <cell r="H642" t="str">
            <v>53</v>
          </cell>
          <cell r="I642" t="str">
            <v>จ.อุตรดิตถ์</v>
          </cell>
          <cell r="J642" t="str">
            <v>02</v>
          </cell>
          <cell r="K642" t="str">
            <v xml:space="preserve"> อ.ตรอน</v>
          </cell>
          <cell r="L642" t="str">
            <v>02</v>
          </cell>
          <cell r="M642" t="str">
            <v xml:space="preserve"> 'ต.บ้านแก่ง'</v>
          </cell>
          <cell r="N642" t="str">
            <v>02</v>
          </cell>
          <cell r="O642" t="str">
            <v xml:space="preserve"> หมู่ 2</v>
          </cell>
          <cell r="P642" t="str">
            <v>01</v>
          </cell>
          <cell r="Q642" t="str">
            <v>เปิดดำเนินการ</v>
          </cell>
          <cell r="R642" t="str">
            <v>252</v>
          </cell>
          <cell r="S642" t="str">
            <v>53140</v>
          </cell>
          <cell r="T642" t="str">
            <v>055491337</v>
          </cell>
          <cell r="U642" t="str">
            <v>055481061</v>
          </cell>
          <cell r="V642" t="str">
            <v>22</v>
          </cell>
          <cell r="W642" t="str">
            <v>2.2 ทุติยภูมิระดับกลาง</v>
          </cell>
          <cell r="AH642" t="str">
            <v>11158</v>
          </cell>
        </row>
        <row r="643">
          <cell r="A643" t="str">
            <v>001115900</v>
          </cell>
          <cell r="B643" t="str">
            <v>โรงพยาบาลท่าปลา</v>
          </cell>
          <cell r="C643" t="str">
            <v>21002</v>
          </cell>
          <cell r="D643" t="str">
            <v>กระทรวงสาธารณสุข สำนักงานปลัดกระทรวงสาธารณสุข</v>
          </cell>
          <cell r="E643" t="str">
            <v>07</v>
          </cell>
          <cell r="F643" t="str">
            <v>โรงพยาบาลชุมชน</v>
          </cell>
          <cell r="G643" t="str">
            <v>30</v>
          </cell>
          <cell r="H643" t="str">
            <v>53</v>
          </cell>
          <cell r="I643" t="str">
            <v>จ.อุตรดิตถ์</v>
          </cell>
          <cell r="J643" t="str">
            <v>03</v>
          </cell>
          <cell r="K643" t="str">
            <v xml:space="preserve"> อ.ท่าปลา</v>
          </cell>
          <cell r="L643" t="str">
            <v>01</v>
          </cell>
          <cell r="M643" t="str">
            <v xml:space="preserve"> 'ต.ท่าปลา'</v>
          </cell>
          <cell r="N643" t="str">
            <v>01</v>
          </cell>
          <cell r="O643" t="str">
            <v xml:space="preserve"> หมู่ 1</v>
          </cell>
          <cell r="P643" t="str">
            <v>01</v>
          </cell>
          <cell r="Q643" t="str">
            <v>เปิดดำเนินการ</v>
          </cell>
          <cell r="R643" t="str">
            <v>139</v>
          </cell>
          <cell r="S643" t="str">
            <v>53150</v>
          </cell>
          <cell r="T643" t="str">
            <v>055499013</v>
          </cell>
          <cell r="U643" t="str">
            <v>055499519</v>
          </cell>
          <cell r="V643" t="str">
            <v>22</v>
          </cell>
          <cell r="W643" t="str">
            <v>2.2 ทุติยภูมิระดับกลาง</v>
          </cell>
          <cell r="AH643" t="str">
            <v>11159</v>
          </cell>
        </row>
        <row r="644">
          <cell r="A644" t="str">
            <v>001116100</v>
          </cell>
          <cell r="B644" t="str">
            <v>โรงพยาบาลฟากท่า</v>
          </cell>
          <cell r="C644" t="str">
            <v>21002</v>
          </cell>
          <cell r="D644" t="str">
            <v>กระทรวงสาธารณสุข สำนักงานปลัดกระทรวงสาธารณสุข</v>
          </cell>
          <cell r="E644" t="str">
            <v>07</v>
          </cell>
          <cell r="F644" t="str">
            <v>โรงพยาบาลชุมชน</v>
          </cell>
          <cell r="G644" t="str">
            <v>30</v>
          </cell>
          <cell r="H644" t="str">
            <v>53</v>
          </cell>
          <cell r="I644" t="str">
            <v>จ.อุตรดิตถ์</v>
          </cell>
          <cell r="J644" t="str">
            <v>05</v>
          </cell>
          <cell r="K644" t="str">
            <v xml:space="preserve"> อ.ฟากท่า</v>
          </cell>
          <cell r="L644" t="str">
            <v>01</v>
          </cell>
          <cell r="M644" t="str">
            <v xml:space="preserve"> 'ต.ฟากท่า'</v>
          </cell>
          <cell r="N644" t="str">
            <v>01</v>
          </cell>
          <cell r="O644" t="str">
            <v xml:space="preserve"> หมู่ 1</v>
          </cell>
          <cell r="P644" t="str">
            <v>01</v>
          </cell>
          <cell r="Q644" t="str">
            <v>เปิดดำเนินการ</v>
          </cell>
          <cell r="R644" t="str">
            <v>21</v>
          </cell>
          <cell r="S644" t="str">
            <v>53160</v>
          </cell>
          <cell r="T644" t="str">
            <v>055489339</v>
          </cell>
          <cell r="U644" t="str">
            <v>055489339</v>
          </cell>
          <cell r="V644" t="str">
            <v>22</v>
          </cell>
          <cell r="W644" t="str">
            <v>2.2 ทุติยภูมิระดับกลาง</v>
          </cell>
          <cell r="AH644" t="str">
            <v>11161</v>
          </cell>
        </row>
        <row r="645">
          <cell r="A645" t="str">
            <v>001116300</v>
          </cell>
          <cell r="B645" t="str">
            <v>โรงพยาบาลพิชัย</v>
          </cell>
          <cell r="C645" t="str">
            <v>21002</v>
          </cell>
          <cell r="D645" t="str">
            <v>กระทรวงสาธารณสุข สำนักงานปลัดกระทรวงสาธารณสุข</v>
          </cell>
          <cell r="E645" t="str">
            <v>07</v>
          </cell>
          <cell r="F645" t="str">
            <v>โรงพยาบาลชุมชน</v>
          </cell>
          <cell r="G645" t="str">
            <v>60</v>
          </cell>
          <cell r="H645" t="str">
            <v>53</v>
          </cell>
          <cell r="I645" t="str">
            <v>จ.อุตรดิตถ์</v>
          </cell>
          <cell r="J645" t="str">
            <v>07</v>
          </cell>
          <cell r="K645" t="str">
            <v xml:space="preserve"> อ.พิชัย</v>
          </cell>
          <cell r="L645" t="str">
            <v>01</v>
          </cell>
          <cell r="M645" t="str">
            <v xml:space="preserve"> 'ต.ในเมือง'</v>
          </cell>
          <cell r="N645" t="str">
            <v>01</v>
          </cell>
          <cell r="O645" t="str">
            <v xml:space="preserve"> หมู่ 1</v>
          </cell>
          <cell r="P645" t="str">
            <v>01</v>
          </cell>
          <cell r="Q645" t="str">
            <v>เปิดดำเนินการ</v>
          </cell>
          <cell r="R645" t="str">
            <v>-</v>
          </cell>
          <cell r="S645" t="str">
            <v>53120</v>
          </cell>
          <cell r="T645" t="str">
            <v>055421064</v>
          </cell>
          <cell r="U645" t="str">
            <v>055421064</v>
          </cell>
          <cell r="V645" t="str">
            <v>22</v>
          </cell>
          <cell r="W645" t="str">
            <v>2.2 ทุติยภูมิระดับกลาง</v>
          </cell>
          <cell r="AH645" t="str">
            <v>11163</v>
          </cell>
        </row>
        <row r="646">
          <cell r="A646" t="str">
            <v>001116500</v>
          </cell>
          <cell r="B646" t="str">
            <v>โรงพยาบาลทองแสนขัน</v>
          </cell>
          <cell r="C646" t="str">
            <v>21002</v>
          </cell>
          <cell r="D646" t="str">
            <v>กระทรวงสาธารณสุข สำนักงานปลัดกระทรวงสาธารณสุข</v>
          </cell>
          <cell r="E646" t="str">
            <v>07</v>
          </cell>
          <cell r="F646" t="str">
            <v>โรงพยาบาลชุมชน</v>
          </cell>
          <cell r="G646" t="str">
            <v>30</v>
          </cell>
          <cell r="H646" t="str">
            <v>53</v>
          </cell>
          <cell r="I646" t="str">
            <v>จ.อุตรดิตถ์</v>
          </cell>
          <cell r="J646" t="str">
            <v>09</v>
          </cell>
          <cell r="K646" t="str">
            <v xml:space="preserve"> อ.ทองแสนขัน</v>
          </cell>
          <cell r="L646" t="str">
            <v>02</v>
          </cell>
          <cell r="M646" t="str">
            <v xml:space="preserve"> 'ต.บ่อทอง'</v>
          </cell>
          <cell r="N646" t="str">
            <v>09</v>
          </cell>
          <cell r="O646" t="str">
            <v xml:space="preserve"> หมู่ 9</v>
          </cell>
          <cell r="P646" t="str">
            <v>01</v>
          </cell>
          <cell r="Q646" t="str">
            <v>เปิดดำเนินการ</v>
          </cell>
          <cell r="R646" t="str">
            <v xml:space="preserve">ม.9  </v>
          </cell>
          <cell r="S646" t="str">
            <v>53230</v>
          </cell>
          <cell r="T646" t="str">
            <v>055418035</v>
          </cell>
          <cell r="U646" t="str">
            <v>055418041</v>
          </cell>
          <cell r="V646" t="str">
            <v>22</v>
          </cell>
          <cell r="W646" t="str">
            <v>2.2 ทุติยภูมิระดับกลาง</v>
          </cell>
          <cell r="AH646" t="str">
            <v>11165</v>
          </cell>
        </row>
        <row r="647">
          <cell r="A647" t="str">
            <v>001115700</v>
          </cell>
          <cell r="B647" t="str">
            <v>โรงพยาบาลเมืองปาน</v>
          </cell>
          <cell r="C647" t="str">
            <v>21002</v>
          </cell>
          <cell r="D647" t="str">
            <v>กระทรวงสาธารณสุข สำนักงานปลัดกระทรวงสาธารณสุข</v>
          </cell>
          <cell r="E647" t="str">
            <v>07</v>
          </cell>
          <cell r="F647" t="str">
            <v>โรงพยาบาลชุมชน</v>
          </cell>
          <cell r="G647" t="str">
            <v>10</v>
          </cell>
          <cell r="H647" t="str">
            <v>52</v>
          </cell>
          <cell r="I647" t="str">
            <v>จ.ลำปาง</v>
          </cell>
          <cell r="J647" t="str">
            <v>13</v>
          </cell>
          <cell r="K647" t="str">
            <v xml:space="preserve"> อ.เมืองปาน</v>
          </cell>
          <cell r="L647" t="str">
            <v>01</v>
          </cell>
          <cell r="M647" t="str">
            <v xml:space="preserve"> 'ต.เมืองปาน'</v>
          </cell>
          <cell r="N647" t="str">
            <v>04</v>
          </cell>
          <cell r="O647" t="str">
            <v xml:space="preserve"> หมู่ 4</v>
          </cell>
          <cell r="P647" t="str">
            <v>01</v>
          </cell>
          <cell r="Q647" t="str">
            <v>เปิดดำเนินการ</v>
          </cell>
          <cell r="V647" t="str">
            <v>21</v>
          </cell>
          <cell r="W647" t="str">
            <v>2.1 ทุติยภูมิระดับต้น</v>
          </cell>
          <cell r="AH647" t="str">
            <v>11157</v>
          </cell>
        </row>
        <row r="648">
          <cell r="A648" t="str">
            <v>001121800</v>
          </cell>
          <cell r="B648" t="str">
            <v>โรงพยาบาลลาดยาว</v>
          </cell>
          <cell r="C648" t="str">
            <v>21002</v>
          </cell>
          <cell r="D648" t="str">
            <v>กระทรวงสาธารณสุข สำนักงานปลัดกระทรวงสาธารณสุข</v>
          </cell>
          <cell r="E648" t="str">
            <v>07</v>
          </cell>
          <cell r="F648" t="str">
            <v>โรงพยาบาลชุมชน</v>
          </cell>
          <cell r="G648" t="str">
            <v>60</v>
          </cell>
          <cell r="H648" t="str">
            <v>60</v>
          </cell>
          <cell r="I648" t="str">
            <v>จ.นครสวรรค์</v>
          </cell>
          <cell r="J648" t="str">
            <v>11</v>
          </cell>
          <cell r="K648" t="str">
            <v xml:space="preserve"> อ.ลาดยาว</v>
          </cell>
          <cell r="L648" t="str">
            <v>01</v>
          </cell>
          <cell r="M648" t="str">
            <v xml:space="preserve"> 'ต.ลาดยาว'</v>
          </cell>
          <cell r="N648" t="str">
            <v>08</v>
          </cell>
          <cell r="O648" t="str">
            <v xml:space="preserve"> หมู่ 8</v>
          </cell>
          <cell r="P648" t="str">
            <v>01</v>
          </cell>
          <cell r="Q648" t="str">
            <v>เปิดดำเนินการ</v>
          </cell>
          <cell r="V648" t="str">
            <v>22</v>
          </cell>
          <cell r="W648" t="str">
            <v>2.2 ทุติยภูมิระดับกลาง</v>
          </cell>
          <cell r="AH648" t="str">
            <v>11218</v>
          </cell>
        </row>
        <row r="649">
          <cell r="A649" t="str">
            <v>001121000</v>
          </cell>
          <cell r="B649" t="str">
            <v>โรงพยาบาลชุมแสง</v>
          </cell>
          <cell r="C649" t="str">
            <v>21002</v>
          </cell>
          <cell r="D649" t="str">
            <v>กระทรวงสาธารณสุข สำนักงานปลัดกระทรวงสาธารณสุข</v>
          </cell>
          <cell r="E649" t="str">
            <v>07</v>
          </cell>
          <cell r="F649" t="str">
            <v>โรงพยาบาลชุมชน</v>
          </cell>
          <cell r="G649" t="str">
            <v>30</v>
          </cell>
          <cell r="H649" t="str">
            <v>60</v>
          </cell>
          <cell r="I649" t="str">
            <v>จ.นครสวรรค์</v>
          </cell>
          <cell r="J649" t="str">
            <v>03</v>
          </cell>
          <cell r="K649" t="str">
            <v xml:space="preserve"> อ.ชุมแสง</v>
          </cell>
          <cell r="L649" t="str">
            <v>04</v>
          </cell>
          <cell r="M649" t="str">
            <v xml:space="preserve"> 'ต.เกยไชย'</v>
          </cell>
          <cell r="N649" t="str">
            <v>04</v>
          </cell>
          <cell r="O649" t="str">
            <v xml:space="preserve"> หมู่ 4</v>
          </cell>
          <cell r="P649" t="str">
            <v>01</v>
          </cell>
          <cell r="Q649" t="str">
            <v>เปิดดำเนินการ</v>
          </cell>
          <cell r="R649" t="str">
            <v xml:space="preserve">150 </v>
          </cell>
          <cell r="S649" t="str">
            <v>60120</v>
          </cell>
          <cell r="V649" t="str">
            <v>22</v>
          </cell>
          <cell r="W649" t="str">
            <v>2.2 ทุติยภูมิระดับกลาง</v>
          </cell>
          <cell r="AH649" t="str">
            <v>11210</v>
          </cell>
        </row>
        <row r="650">
          <cell r="A650" t="str">
            <v>001119400</v>
          </cell>
          <cell r="B650" t="str">
            <v>โรงพยาบาลแม่สาย</v>
          </cell>
          <cell r="C650" t="str">
            <v>21002</v>
          </cell>
          <cell r="D650" t="str">
            <v>กระทรวงสาธารณสุข สำนักงานปลัดกระทรวงสาธารณสุข</v>
          </cell>
          <cell r="E650" t="str">
            <v>07</v>
          </cell>
          <cell r="F650" t="str">
            <v>โรงพยาบาลชุมชน</v>
          </cell>
          <cell r="G650" t="str">
            <v>90</v>
          </cell>
          <cell r="H650" t="str">
            <v>57</v>
          </cell>
          <cell r="I650" t="str">
            <v>จ.เชียงราย</v>
          </cell>
          <cell r="J650" t="str">
            <v>09</v>
          </cell>
          <cell r="K650" t="str">
            <v xml:space="preserve"> อ.แม่สาย</v>
          </cell>
          <cell r="L650" t="str">
            <v>06</v>
          </cell>
          <cell r="M650" t="str">
            <v xml:space="preserve"> 'ต.เวียงพางคำ'</v>
          </cell>
          <cell r="N650" t="str">
            <v>10</v>
          </cell>
          <cell r="O650" t="str">
            <v xml:space="preserve"> หมู่ 10</v>
          </cell>
          <cell r="P650" t="str">
            <v>01</v>
          </cell>
          <cell r="Q650" t="str">
            <v>เปิดดำเนินการ</v>
          </cell>
          <cell r="R650" t="str">
            <v>101</v>
          </cell>
          <cell r="S650" t="str">
            <v>57130</v>
          </cell>
          <cell r="T650" t="str">
            <v>053-731300</v>
          </cell>
          <cell r="U650" t="str">
            <v>053731301</v>
          </cell>
          <cell r="V650" t="str">
            <v>21</v>
          </cell>
          <cell r="W650" t="str">
            <v>2.1 ทุติยภูมิระดับต้น</v>
          </cell>
          <cell r="X650" t="str">
            <v>S</v>
          </cell>
          <cell r="Y650" t="str">
            <v xml:space="preserve">บริการ  </v>
          </cell>
          <cell r="AH650" t="str">
            <v>11194</v>
          </cell>
        </row>
        <row r="651">
          <cell r="A651" t="str">
            <v>001120400</v>
          </cell>
          <cell r="B651" t="str">
            <v>โรงพยาบาลปาย</v>
          </cell>
          <cell r="C651" t="str">
            <v>21002</v>
          </cell>
          <cell r="D651" t="str">
            <v>กระทรวงสาธารณสุข สำนักงานปลัดกระทรวงสาธารณสุข</v>
          </cell>
          <cell r="E651" t="str">
            <v>07</v>
          </cell>
          <cell r="F651" t="str">
            <v>โรงพยาบาลชุมชน</v>
          </cell>
          <cell r="G651" t="str">
            <v>60</v>
          </cell>
          <cell r="H651" t="str">
            <v>58</v>
          </cell>
          <cell r="I651" t="str">
            <v>จ.แม่ฮ่องสอน</v>
          </cell>
          <cell r="J651" t="str">
            <v>03</v>
          </cell>
          <cell r="K651" t="str">
            <v xml:space="preserve"> อ.ปาย</v>
          </cell>
          <cell r="L651" t="str">
            <v>01</v>
          </cell>
          <cell r="M651" t="str">
            <v xml:space="preserve"> 'ต.เวียงใต้'</v>
          </cell>
          <cell r="N651" t="str">
            <v>01</v>
          </cell>
          <cell r="O651" t="str">
            <v xml:space="preserve"> หมู่ 1</v>
          </cell>
          <cell r="P651" t="str">
            <v>01</v>
          </cell>
          <cell r="Q651" t="str">
            <v>เปิดดำเนินการ</v>
          </cell>
          <cell r="S651" t="str">
            <v>58130</v>
          </cell>
          <cell r="V651" t="str">
            <v>21</v>
          </cell>
          <cell r="W651" t="str">
            <v>2.1 ทุติยภูมิระดับต้น</v>
          </cell>
          <cell r="AH651" t="str">
            <v>11204</v>
          </cell>
        </row>
        <row r="652">
          <cell r="A652" t="str">
            <v>001119200</v>
          </cell>
          <cell r="B652" t="str">
            <v>โรงพยาบาลแม่จัน</v>
          </cell>
          <cell r="C652" t="str">
            <v>21002</v>
          </cell>
          <cell r="D652" t="str">
            <v>กระทรวงสาธารณสุข สำนักงานปลัดกระทรวงสาธารณสุข</v>
          </cell>
          <cell r="E652" t="str">
            <v>07</v>
          </cell>
          <cell r="F652" t="str">
            <v>โรงพยาบาลชุมชน</v>
          </cell>
          <cell r="G652" t="str">
            <v>101</v>
          </cell>
          <cell r="H652" t="str">
            <v>57</v>
          </cell>
          <cell r="I652" t="str">
            <v>จ.เชียงราย</v>
          </cell>
          <cell r="J652" t="str">
            <v>07</v>
          </cell>
          <cell r="K652" t="str">
            <v xml:space="preserve"> อ.แม่จัน</v>
          </cell>
          <cell r="L652" t="str">
            <v>01</v>
          </cell>
          <cell r="M652" t="str">
            <v xml:space="preserve"> 'ต.แม่จัน'</v>
          </cell>
          <cell r="N652" t="str">
            <v>05</v>
          </cell>
          <cell r="O652" t="str">
            <v xml:space="preserve"> หมู่ 5</v>
          </cell>
          <cell r="P652" t="str">
            <v>01</v>
          </cell>
          <cell r="Q652" t="str">
            <v>เปิดดำเนินการ</v>
          </cell>
          <cell r="R652" t="str">
            <v xml:space="preserve">274 ม.5 ถ.พหลโยธิน </v>
          </cell>
          <cell r="S652" t="str">
            <v>57110</v>
          </cell>
          <cell r="T652" t="str">
            <v>053-771056</v>
          </cell>
          <cell r="U652" t="str">
            <v>053-660961</v>
          </cell>
          <cell r="V652" t="str">
            <v>21</v>
          </cell>
          <cell r="W652" t="str">
            <v>2.1 ทุติยภูมิระดับต้น</v>
          </cell>
          <cell r="X652" t="str">
            <v>S</v>
          </cell>
          <cell r="Y652" t="str">
            <v xml:space="preserve">บริการ  </v>
          </cell>
          <cell r="AH652" t="str">
            <v>11192</v>
          </cell>
        </row>
        <row r="653">
          <cell r="A653" t="str">
            <v>001120500</v>
          </cell>
          <cell r="B653" t="str">
            <v>โรงพยาบาลแม่สะเรียง</v>
          </cell>
          <cell r="C653" t="str">
            <v>21002</v>
          </cell>
          <cell r="D653" t="str">
            <v>กระทรวงสาธารณสุข สำนักงานปลัดกระทรวงสาธารณสุข</v>
          </cell>
          <cell r="E653" t="str">
            <v>07</v>
          </cell>
          <cell r="F653" t="str">
            <v>โรงพยาบาลชุมชน</v>
          </cell>
          <cell r="G653" t="str">
            <v>90</v>
          </cell>
          <cell r="H653" t="str">
            <v>58</v>
          </cell>
          <cell r="I653" t="str">
            <v>จ.แม่ฮ่องสอน</v>
          </cell>
          <cell r="J653" t="str">
            <v>04</v>
          </cell>
          <cell r="K653" t="str">
            <v xml:space="preserve"> อ.แม่สะเรียง</v>
          </cell>
          <cell r="L653" t="str">
            <v>02</v>
          </cell>
          <cell r="M653" t="str">
            <v xml:space="preserve"> 'ต.แม่สะเรียง'</v>
          </cell>
          <cell r="N653" t="str">
            <v>01</v>
          </cell>
          <cell r="O653" t="str">
            <v xml:space="preserve"> หมู่ 1</v>
          </cell>
          <cell r="P653" t="str">
            <v>01</v>
          </cell>
          <cell r="Q653" t="str">
            <v>เปิดดำเนินการ</v>
          </cell>
          <cell r="R653" t="str">
            <v xml:space="preserve">74 </v>
          </cell>
          <cell r="S653" t="str">
            <v>58110</v>
          </cell>
          <cell r="V653" t="str">
            <v>21</v>
          </cell>
          <cell r="W653" t="str">
            <v>2.1 ทุติยภูมิระดับต้น</v>
          </cell>
          <cell r="AH653" t="str">
            <v>11205</v>
          </cell>
        </row>
        <row r="654">
          <cell r="A654" t="str">
            <v>001118800</v>
          </cell>
          <cell r="B654" t="str">
            <v>โรงพยาบาลแม่ใจ</v>
          </cell>
          <cell r="C654" t="str">
            <v>21002</v>
          </cell>
          <cell r="D654" t="str">
            <v>กระทรวงสาธารณสุข สำนักงานปลัดกระทรวงสาธารณสุข</v>
          </cell>
          <cell r="E654" t="str">
            <v>07</v>
          </cell>
          <cell r="F654" t="str">
            <v>โรงพยาบาลชุมชน</v>
          </cell>
          <cell r="G654" t="str">
            <v>30</v>
          </cell>
          <cell r="H654" t="str">
            <v>56</v>
          </cell>
          <cell r="I654" t="str">
            <v>จ.พะเยา</v>
          </cell>
          <cell r="J654" t="str">
            <v>07</v>
          </cell>
          <cell r="K654" t="str">
            <v xml:space="preserve"> อ.แม่ใจ</v>
          </cell>
          <cell r="L654" t="str">
            <v>02</v>
          </cell>
          <cell r="M654" t="str">
            <v xml:space="preserve"> 'ต.ศรีถ้อย'</v>
          </cell>
          <cell r="N654" t="str">
            <v>09</v>
          </cell>
          <cell r="O654" t="str">
            <v xml:space="preserve"> หมู่ 9</v>
          </cell>
          <cell r="P654" t="str">
            <v>01</v>
          </cell>
          <cell r="Q654" t="str">
            <v>เปิดดำเนินการ</v>
          </cell>
          <cell r="R654" t="str">
            <v xml:space="preserve">ถ.พหลโยยิน  </v>
          </cell>
          <cell r="S654" t="str">
            <v>56130</v>
          </cell>
          <cell r="T654" t="str">
            <v>054-409600</v>
          </cell>
          <cell r="U654" t="str">
            <v>054-409604</v>
          </cell>
          <cell r="V654" t="str">
            <v>21</v>
          </cell>
          <cell r="W654" t="str">
            <v>2.1 ทุติยภูมิระดับต้น</v>
          </cell>
          <cell r="X654" t="str">
            <v>S</v>
          </cell>
          <cell r="Y654" t="str">
            <v xml:space="preserve">บริการ  </v>
          </cell>
          <cell r="AH654" t="str">
            <v>11188</v>
          </cell>
        </row>
        <row r="655">
          <cell r="A655" t="str">
            <v>001120700</v>
          </cell>
          <cell r="B655" t="str">
            <v>โรงพยาบาลสบเมย</v>
          </cell>
          <cell r="C655" t="str">
            <v>21002</v>
          </cell>
          <cell r="D655" t="str">
            <v>กระทรวงสาธารณสุข สำนักงานปลัดกระทรวงสาธารณสุข</v>
          </cell>
          <cell r="E655" t="str">
            <v>07</v>
          </cell>
          <cell r="F655" t="str">
            <v>โรงพยาบาลชุมชน</v>
          </cell>
          <cell r="G655" t="str">
            <v>10</v>
          </cell>
          <cell r="H655" t="str">
            <v>58</v>
          </cell>
          <cell r="I655" t="str">
            <v>จ.แม่ฮ่องสอน</v>
          </cell>
          <cell r="J655" t="str">
            <v>06</v>
          </cell>
          <cell r="K655" t="str">
            <v xml:space="preserve"> อ.สบเมย</v>
          </cell>
          <cell r="L655" t="str">
            <v>04</v>
          </cell>
          <cell r="M655" t="str">
            <v xml:space="preserve"> 'ต.แม่สวด'</v>
          </cell>
          <cell r="N655" t="str">
            <v>01</v>
          </cell>
          <cell r="O655" t="str">
            <v xml:space="preserve"> หมู่ 1</v>
          </cell>
          <cell r="P655" t="str">
            <v>01</v>
          </cell>
          <cell r="Q655" t="str">
            <v>เปิดดำเนินการ</v>
          </cell>
          <cell r="R655" t="str">
            <v xml:space="preserve">135 ม.1 </v>
          </cell>
          <cell r="S655" t="str">
            <v>58110</v>
          </cell>
          <cell r="V655" t="str">
            <v>21</v>
          </cell>
          <cell r="W655" t="str">
            <v>2.1 ทุติยภูมิระดับต้น</v>
          </cell>
          <cell r="AH655" t="str">
            <v>11207</v>
          </cell>
        </row>
        <row r="656">
          <cell r="A656" t="str">
            <v>001119600</v>
          </cell>
          <cell r="B656" t="str">
            <v>โรงพยาบาลเวียงป่าเป้า</v>
          </cell>
          <cell r="C656" t="str">
            <v>21002</v>
          </cell>
          <cell r="D656" t="str">
            <v>กระทรวงสาธารณสุข สำนักงานปลัดกระทรวงสาธารณสุข</v>
          </cell>
          <cell r="E656" t="str">
            <v>07</v>
          </cell>
          <cell r="F656" t="str">
            <v>โรงพยาบาลชุมชน</v>
          </cell>
          <cell r="G656" t="str">
            <v>60</v>
          </cell>
          <cell r="H656" t="str">
            <v>57</v>
          </cell>
          <cell r="I656" t="str">
            <v>จ.เชียงราย</v>
          </cell>
          <cell r="J656" t="str">
            <v>11</v>
          </cell>
          <cell r="K656" t="str">
            <v xml:space="preserve"> อ.เวียงป่าเป้า</v>
          </cell>
          <cell r="L656" t="str">
            <v>02</v>
          </cell>
          <cell r="M656" t="str">
            <v xml:space="preserve"> 'ต.เวียง'</v>
          </cell>
          <cell r="N656" t="str">
            <v>11</v>
          </cell>
          <cell r="O656" t="str">
            <v xml:space="preserve"> หมู่ 11</v>
          </cell>
          <cell r="P656" t="str">
            <v>01</v>
          </cell>
          <cell r="Q656" t="str">
            <v>เปิดดำเนินการ</v>
          </cell>
          <cell r="R656" t="str">
            <v>131 บ้านใหม่พัฒนา</v>
          </cell>
          <cell r="S656" t="str">
            <v>57170</v>
          </cell>
          <cell r="T656" t="str">
            <v>053-781342</v>
          </cell>
          <cell r="U656" t="str">
            <v>053-781343</v>
          </cell>
          <cell r="V656" t="str">
            <v>21</v>
          </cell>
          <cell r="W656" t="str">
            <v>2.1 ทุติยภูมิระดับต้น</v>
          </cell>
          <cell r="X656" t="str">
            <v>S</v>
          </cell>
          <cell r="Y656" t="str">
            <v xml:space="preserve">บริการ  </v>
          </cell>
          <cell r="AH656" t="str">
            <v>11196</v>
          </cell>
        </row>
        <row r="657">
          <cell r="A657" t="str">
            <v>001119700</v>
          </cell>
          <cell r="B657" t="str">
            <v>โรงพยาบาลพญาเม็งราย</v>
          </cell>
          <cell r="C657" t="str">
            <v>21002</v>
          </cell>
          <cell r="D657" t="str">
            <v>กระทรวงสาธารณสุข สำนักงานปลัดกระทรวงสาธารณสุข</v>
          </cell>
          <cell r="E657" t="str">
            <v>07</v>
          </cell>
          <cell r="F657" t="str">
            <v>โรงพยาบาลชุมชน</v>
          </cell>
          <cell r="G657" t="str">
            <v>30</v>
          </cell>
          <cell r="H657" t="str">
            <v>57</v>
          </cell>
          <cell r="I657" t="str">
            <v>จ.เชียงราย</v>
          </cell>
          <cell r="J657" t="str">
            <v>12</v>
          </cell>
          <cell r="K657" t="str">
            <v xml:space="preserve"> อ.พญาเม็งราย</v>
          </cell>
          <cell r="L657" t="str">
            <v>01</v>
          </cell>
          <cell r="M657" t="str">
            <v xml:space="preserve"> 'ต.แม่เปา'</v>
          </cell>
          <cell r="N657" t="str">
            <v>10</v>
          </cell>
          <cell r="O657" t="str">
            <v xml:space="preserve"> หมู่ 10</v>
          </cell>
          <cell r="P657" t="str">
            <v>01</v>
          </cell>
          <cell r="Q657" t="str">
            <v>เปิดดำเนินการ</v>
          </cell>
          <cell r="R657" t="str">
            <v>156 บ้านสันเชียงใหม่</v>
          </cell>
          <cell r="S657" t="str">
            <v>57290</v>
          </cell>
          <cell r="T657" t="str">
            <v>053-799033</v>
          </cell>
          <cell r="U657" t="str">
            <v>053-799124</v>
          </cell>
          <cell r="V657" t="str">
            <v>21</v>
          </cell>
          <cell r="W657" t="str">
            <v>2.1 ทุติยภูมิระดับต้น</v>
          </cell>
          <cell r="X657" t="str">
            <v>S</v>
          </cell>
          <cell r="Y657" t="str">
            <v xml:space="preserve">บริการ  </v>
          </cell>
          <cell r="AH657" t="str">
            <v>11197</v>
          </cell>
        </row>
        <row r="658">
          <cell r="A658" t="str">
            <v>001119500</v>
          </cell>
          <cell r="B658" t="str">
            <v>โรงพยาบาลแม่สรวย</v>
          </cell>
          <cell r="C658" t="str">
            <v>21002</v>
          </cell>
          <cell r="D658" t="str">
            <v>กระทรวงสาธารณสุข สำนักงานปลัดกระทรวงสาธารณสุข</v>
          </cell>
          <cell r="E658" t="str">
            <v>07</v>
          </cell>
          <cell r="F658" t="str">
            <v>โรงพยาบาลชุมชน</v>
          </cell>
          <cell r="G658" t="str">
            <v>60</v>
          </cell>
          <cell r="H658" t="str">
            <v>57</v>
          </cell>
          <cell r="I658" t="str">
            <v>จ.เชียงราย</v>
          </cell>
          <cell r="J658" t="str">
            <v>10</v>
          </cell>
          <cell r="K658" t="str">
            <v xml:space="preserve"> อ.แม่สรวย</v>
          </cell>
          <cell r="L658" t="str">
            <v>03</v>
          </cell>
          <cell r="M658" t="str">
            <v xml:space="preserve"> 'ต.แม่พริก'</v>
          </cell>
          <cell r="N658" t="str">
            <v>13</v>
          </cell>
          <cell r="O658" t="str">
            <v xml:space="preserve"> หมู่ 13</v>
          </cell>
          <cell r="P658" t="str">
            <v>01</v>
          </cell>
          <cell r="Q658" t="str">
            <v>เปิดดำเนินการ</v>
          </cell>
          <cell r="R658" t="str">
            <v>108บ้านป่าซางพัฒนา</v>
          </cell>
          <cell r="S658" t="str">
            <v>57180</v>
          </cell>
          <cell r="T658" t="str">
            <v>053-786017</v>
          </cell>
          <cell r="U658" t="str">
            <v>053-786017</v>
          </cell>
          <cell r="V658" t="str">
            <v>21</v>
          </cell>
          <cell r="W658" t="str">
            <v>2.1 ทุติยภูมิระดับต้น</v>
          </cell>
          <cell r="X658" t="str">
            <v>S</v>
          </cell>
          <cell r="Y658" t="str">
            <v xml:space="preserve">บริการ  </v>
          </cell>
          <cell r="AH658" t="str">
            <v>11195</v>
          </cell>
        </row>
        <row r="659">
          <cell r="A659" t="str">
            <v>001120000</v>
          </cell>
          <cell r="B659" t="str">
            <v>โรงพยาบาลแม่ฟ้าหลวง</v>
          </cell>
          <cell r="C659" t="str">
            <v>21002</v>
          </cell>
          <cell r="D659" t="str">
            <v>กระทรวงสาธารณสุข สำนักงานปลัดกระทรวงสาธารณสุข</v>
          </cell>
          <cell r="E659" t="str">
            <v>07</v>
          </cell>
          <cell r="F659" t="str">
            <v>โรงพยาบาลชุมชน</v>
          </cell>
          <cell r="G659" t="str">
            <v>30</v>
          </cell>
          <cell r="H659" t="str">
            <v>57</v>
          </cell>
          <cell r="I659" t="str">
            <v>จ.เชียงราย</v>
          </cell>
          <cell r="J659" t="str">
            <v>15</v>
          </cell>
          <cell r="K659" t="str">
            <v xml:space="preserve"> อ.แม่ฟ้าหลวง</v>
          </cell>
          <cell r="L659" t="str">
            <v>02</v>
          </cell>
          <cell r="M659" t="str">
            <v xml:space="preserve"> 'ต.แม่สลองใน'</v>
          </cell>
          <cell r="N659" t="str">
            <v>01</v>
          </cell>
          <cell r="O659" t="str">
            <v xml:space="preserve"> หมู่ 1</v>
          </cell>
          <cell r="P659" t="str">
            <v>01</v>
          </cell>
          <cell r="Q659" t="str">
            <v>เปิดดำเนินการ</v>
          </cell>
          <cell r="R659" t="str">
            <v>200 บ้านห้วยหยวกหินแตก</v>
          </cell>
          <cell r="S659" t="str">
            <v>57240</v>
          </cell>
          <cell r="T659" t="str">
            <v>053-730357</v>
          </cell>
          <cell r="U659" t="str">
            <v>053-730191</v>
          </cell>
          <cell r="V659" t="str">
            <v>21</v>
          </cell>
          <cell r="W659" t="str">
            <v>2.1 ทุติยภูมิระดับต้น</v>
          </cell>
          <cell r="X659" t="str">
            <v>S</v>
          </cell>
          <cell r="Y659" t="str">
            <v xml:space="preserve">บริการ  </v>
          </cell>
          <cell r="AH659" t="str">
            <v>11200</v>
          </cell>
        </row>
        <row r="660">
          <cell r="A660" t="str">
            <v>001119900</v>
          </cell>
          <cell r="B660" t="str">
            <v>โรงพยาบาลขุนตาล</v>
          </cell>
          <cell r="C660" t="str">
            <v>21002</v>
          </cell>
          <cell r="D660" t="str">
            <v>กระทรวงสาธารณสุข สำนักงานปลัดกระทรวงสาธารณสุข</v>
          </cell>
          <cell r="E660" t="str">
            <v>07</v>
          </cell>
          <cell r="F660" t="str">
            <v>โรงพยาบาลชุมชน</v>
          </cell>
          <cell r="G660" t="str">
            <v>30</v>
          </cell>
          <cell r="H660" t="str">
            <v>57</v>
          </cell>
          <cell r="I660" t="str">
            <v>จ.เชียงราย</v>
          </cell>
          <cell r="J660" t="str">
            <v>14</v>
          </cell>
          <cell r="K660" t="str">
            <v xml:space="preserve"> อ.ขุนตาล</v>
          </cell>
          <cell r="L660" t="str">
            <v>01</v>
          </cell>
          <cell r="M660" t="str">
            <v xml:space="preserve"> 'ต.ต้า'</v>
          </cell>
          <cell r="N660" t="str">
            <v>12</v>
          </cell>
          <cell r="O660" t="str">
            <v xml:space="preserve"> หมู่ 12</v>
          </cell>
          <cell r="P660" t="str">
            <v>01</v>
          </cell>
          <cell r="Q660" t="str">
            <v>เปิดดำเนินการ</v>
          </cell>
          <cell r="R660" t="str">
            <v>208 บ้านยางฮอมใหม่</v>
          </cell>
          <cell r="S660" t="str">
            <v>57340</v>
          </cell>
          <cell r="T660" t="str">
            <v>053-606221</v>
          </cell>
          <cell r="U660" t="str">
            <v>053-606220</v>
          </cell>
          <cell r="V660" t="str">
            <v>21</v>
          </cell>
          <cell r="W660" t="str">
            <v>2.1 ทุติยภูมิระดับต้น</v>
          </cell>
          <cell r="X660" t="str">
            <v>S</v>
          </cell>
          <cell r="Y660" t="str">
            <v xml:space="preserve">บริการ  </v>
          </cell>
          <cell r="AH660" t="str">
            <v>11199</v>
          </cell>
        </row>
        <row r="661">
          <cell r="A661" t="str">
            <v>001120200</v>
          </cell>
          <cell r="B661" t="str">
            <v>โรงพยาบาลเวียงเชียงรุ้ง</v>
          </cell>
          <cell r="C661" t="str">
            <v>21002</v>
          </cell>
          <cell r="D661" t="str">
            <v>กระทรวงสาธารณสุข สำนักงานปลัดกระทรวงสาธารณสุข</v>
          </cell>
          <cell r="E661" t="str">
            <v>07</v>
          </cell>
          <cell r="F661" t="str">
            <v>โรงพยาบาลชุมชน</v>
          </cell>
          <cell r="G661" t="str">
            <v>30</v>
          </cell>
          <cell r="H661" t="str">
            <v>57</v>
          </cell>
          <cell r="I661" t="str">
            <v>จ.เชียงราย</v>
          </cell>
          <cell r="J661" t="str">
            <v>17</v>
          </cell>
          <cell r="K661" t="str">
            <v xml:space="preserve"> อ.เวียงเชียงรุ้ง</v>
          </cell>
          <cell r="L661" t="str">
            <v>01</v>
          </cell>
          <cell r="M661" t="str">
            <v xml:space="preserve"> 'ต.ทุ่งก่อ'</v>
          </cell>
          <cell r="N661" t="str">
            <v>01</v>
          </cell>
          <cell r="O661" t="str">
            <v xml:space="preserve"> หมู่ 1</v>
          </cell>
          <cell r="P661" t="str">
            <v>01</v>
          </cell>
          <cell r="Q661" t="str">
            <v>เปิดดำเนินการ</v>
          </cell>
          <cell r="R661" t="str">
            <v>54 บ้านโป่ง</v>
          </cell>
          <cell r="S661" t="str">
            <v>57210</v>
          </cell>
          <cell r="T661" t="str">
            <v>053-953137</v>
          </cell>
          <cell r="U661" t="str">
            <v>053-608154</v>
          </cell>
          <cell r="V661" t="str">
            <v>21</v>
          </cell>
          <cell r="W661" t="str">
            <v>2.1 ทุติยภูมิระดับต้น</v>
          </cell>
          <cell r="X661" t="str">
            <v>S</v>
          </cell>
          <cell r="Y661" t="str">
            <v xml:space="preserve">บริการ  </v>
          </cell>
          <cell r="AH661" t="str">
            <v>11202</v>
          </cell>
        </row>
        <row r="662">
          <cell r="A662" t="str">
            <v>001119300</v>
          </cell>
          <cell r="B662" t="str">
            <v>โรงพยาบาลเชียงแสน</v>
          </cell>
          <cell r="C662" t="str">
            <v>21002</v>
          </cell>
          <cell r="D662" t="str">
            <v>กระทรวงสาธารณสุข สำนักงานปลัดกระทรวงสาธารณสุข</v>
          </cell>
          <cell r="E662" t="str">
            <v>07</v>
          </cell>
          <cell r="F662" t="str">
            <v>โรงพยาบาลชุมชน</v>
          </cell>
          <cell r="G662" t="str">
            <v>60</v>
          </cell>
          <cell r="H662" t="str">
            <v>57</v>
          </cell>
          <cell r="I662" t="str">
            <v>จ.เชียงราย</v>
          </cell>
          <cell r="J662" t="str">
            <v>08</v>
          </cell>
          <cell r="K662" t="str">
            <v xml:space="preserve"> อ.เชียงแสน</v>
          </cell>
          <cell r="L662" t="str">
            <v>01</v>
          </cell>
          <cell r="M662" t="str">
            <v xml:space="preserve"> 'ต.เวียง'</v>
          </cell>
          <cell r="N662" t="str">
            <v>06</v>
          </cell>
          <cell r="O662" t="str">
            <v xml:space="preserve"> หมู่ 6</v>
          </cell>
          <cell r="P662" t="str">
            <v>01</v>
          </cell>
          <cell r="Q662" t="str">
            <v>เปิดดำเนินการ</v>
          </cell>
          <cell r="R662" t="str">
            <v xml:space="preserve">104 ม.6 </v>
          </cell>
          <cell r="S662" t="str">
            <v>57150</v>
          </cell>
          <cell r="T662" t="str">
            <v>053-777017</v>
          </cell>
          <cell r="U662" t="str">
            <v>053-777035</v>
          </cell>
          <cell r="V662" t="str">
            <v>21</v>
          </cell>
          <cell r="W662" t="str">
            <v>2.1 ทุติยภูมิระดับต้น</v>
          </cell>
          <cell r="X662" t="str">
            <v>S</v>
          </cell>
          <cell r="Y662" t="str">
            <v xml:space="preserve">บริการ  </v>
          </cell>
          <cell r="AH662" t="str">
            <v>11193</v>
          </cell>
        </row>
        <row r="663">
          <cell r="A663" t="str">
            <v>001119100</v>
          </cell>
          <cell r="B663" t="str">
            <v>โรงพยาบาลป่าแดด</v>
          </cell>
          <cell r="C663" t="str">
            <v>21002</v>
          </cell>
          <cell r="D663" t="str">
            <v>กระทรวงสาธารณสุข สำนักงานปลัดกระทรวงสาธารณสุข</v>
          </cell>
          <cell r="E663" t="str">
            <v>07</v>
          </cell>
          <cell r="F663" t="str">
            <v>โรงพยาบาลชุมชน</v>
          </cell>
          <cell r="G663" t="str">
            <v>30</v>
          </cell>
          <cell r="H663" t="str">
            <v>57</v>
          </cell>
          <cell r="I663" t="str">
            <v>จ.เชียงราย</v>
          </cell>
          <cell r="J663" t="str">
            <v>06</v>
          </cell>
          <cell r="K663" t="str">
            <v xml:space="preserve"> อ.ป่าแดด</v>
          </cell>
          <cell r="L663" t="str">
            <v>01</v>
          </cell>
          <cell r="M663" t="str">
            <v xml:space="preserve"> 'ต.ป่าแดด'</v>
          </cell>
          <cell r="N663" t="str">
            <v>04</v>
          </cell>
          <cell r="O663" t="str">
            <v xml:space="preserve"> หมู่ 4</v>
          </cell>
          <cell r="P663" t="str">
            <v>01</v>
          </cell>
          <cell r="Q663" t="str">
            <v>เปิดดำเนินการ</v>
          </cell>
          <cell r="R663" t="str">
            <v xml:space="preserve">196 ม.4 </v>
          </cell>
          <cell r="S663" t="str">
            <v>57190</v>
          </cell>
          <cell r="T663" t="str">
            <v>053-654467</v>
          </cell>
          <cell r="U663" t="str">
            <v>053-654468</v>
          </cell>
          <cell r="V663" t="str">
            <v>21</v>
          </cell>
          <cell r="W663" t="str">
            <v>2.1 ทุติยภูมิระดับต้น</v>
          </cell>
          <cell r="X663" t="str">
            <v>S</v>
          </cell>
          <cell r="Y663" t="str">
            <v xml:space="preserve">บริการ  </v>
          </cell>
          <cell r="AH663" t="str">
            <v>11191</v>
          </cell>
        </row>
        <row r="664">
          <cell r="A664" t="str">
            <v>001119000</v>
          </cell>
          <cell r="B664" t="str">
            <v>โรงพยาบาลพาน</v>
          </cell>
          <cell r="C664" t="str">
            <v>21002</v>
          </cell>
          <cell r="D664" t="str">
            <v>กระทรวงสาธารณสุข สำนักงานปลัดกระทรวงสาธารณสุข</v>
          </cell>
          <cell r="E664" t="str">
            <v>07</v>
          </cell>
          <cell r="F664" t="str">
            <v>โรงพยาบาลชุมชน</v>
          </cell>
          <cell r="G664" t="str">
            <v>90</v>
          </cell>
          <cell r="H664" t="str">
            <v>57</v>
          </cell>
          <cell r="I664" t="str">
            <v>จ.เชียงราย</v>
          </cell>
          <cell r="J664" t="str">
            <v>05</v>
          </cell>
          <cell r="K664" t="str">
            <v xml:space="preserve"> อ.พาน</v>
          </cell>
          <cell r="L664" t="str">
            <v>09</v>
          </cell>
          <cell r="M664" t="str">
            <v xml:space="preserve"> 'ต.ม่วงคำ'</v>
          </cell>
          <cell r="N664" t="str">
            <v>01</v>
          </cell>
          <cell r="O664" t="str">
            <v xml:space="preserve"> หมู่ 1</v>
          </cell>
          <cell r="P664" t="str">
            <v>01</v>
          </cell>
          <cell r="Q664" t="str">
            <v>เปิดดำเนินการ</v>
          </cell>
          <cell r="R664" t="str">
            <v>516 ม.1 บ้านม่วงคำ</v>
          </cell>
          <cell r="S664" t="str">
            <v>57120</v>
          </cell>
          <cell r="T664" t="str">
            <v>053-721345</v>
          </cell>
          <cell r="U664" t="str">
            <v>053-721346</v>
          </cell>
          <cell r="V664" t="str">
            <v>21</v>
          </cell>
          <cell r="W664" t="str">
            <v>2.1 ทุติยภูมิระดับต้น</v>
          </cell>
          <cell r="X664" t="str">
            <v>S</v>
          </cell>
          <cell r="Y664" t="str">
            <v xml:space="preserve">บริการ  </v>
          </cell>
          <cell r="AH664" t="str">
            <v>11190</v>
          </cell>
        </row>
        <row r="665">
          <cell r="A665" t="str">
            <v>001120100</v>
          </cell>
          <cell r="B665" t="str">
            <v>โรงพยาบาลแม่ลาว</v>
          </cell>
          <cell r="C665" t="str">
            <v>21002</v>
          </cell>
          <cell r="D665" t="str">
            <v>กระทรวงสาธารณสุข สำนักงานปลัดกระทรวงสาธารณสุข</v>
          </cell>
          <cell r="E665" t="str">
            <v>07</v>
          </cell>
          <cell r="F665" t="str">
            <v>โรงพยาบาลชุมชน</v>
          </cell>
          <cell r="G665" t="str">
            <v>30</v>
          </cell>
          <cell r="H665" t="str">
            <v>57</v>
          </cell>
          <cell r="I665" t="str">
            <v>จ.เชียงราย</v>
          </cell>
          <cell r="J665" t="str">
            <v>16</v>
          </cell>
          <cell r="K665" t="str">
            <v xml:space="preserve"> อ.แม่ลาว</v>
          </cell>
          <cell r="L665" t="str">
            <v>02</v>
          </cell>
          <cell r="M665" t="str">
            <v xml:space="preserve"> 'ต.จอมหมอกแก้ว'</v>
          </cell>
          <cell r="N665" t="str">
            <v>03</v>
          </cell>
          <cell r="O665" t="str">
            <v xml:space="preserve"> หมู่ 3</v>
          </cell>
          <cell r="P665" t="str">
            <v>01</v>
          </cell>
          <cell r="Q665" t="str">
            <v>เปิดดำเนินการ</v>
          </cell>
          <cell r="R665" t="str">
            <v>309 บ้านห้วยส้านดอกจั่น</v>
          </cell>
          <cell r="S665" t="str">
            <v>57250</v>
          </cell>
          <cell r="T665" t="str">
            <v>053-603100</v>
          </cell>
          <cell r="U665" t="str">
            <v>053-603101</v>
          </cell>
          <cell r="V665" t="str">
            <v>21</v>
          </cell>
          <cell r="W665" t="str">
            <v>2.1 ทุติยภูมิระดับต้น</v>
          </cell>
          <cell r="X665" t="str">
            <v>S</v>
          </cell>
          <cell r="Y665" t="str">
            <v xml:space="preserve">บริการ  </v>
          </cell>
          <cell r="AH665" t="str">
            <v>11201</v>
          </cell>
        </row>
        <row r="666">
          <cell r="A666" t="str">
            <v>001117300</v>
          </cell>
          <cell r="B666" t="str">
            <v>โรงพยาบาลแม่จริม</v>
          </cell>
          <cell r="C666" t="str">
            <v>21002</v>
          </cell>
          <cell r="D666" t="str">
            <v>กระทรวงสาธารณสุข สำนักงานปลัดกระทรวงสาธารณสุข</v>
          </cell>
          <cell r="E666" t="str">
            <v>07</v>
          </cell>
          <cell r="F666" t="str">
            <v>โรงพยาบาลชุมชน</v>
          </cell>
          <cell r="G666" t="str">
            <v>30</v>
          </cell>
          <cell r="H666" t="str">
            <v>55</v>
          </cell>
          <cell r="I666" t="str">
            <v>จ.น่าน</v>
          </cell>
          <cell r="J666" t="str">
            <v>02</v>
          </cell>
          <cell r="K666" t="str">
            <v xml:space="preserve"> อ.แม่จริม</v>
          </cell>
          <cell r="L666" t="str">
            <v>02</v>
          </cell>
          <cell r="M666" t="str">
            <v xml:space="preserve"> 'ต.หนองแดง'</v>
          </cell>
          <cell r="N666" t="str">
            <v>04</v>
          </cell>
          <cell r="O666" t="str">
            <v xml:space="preserve"> หมู่ 4</v>
          </cell>
          <cell r="P666" t="str">
            <v>01</v>
          </cell>
          <cell r="Q666" t="str">
            <v>เปิดดำเนินการ</v>
          </cell>
          <cell r="R666" t="str">
            <v xml:space="preserve"> เลขที่ 218 </v>
          </cell>
          <cell r="S666" t="str">
            <v>55170</v>
          </cell>
          <cell r="T666" t="str">
            <v>054769036</v>
          </cell>
          <cell r="V666" t="str">
            <v>22</v>
          </cell>
          <cell r="W666" t="str">
            <v>2.2 ทุติยภูมิระดับกลาง</v>
          </cell>
          <cell r="AH666" t="str">
            <v>11173</v>
          </cell>
        </row>
        <row r="667">
          <cell r="A667" t="str">
            <v>001117400</v>
          </cell>
          <cell r="B667" t="str">
            <v>โรงพยาบาลบ้านหลวง</v>
          </cell>
          <cell r="C667" t="str">
            <v>21002</v>
          </cell>
          <cell r="D667" t="str">
            <v>กระทรวงสาธารณสุข สำนักงานปลัดกระทรวงสาธารณสุข</v>
          </cell>
          <cell r="E667" t="str">
            <v>07</v>
          </cell>
          <cell r="F667" t="str">
            <v>โรงพยาบาลชุมชน</v>
          </cell>
          <cell r="G667" t="str">
            <v>30</v>
          </cell>
          <cell r="H667" t="str">
            <v>55</v>
          </cell>
          <cell r="I667" t="str">
            <v>จ.น่าน</v>
          </cell>
          <cell r="J667" t="str">
            <v>03</v>
          </cell>
          <cell r="K667" t="str">
            <v xml:space="preserve"> อ.บ้านหลวง</v>
          </cell>
          <cell r="L667" t="str">
            <v>01</v>
          </cell>
          <cell r="M667" t="str">
            <v xml:space="preserve"> 'ต.บ้านฟ้า'</v>
          </cell>
          <cell r="N667" t="str">
            <v>05</v>
          </cell>
          <cell r="O667" t="str">
            <v xml:space="preserve"> หมู่ 5</v>
          </cell>
          <cell r="P667" t="str">
            <v>01</v>
          </cell>
          <cell r="Q667" t="str">
            <v>เปิดดำเนินการ</v>
          </cell>
          <cell r="R667" t="str">
            <v xml:space="preserve"> เลขที่ 102 </v>
          </cell>
          <cell r="S667" t="str">
            <v>55190</v>
          </cell>
          <cell r="T667" t="str">
            <v>054761060</v>
          </cell>
          <cell r="V667" t="str">
            <v>22</v>
          </cell>
          <cell r="W667" t="str">
            <v>2.2 ทุติยภูมิระดับกลาง</v>
          </cell>
          <cell r="AH667" t="str">
            <v>11174</v>
          </cell>
        </row>
        <row r="668">
          <cell r="A668" t="str">
            <v>001117500</v>
          </cell>
          <cell r="B668" t="str">
            <v>โรงพยาบาลนาน้อย</v>
          </cell>
          <cell r="C668" t="str">
            <v>21002</v>
          </cell>
          <cell r="D668" t="str">
            <v>กระทรวงสาธารณสุข สำนักงานปลัดกระทรวงสาธารณสุข</v>
          </cell>
          <cell r="E668" t="str">
            <v>07</v>
          </cell>
          <cell r="F668" t="str">
            <v>โรงพยาบาลชุมชน</v>
          </cell>
          <cell r="G668" t="str">
            <v>30</v>
          </cell>
          <cell r="H668" t="str">
            <v>55</v>
          </cell>
          <cell r="I668" t="str">
            <v>จ.น่าน</v>
          </cell>
          <cell r="J668" t="str">
            <v>04</v>
          </cell>
          <cell r="K668" t="str">
            <v xml:space="preserve"> อ.นาน้อย</v>
          </cell>
          <cell r="L668" t="str">
            <v>03</v>
          </cell>
          <cell r="M668" t="str">
            <v xml:space="preserve"> 'ต.ศรีษะเกษ'</v>
          </cell>
          <cell r="N668" t="str">
            <v>06</v>
          </cell>
          <cell r="O668" t="str">
            <v xml:space="preserve"> หมู่ 6</v>
          </cell>
          <cell r="P668" t="str">
            <v>01</v>
          </cell>
          <cell r="Q668" t="str">
            <v>เปิดดำเนินการ</v>
          </cell>
          <cell r="R668" t="str">
            <v xml:space="preserve"> เลขที่ 110 </v>
          </cell>
          <cell r="S668" t="str">
            <v>55150</v>
          </cell>
          <cell r="T668" t="str">
            <v>054789089</v>
          </cell>
          <cell r="V668" t="str">
            <v>22</v>
          </cell>
          <cell r="W668" t="str">
            <v>2.2 ทุติยภูมิระดับกลาง</v>
          </cell>
          <cell r="AH668" t="str">
            <v>11175</v>
          </cell>
        </row>
        <row r="669">
          <cell r="A669" t="str">
            <v>001117700</v>
          </cell>
          <cell r="B669" t="str">
            <v>โรงพยาบาลเวียงสา</v>
          </cell>
          <cell r="C669" t="str">
            <v>21002</v>
          </cell>
          <cell r="D669" t="str">
            <v>กระทรวงสาธารณสุข สำนักงานปลัดกระทรวงสาธารณสุข</v>
          </cell>
          <cell r="E669" t="str">
            <v>07</v>
          </cell>
          <cell r="F669" t="str">
            <v>โรงพยาบาลชุมชน</v>
          </cell>
          <cell r="G669" t="str">
            <v>60</v>
          </cell>
          <cell r="H669" t="str">
            <v>55</v>
          </cell>
          <cell r="I669" t="str">
            <v>จ.น่าน</v>
          </cell>
          <cell r="J669" t="str">
            <v>07</v>
          </cell>
          <cell r="K669" t="str">
            <v xml:space="preserve"> อ.เวียงสา</v>
          </cell>
          <cell r="L669" t="str">
            <v>01</v>
          </cell>
          <cell r="M669" t="str">
            <v xml:space="preserve"> 'ต.กลางเวียง'</v>
          </cell>
          <cell r="N669" t="str">
            <v>11</v>
          </cell>
          <cell r="O669" t="str">
            <v xml:space="preserve"> หมู่ 11</v>
          </cell>
          <cell r="P669" t="str">
            <v>01</v>
          </cell>
          <cell r="Q669" t="str">
            <v>เปิดดำเนินการ</v>
          </cell>
          <cell r="R669" t="str">
            <v xml:space="preserve"> เลขที่ 131 </v>
          </cell>
          <cell r="S669" t="str">
            <v>55110</v>
          </cell>
          <cell r="T669" t="str">
            <v>054752012</v>
          </cell>
          <cell r="V669" t="str">
            <v>22</v>
          </cell>
          <cell r="W669" t="str">
            <v>2.2 ทุติยภูมิระดับกลาง</v>
          </cell>
          <cell r="AH669" t="str">
            <v>11177</v>
          </cell>
        </row>
        <row r="670">
          <cell r="A670" t="str">
            <v>001117800</v>
          </cell>
          <cell r="B670" t="str">
            <v>โรงพยาบาลทุ่งช้าง</v>
          </cell>
          <cell r="C670" t="str">
            <v>21002</v>
          </cell>
          <cell r="D670" t="str">
            <v>กระทรวงสาธารณสุข สำนักงานปลัดกระทรวงสาธารณสุข</v>
          </cell>
          <cell r="E670" t="str">
            <v>07</v>
          </cell>
          <cell r="F670" t="str">
            <v>โรงพยาบาลชุมชน</v>
          </cell>
          <cell r="G670" t="str">
            <v>30</v>
          </cell>
          <cell r="H670" t="str">
            <v>55</v>
          </cell>
          <cell r="I670" t="str">
            <v>จ.น่าน</v>
          </cell>
          <cell r="J670" t="str">
            <v>08</v>
          </cell>
          <cell r="K670" t="str">
            <v xml:space="preserve"> อ.ทุ่งช้าง</v>
          </cell>
          <cell r="L670" t="str">
            <v>04</v>
          </cell>
          <cell r="M670" t="str">
            <v xml:space="preserve"> 'ต.ทุ่งช้าง'</v>
          </cell>
          <cell r="N670" t="str">
            <v>02</v>
          </cell>
          <cell r="O670" t="str">
            <v xml:space="preserve"> หมู่ 2</v>
          </cell>
          <cell r="P670" t="str">
            <v>01</v>
          </cell>
          <cell r="Q670" t="str">
            <v>เปิดดำเนินการ</v>
          </cell>
          <cell r="R670" t="str">
            <v xml:space="preserve">เลขที่  1    </v>
          </cell>
          <cell r="S670" t="str">
            <v>55130</v>
          </cell>
          <cell r="T670" t="str">
            <v>054795100</v>
          </cell>
          <cell r="V670" t="str">
            <v>22</v>
          </cell>
          <cell r="W670" t="str">
            <v>2.2 ทุติยภูมิระดับกลาง</v>
          </cell>
          <cell r="AH670" t="str">
            <v>11178</v>
          </cell>
        </row>
        <row r="671">
          <cell r="A671" t="str">
            <v>001117900</v>
          </cell>
          <cell r="B671" t="str">
            <v>โรงพยาบาลเชียงกลาง</v>
          </cell>
          <cell r="C671" t="str">
            <v>21002</v>
          </cell>
          <cell r="D671" t="str">
            <v>กระทรวงสาธารณสุข สำนักงานปลัดกระทรวงสาธารณสุข</v>
          </cell>
          <cell r="E671" t="str">
            <v>07</v>
          </cell>
          <cell r="F671" t="str">
            <v>โรงพยาบาลชุมชน</v>
          </cell>
          <cell r="G671" t="str">
            <v>30</v>
          </cell>
          <cell r="H671" t="str">
            <v>55</v>
          </cell>
          <cell r="I671" t="str">
            <v>จ.น่าน</v>
          </cell>
          <cell r="J671" t="str">
            <v>09</v>
          </cell>
          <cell r="K671" t="str">
            <v xml:space="preserve"> อ.เชียงกลาง</v>
          </cell>
          <cell r="L671" t="str">
            <v>01</v>
          </cell>
          <cell r="M671" t="str">
            <v xml:space="preserve"> 'ต.เชียงกลาง'</v>
          </cell>
          <cell r="N671" t="str">
            <v>05</v>
          </cell>
          <cell r="O671" t="str">
            <v xml:space="preserve"> หมู่ 5</v>
          </cell>
          <cell r="P671" t="str">
            <v>01</v>
          </cell>
          <cell r="Q671" t="str">
            <v>เปิดดำเนินการ</v>
          </cell>
          <cell r="R671" t="str">
            <v>563</v>
          </cell>
          <cell r="S671" t="str">
            <v>55160</v>
          </cell>
          <cell r="T671" t="str">
            <v>054797111</v>
          </cell>
          <cell r="V671" t="str">
            <v>22</v>
          </cell>
          <cell r="W671" t="str">
            <v>2.2 ทุติยภูมิระดับกลาง</v>
          </cell>
          <cell r="AH671" t="str">
            <v>11179</v>
          </cell>
        </row>
        <row r="672">
          <cell r="A672" t="str">
            <v>001118100</v>
          </cell>
          <cell r="B672" t="str">
            <v>โรงพยาบาลสันติสุข</v>
          </cell>
          <cell r="C672" t="str">
            <v>21002</v>
          </cell>
          <cell r="D672" t="str">
            <v>กระทรวงสาธารณสุข สำนักงานปลัดกระทรวงสาธารณสุข</v>
          </cell>
          <cell r="E672" t="str">
            <v>07</v>
          </cell>
          <cell r="F672" t="str">
            <v>โรงพยาบาลชุมชน</v>
          </cell>
          <cell r="G672" t="str">
            <v>30</v>
          </cell>
          <cell r="H672" t="str">
            <v>55</v>
          </cell>
          <cell r="I672" t="str">
            <v>จ.น่าน</v>
          </cell>
          <cell r="J672" t="str">
            <v>11</v>
          </cell>
          <cell r="K672" t="str">
            <v xml:space="preserve"> อ.สันติสุข</v>
          </cell>
          <cell r="L672" t="str">
            <v>01</v>
          </cell>
          <cell r="M672" t="str">
            <v xml:space="preserve"> 'ต.ดู่พงษ์'</v>
          </cell>
          <cell r="N672" t="str">
            <v>04</v>
          </cell>
          <cell r="O672" t="str">
            <v xml:space="preserve"> หมู่ 4</v>
          </cell>
          <cell r="P672" t="str">
            <v>01</v>
          </cell>
          <cell r="Q672" t="str">
            <v>เปิดดำเนินการ</v>
          </cell>
          <cell r="R672" t="str">
            <v xml:space="preserve">เลขที่ 205 </v>
          </cell>
          <cell r="S672" t="str">
            <v>55210</v>
          </cell>
          <cell r="T672" t="str">
            <v>054767045</v>
          </cell>
          <cell r="V672" t="str">
            <v>22</v>
          </cell>
          <cell r="W672" t="str">
            <v>2.2 ทุติยภูมิระดับกลาง</v>
          </cell>
          <cell r="AH672" t="str">
            <v>11181</v>
          </cell>
        </row>
        <row r="673">
          <cell r="A673" t="str">
            <v>001118200</v>
          </cell>
          <cell r="B673" t="str">
            <v>โรงพยาบาลบ่อเกลือ</v>
          </cell>
          <cell r="C673" t="str">
            <v>21002</v>
          </cell>
          <cell r="D673" t="str">
            <v>กระทรวงสาธารณสุข สำนักงานปลัดกระทรวงสาธารณสุข</v>
          </cell>
          <cell r="E673" t="str">
            <v>07</v>
          </cell>
          <cell r="F673" t="str">
            <v>โรงพยาบาลชุมชน</v>
          </cell>
          <cell r="G673" t="str">
            <v>10</v>
          </cell>
          <cell r="H673" t="str">
            <v>55</v>
          </cell>
          <cell r="I673" t="str">
            <v>จ.น่าน</v>
          </cell>
          <cell r="J673" t="str">
            <v>12</v>
          </cell>
          <cell r="K673" t="str">
            <v xml:space="preserve"> อ.บ่อเกลือ</v>
          </cell>
          <cell r="L673" t="str">
            <v>02</v>
          </cell>
          <cell r="M673" t="str">
            <v xml:space="preserve"> 'ต.บ่อเกลือใต้'</v>
          </cell>
          <cell r="N673" t="str">
            <v>03</v>
          </cell>
          <cell r="O673" t="str">
            <v xml:space="preserve"> หมู่ 3</v>
          </cell>
          <cell r="P673" t="str">
            <v>01</v>
          </cell>
          <cell r="Q673" t="str">
            <v>เปิดดำเนินการ</v>
          </cell>
          <cell r="R673" t="str">
            <v xml:space="preserve"> เลขที่ 188 </v>
          </cell>
          <cell r="S673" t="str">
            <v>55220</v>
          </cell>
          <cell r="T673" t="str">
            <v>0547708066</v>
          </cell>
          <cell r="V673" t="str">
            <v>22</v>
          </cell>
          <cell r="W673" t="str">
            <v>2.2 ทุติยภูมิระดับกลาง</v>
          </cell>
          <cell r="AH673" t="str">
            <v>11182</v>
          </cell>
        </row>
        <row r="674">
          <cell r="A674" t="str">
            <v>001118700</v>
          </cell>
          <cell r="B674" t="str">
            <v>โรงพยาบาลปง</v>
          </cell>
          <cell r="C674" t="str">
            <v>21002</v>
          </cell>
          <cell r="D674" t="str">
            <v>กระทรวงสาธารณสุข สำนักงานปลัดกระทรวงสาธารณสุข</v>
          </cell>
          <cell r="E674" t="str">
            <v>07</v>
          </cell>
          <cell r="F674" t="str">
            <v>โรงพยาบาลชุมชน</v>
          </cell>
          <cell r="G674" t="str">
            <v>30</v>
          </cell>
          <cell r="H674" t="str">
            <v>56</v>
          </cell>
          <cell r="I674" t="str">
            <v>จ.พะเยา</v>
          </cell>
          <cell r="J674" t="str">
            <v>06</v>
          </cell>
          <cell r="K674" t="str">
            <v xml:space="preserve"> อ.ปง</v>
          </cell>
          <cell r="L674" t="str">
            <v>06</v>
          </cell>
          <cell r="M674" t="str">
            <v xml:space="preserve"> 'ต.นาปรัง'</v>
          </cell>
          <cell r="N674" t="str">
            <v>01</v>
          </cell>
          <cell r="O674" t="str">
            <v xml:space="preserve"> หมู่ 1</v>
          </cell>
          <cell r="P674" t="str">
            <v>01</v>
          </cell>
          <cell r="Q674" t="str">
            <v>เปิดดำเนินการ</v>
          </cell>
          <cell r="R674" t="str">
            <v xml:space="preserve">395 </v>
          </cell>
          <cell r="S674" t="str">
            <v>56140</v>
          </cell>
          <cell r="T674" t="str">
            <v>054-497-225</v>
          </cell>
          <cell r="U674" t="str">
            <v>054-429510</v>
          </cell>
          <cell r="V674" t="str">
            <v>21</v>
          </cell>
          <cell r="W674" t="str">
            <v>2.1 ทุติยภูมิระดับต้น</v>
          </cell>
          <cell r="X674" t="str">
            <v>S</v>
          </cell>
          <cell r="Y674" t="str">
            <v xml:space="preserve">บริการ  </v>
          </cell>
          <cell r="AH674" t="str">
            <v>11187</v>
          </cell>
        </row>
        <row r="675">
          <cell r="A675" t="str">
            <v>001116900</v>
          </cell>
          <cell r="B675" t="str">
            <v>โรงพยาบาลสูงเม่น</v>
          </cell>
          <cell r="C675" t="str">
            <v>21002</v>
          </cell>
          <cell r="D675" t="str">
            <v>กระทรวงสาธารณสุข สำนักงานปลัดกระทรวงสาธารณสุข</v>
          </cell>
          <cell r="E675" t="str">
            <v>07</v>
          </cell>
          <cell r="F675" t="str">
            <v>โรงพยาบาลชุมชน</v>
          </cell>
          <cell r="G675" t="str">
            <v>30</v>
          </cell>
          <cell r="H675" t="str">
            <v>54</v>
          </cell>
          <cell r="I675" t="str">
            <v>จ.แพร่</v>
          </cell>
          <cell r="J675" t="str">
            <v>04</v>
          </cell>
          <cell r="K675" t="str">
            <v xml:space="preserve"> อ.สูงเม่น</v>
          </cell>
          <cell r="L675" t="str">
            <v>04</v>
          </cell>
          <cell r="M675" t="str">
            <v xml:space="preserve"> 'ต.ดอนมูล'</v>
          </cell>
          <cell r="N675" t="str">
            <v>06</v>
          </cell>
          <cell r="O675" t="str">
            <v xml:space="preserve"> หมู่ 6</v>
          </cell>
          <cell r="P675" t="str">
            <v>01</v>
          </cell>
          <cell r="Q675" t="str">
            <v>เปิดดำเนินการ</v>
          </cell>
          <cell r="R675" t="str">
            <v xml:space="preserve"> เลขที  118   </v>
          </cell>
          <cell r="V675" t="str">
            <v>22</v>
          </cell>
          <cell r="W675" t="str">
            <v>2.2 ทุติยภูมิระดับกลาง</v>
          </cell>
          <cell r="AH675" t="str">
            <v>11169</v>
          </cell>
        </row>
        <row r="676">
          <cell r="A676" t="str">
            <v>001117000</v>
          </cell>
          <cell r="B676" t="str">
            <v>โรงพยาบาลสอง</v>
          </cell>
          <cell r="C676" t="str">
            <v>21002</v>
          </cell>
          <cell r="D676" t="str">
            <v>กระทรวงสาธารณสุข สำนักงานปลัดกระทรวงสาธารณสุข</v>
          </cell>
          <cell r="E676" t="str">
            <v>07</v>
          </cell>
          <cell r="F676" t="str">
            <v>โรงพยาบาลชุมชน</v>
          </cell>
          <cell r="G676" t="str">
            <v>30</v>
          </cell>
          <cell r="H676" t="str">
            <v>54</v>
          </cell>
          <cell r="I676" t="str">
            <v>จ.แพร่</v>
          </cell>
          <cell r="J676" t="str">
            <v>06</v>
          </cell>
          <cell r="K676" t="str">
            <v xml:space="preserve"> อ.สอง</v>
          </cell>
          <cell r="L676" t="str">
            <v>01</v>
          </cell>
          <cell r="M676" t="str">
            <v xml:space="preserve"> 'ต.บ้านหนุน'</v>
          </cell>
          <cell r="N676" t="str">
            <v>04</v>
          </cell>
          <cell r="O676" t="str">
            <v xml:space="preserve"> หมู่ 4</v>
          </cell>
          <cell r="P676" t="str">
            <v>01</v>
          </cell>
          <cell r="Q676" t="str">
            <v>เปิดดำเนินการ</v>
          </cell>
          <cell r="R676" t="str">
            <v xml:space="preserve"> เลขที  475   </v>
          </cell>
          <cell r="V676" t="str">
            <v>22</v>
          </cell>
          <cell r="W676" t="str">
            <v>2.2 ทุติยภูมิระดับกลาง</v>
          </cell>
          <cell r="AH676" t="str">
            <v>11170</v>
          </cell>
        </row>
        <row r="677">
          <cell r="A677" t="str">
            <v>001117100</v>
          </cell>
          <cell r="B677" t="str">
            <v>โรงพยาบาลวังชิ้น</v>
          </cell>
          <cell r="C677" t="str">
            <v>21002</v>
          </cell>
          <cell r="D677" t="str">
            <v>กระทรวงสาธารณสุข สำนักงานปลัดกระทรวงสาธารณสุข</v>
          </cell>
          <cell r="E677" t="str">
            <v>07</v>
          </cell>
          <cell r="F677" t="str">
            <v>โรงพยาบาลชุมชน</v>
          </cell>
          <cell r="G677" t="str">
            <v>30</v>
          </cell>
          <cell r="H677" t="str">
            <v>54</v>
          </cell>
          <cell r="I677" t="str">
            <v>จ.แพร่</v>
          </cell>
          <cell r="J677" t="str">
            <v>07</v>
          </cell>
          <cell r="K677" t="str">
            <v xml:space="preserve"> อ.วังชิ้น</v>
          </cell>
          <cell r="L677" t="str">
            <v>01</v>
          </cell>
          <cell r="M677" t="str">
            <v xml:space="preserve"> 'ต.วังชิ้น'</v>
          </cell>
          <cell r="N677" t="str">
            <v>08</v>
          </cell>
          <cell r="O677" t="str">
            <v xml:space="preserve"> หมู่ 8</v>
          </cell>
          <cell r="P677" t="str">
            <v>01</v>
          </cell>
          <cell r="Q677" t="str">
            <v>เปิดดำเนินการ</v>
          </cell>
          <cell r="R677" t="str">
            <v xml:space="preserve">เลขที  115   </v>
          </cell>
          <cell r="V677" t="str">
            <v>22</v>
          </cell>
          <cell r="W677" t="str">
            <v>2.2 ทุติยภูมิระดับกลาง</v>
          </cell>
          <cell r="AH677" t="str">
            <v>11171</v>
          </cell>
        </row>
        <row r="678">
          <cell r="A678" t="str">
            <v>001117200</v>
          </cell>
          <cell r="B678" t="str">
            <v>โรงพยาบาลหนองม่วงไข่</v>
          </cell>
          <cell r="C678" t="str">
            <v>21002</v>
          </cell>
          <cell r="D678" t="str">
            <v>กระทรวงสาธารณสุข สำนักงานปลัดกระทรวงสาธารณสุข</v>
          </cell>
          <cell r="E678" t="str">
            <v>07</v>
          </cell>
          <cell r="F678" t="str">
            <v>โรงพยาบาลชุมชน</v>
          </cell>
          <cell r="G678" t="str">
            <v>30</v>
          </cell>
          <cell r="H678" t="str">
            <v>54</v>
          </cell>
          <cell r="I678" t="str">
            <v>จ.แพร่</v>
          </cell>
          <cell r="J678" t="str">
            <v>08</v>
          </cell>
          <cell r="K678" t="str">
            <v xml:space="preserve"> อ.หนองม่วงไข่</v>
          </cell>
          <cell r="L678" t="str">
            <v>03</v>
          </cell>
          <cell r="M678" t="str">
            <v xml:space="preserve"> 'ต.น้ำรัด'</v>
          </cell>
          <cell r="N678" t="str">
            <v>04</v>
          </cell>
          <cell r="O678" t="str">
            <v xml:space="preserve"> หมู่ 4</v>
          </cell>
          <cell r="P678" t="str">
            <v>01</v>
          </cell>
          <cell r="Q678" t="str">
            <v>เปิดดำเนินการ</v>
          </cell>
          <cell r="R678" t="str">
            <v xml:space="preserve"> เลขที  329   </v>
          </cell>
          <cell r="V678" t="str">
            <v>22</v>
          </cell>
          <cell r="W678" t="str">
            <v>2.2 ทุติยภูมิระดับกลาง</v>
          </cell>
          <cell r="AH678" t="str">
            <v>11172</v>
          </cell>
        </row>
        <row r="679">
          <cell r="A679" t="str">
            <v>001121900</v>
          </cell>
          <cell r="B679" t="str">
            <v>โรงพยาบาลตากฟ้า</v>
          </cell>
          <cell r="C679" t="str">
            <v>21002</v>
          </cell>
          <cell r="D679" t="str">
            <v>กระทรวงสาธารณสุข สำนักงานปลัดกระทรวงสาธารณสุข</v>
          </cell>
          <cell r="E679" t="str">
            <v>07</v>
          </cell>
          <cell r="F679" t="str">
            <v>โรงพยาบาลชุมชน</v>
          </cell>
          <cell r="G679" t="str">
            <v>30</v>
          </cell>
          <cell r="H679" t="str">
            <v>60</v>
          </cell>
          <cell r="I679" t="str">
            <v>จ.นครสวรรค์</v>
          </cell>
          <cell r="J679" t="str">
            <v>12</v>
          </cell>
          <cell r="K679" t="str">
            <v xml:space="preserve"> อ.ตากฟ้า</v>
          </cell>
          <cell r="L679" t="str">
            <v>01</v>
          </cell>
          <cell r="M679" t="str">
            <v xml:space="preserve"> 'ต.ตากฟ้า'</v>
          </cell>
          <cell r="N679" t="str">
            <v>01</v>
          </cell>
          <cell r="O679" t="str">
            <v xml:space="preserve"> หมู่ 1</v>
          </cell>
          <cell r="P679" t="str">
            <v>01</v>
          </cell>
          <cell r="Q679" t="str">
            <v>เปิดดำเนินการ</v>
          </cell>
          <cell r="R679" t="str">
            <v xml:space="preserve">330 ม.1 ถ.พหลโยธิน </v>
          </cell>
          <cell r="S679" t="str">
            <v>60190</v>
          </cell>
          <cell r="V679" t="str">
            <v>21</v>
          </cell>
          <cell r="W679" t="str">
            <v>2.1 ทุติยภูมิระดับต้น</v>
          </cell>
          <cell r="AH679" t="str">
            <v>11219</v>
          </cell>
        </row>
        <row r="680">
          <cell r="A680" t="str">
            <v>001120800</v>
          </cell>
          <cell r="B680" t="str">
            <v>โรงพยาบาลปางมะผ้า</v>
          </cell>
          <cell r="C680" t="str">
            <v>21002</v>
          </cell>
          <cell r="D680" t="str">
            <v>กระทรวงสาธารณสุข สำนักงานปลัดกระทรวงสาธารณสุข</v>
          </cell>
          <cell r="E680" t="str">
            <v>07</v>
          </cell>
          <cell r="F680" t="str">
            <v>โรงพยาบาลชุมชน</v>
          </cell>
          <cell r="G680" t="str">
            <v>10</v>
          </cell>
          <cell r="H680" t="str">
            <v>58</v>
          </cell>
          <cell r="I680" t="str">
            <v>จ.แม่ฮ่องสอน</v>
          </cell>
          <cell r="J680" t="str">
            <v>07</v>
          </cell>
          <cell r="K680" t="str">
            <v xml:space="preserve"> อ.ปางมะผ้า</v>
          </cell>
          <cell r="L680" t="str">
            <v>01</v>
          </cell>
          <cell r="M680" t="str">
            <v xml:space="preserve"> 'ต.สบป่อง'</v>
          </cell>
          <cell r="N680" t="str">
            <v>01</v>
          </cell>
          <cell r="O680" t="str">
            <v xml:space="preserve"> หมู่ 1</v>
          </cell>
          <cell r="P680" t="str">
            <v>01</v>
          </cell>
          <cell r="Q680" t="str">
            <v>เปิดดำเนินการ</v>
          </cell>
          <cell r="R680" t="str">
            <v xml:space="preserve">240 ม.1 </v>
          </cell>
          <cell r="S680" t="str">
            <v>58150</v>
          </cell>
          <cell r="V680" t="str">
            <v>21</v>
          </cell>
          <cell r="W680" t="str">
            <v>2.1 ทุติยภูมิระดับต้น</v>
          </cell>
          <cell r="AH680" t="str">
            <v>11208</v>
          </cell>
        </row>
        <row r="681">
          <cell r="A681" t="str">
            <v>001123100</v>
          </cell>
          <cell r="B681" t="str">
            <v>โรงพยาบาลขาณุวรลักษบุรี</v>
          </cell>
          <cell r="C681" t="str">
            <v>21002</v>
          </cell>
          <cell r="D681" t="str">
            <v>กระทรวงสาธารณสุข สำนักงานปลัดกระทรวงสาธารณสุข</v>
          </cell>
          <cell r="E681" t="str">
            <v>07</v>
          </cell>
          <cell r="F681" t="str">
            <v>โรงพยาบาลชุมชน</v>
          </cell>
          <cell r="G681" t="str">
            <v>60</v>
          </cell>
          <cell r="H681" t="str">
            <v>62</v>
          </cell>
          <cell r="I681" t="str">
            <v>จ.กำแพงเพชร</v>
          </cell>
          <cell r="J681" t="str">
            <v>04</v>
          </cell>
          <cell r="K681" t="str">
            <v xml:space="preserve"> อ.ขาณุวรลักษบุรี</v>
          </cell>
          <cell r="L681" t="str">
            <v>05</v>
          </cell>
          <cell r="M681" t="str">
            <v xml:space="preserve"> 'ต.แสนตอ'</v>
          </cell>
          <cell r="N681" t="str">
            <v>02</v>
          </cell>
          <cell r="O681" t="str">
            <v xml:space="preserve"> หมู่ 2</v>
          </cell>
          <cell r="P681" t="str">
            <v>01</v>
          </cell>
          <cell r="Q681" t="str">
            <v>เปิดดำเนินการ</v>
          </cell>
          <cell r="S681" t="str">
            <v>62130</v>
          </cell>
          <cell r="V681" t="str">
            <v>21</v>
          </cell>
          <cell r="W681" t="str">
            <v>2.1 ทุติยภูมิระดับต้น</v>
          </cell>
          <cell r="AH681" t="str">
            <v>11231</v>
          </cell>
        </row>
        <row r="682">
          <cell r="A682" t="str">
            <v>001121600</v>
          </cell>
          <cell r="B682" t="str">
            <v>โรงพยาบาลไพศาลี</v>
          </cell>
          <cell r="C682" t="str">
            <v>21002</v>
          </cell>
          <cell r="D682" t="str">
            <v>กระทรวงสาธารณสุข สำนักงานปลัดกระทรวงสาธารณสุข</v>
          </cell>
          <cell r="E682" t="str">
            <v>07</v>
          </cell>
          <cell r="F682" t="str">
            <v>โรงพยาบาลชุมชน</v>
          </cell>
          <cell r="G682" t="str">
            <v>30</v>
          </cell>
          <cell r="H682" t="str">
            <v>60</v>
          </cell>
          <cell r="I682" t="str">
            <v>จ.นครสวรรค์</v>
          </cell>
          <cell r="J682" t="str">
            <v>09</v>
          </cell>
          <cell r="K682" t="str">
            <v xml:space="preserve"> อ.ไพศาลี</v>
          </cell>
          <cell r="L682" t="str">
            <v>08</v>
          </cell>
          <cell r="M682" t="str">
            <v xml:space="preserve"> 'ต.ไพศาลี'</v>
          </cell>
          <cell r="N682" t="str">
            <v>08</v>
          </cell>
          <cell r="O682" t="str">
            <v xml:space="preserve"> หมู่ 8</v>
          </cell>
          <cell r="P682" t="str">
            <v>01</v>
          </cell>
          <cell r="Q682" t="str">
            <v>เปิดดำเนินการ</v>
          </cell>
          <cell r="R682" t="str">
            <v xml:space="preserve">700 ม.8 ถ.ไพศาลี-วังพิกุล </v>
          </cell>
          <cell r="S682" t="str">
            <v>60220</v>
          </cell>
          <cell r="V682" t="str">
            <v>21</v>
          </cell>
          <cell r="W682" t="str">
            <v>2.1 ทุติยภูมิระดับต้น</v>
          </cell>
          <cell r="AH682" t="str">
            <v>11216</v>
          </cell>
        </row>
        <row r="683">
          <cell r="A683" t="str">
            <v>001124100</v>
          </cell>
          <cell r="B683" t="str">
            <v>โรงพยาบาลท่าสองยาง</v>
          </cell>
          <cell r="C683" t="str">
            <v>21002</v>
          </cell>
          <cell r="D683" t="str">
            <v>กระทรวงสาธารณสุข สำนักงานปลัดกระทรวงสาธารณสุข</v>
          </cell>
          <cell r="E683" t="str">
            <v>07</v>
          </cell>
          <cell r="F683" t="str">
            <v>โรงพยาบาลชุมชน</v>
          </cell>
          <cell r="G683" t="str">
            <v>60</v>
          </cell>
          <cell r="H683" t="str">
            <v>63</v>
          </cell>
          <cell r="I683" t="str">
            <v>จ.ตาก</v>
          </cell>
          <cell r="J683" t="str">
            <v>05</v>
          </cell>
          <cell r="K683" t="str">
            <v xml:space="preserve"> อ.ท่าสองยาง</v>
          </cell>
          <cell r="L683" t="str">
            <v>02</v>
          </cell>
          <cell r="M683" t="str">
            <v xml:space="preserve"> 'ต.แม่ต้าน'</v>
          </cell>
          <cell r="N683" t="str">
            <v>02</v>
          </cell>
          <cell r="O683" t="str">
            <v xml:space="preserve"> หมู่ 2</v>
          </cell>
          <cell r="P683" t="str">
            <v>01</v>
          </cell>
          <cell r="Q683" t="str">
            <v>เปิดดำเนินการ</v>
          </cell>
          <cell r="R683" t="str">
            <v xml:space="preserve">357 บ้านแม่ต้าน </v>
          </cell>
          <cell r="S683" t="str">
            <v>63150</v>
          </cell>
          <cell r="T683" t="str">
            <v>055589009</v>
          </cell>
          <cell r="U683" t="str">
            <v>055589009</v>
          </cell>
          <cell r="V683" t="str">
            <v>21</v>
          </cell>
          <cell r="W683" t="str">
            <v>2.1 ทุติยภูมิระดับต้น</v>
          </cell>
          <cell r="Z683" t="str">
            <v>06</v>
          </cell>
          <cell r="AA683" t="str">
            <v>แก้ไข/เปลี่ยนแปลงจำนวนเตียง</v>
          </cell>
          <cell r="AB683" t="str">
            <v>ปรับจำนวนเตียง 30 เป็น 60</v>
          </cell>
          <cell r="AH683" t="str">
            <v>11241</v>
          </cell>
        </row>
        <row r="684">
          <cell r="A684" t="str">
            <v>001126000</v>
          </cell>
          <cell r="B684" t="str">
            <v>โรงพยาบาลบางมูลนาก</v>
          </cell>
          <cell r="C684" t="str">
            <v>21002</v>
          </cell>
          <cell r="D684" t="str">
            <v>กระทรวงสาธารณสุข สำนักงานปลัดกระทรวงสาธารณสุข</v>
          </cell>
          <cell r="E684" t="str">
            <v>07</v>
          </cell>
          <cell r="F684" t="str">
            <v>โรงพยาบาลชุมชน</v>
          </cell>
          <cell r="G684" t="str">
            <v>90</v>
          </cell>
          <cell r="H684" t="str">
            <v>66</v>
          </cell>
          <cell r="I684" t="str">
            <v>จ.พิจิตร</v>
          </cell>
          <cell r="J684" t="str">
            <v>05</v>
          </cell>
          <cell r="K684" t="str">
            <v xml:space="preserve"> อ.บางมูลนาก</v>
          </cell>
          <cell r="L684" t="str">
            <v>01</v>
          </cell>
          <cell r="M684" t="str">
            <v xml:space="preserve"> 'ต.บางมูลนาก'</v>
          </cell>
          <cell r="N684" t="str">
            <v>09</v>
          </cell>
          <cell r="O684" t="str">
            <v xml:space="preserve"> หมู่ 9</v>
          </cell>
          <cell r="P684" t="str">
            <v>01</v>
          </cell>
          <cell r="Q684" t="str">
            <v>เปิดดำเนินการ</v>
          </cell>
          <cell r="S684" t="str">
            <v>66120</v>
          </cell>
          <cell r="T684" t="str">
            <v>056631131</v>
          </cell>
          <cell r="U684" t="str">
            <v>056631132</v>
          </cell>
          <cell r="V684" t="str">
            <v>21</v>
          </cell>
          <cell r="W684" t="str">
            <v>2.1 ทุติยภูมิระดับต้น</v>
          </cell>
          <cell r="AH684" t="str">
            <v>11260</v>
          </cell>
        </row>
        <row r="685">
          <cell r="A685" t="str">
            <v>001123200</v>
          </cell>
          <cell r="B685" t="str">
            <v>โรงพยาบาลคลองขลุง</v>
          </cell>
          <cell r="C685" t="str">
            <v>21002</v>
          </cell>
          <cell r="D685" t="str">
            <v>กระทรวงสาธารณสุข สำนักงานปลัดกระทรวงสาธารณสุข</v>
          </cell>
          <cell r="E685" t="str">
            <v>07</v>
          </cell>
          <cell r="F685" t="str">
            <v>โรงพยาบาลชุมชน</v>
          </cell>
          <cell r="G685" t="str">
            <v>60</v>
          </cell>
          <cell r="H685" t="str">
            <v>62</v>
          </cell>
          <cell r="I685" t="str">
            <v>จ.กำแพงเพชร</v>
          </cell>
          <cell r="J685" t="str">
            <v>05</v>
          </cell>
          <cell r="K685" t="str">
            <v xml:space="preserve"> อ.คลองขลุง</v>
          </cell>
          <cell r="L685" t="str">
            <v>01</v>
          </cell>
          <cell r="M685" t="str">
            <v xml:space="preserve"> 'ต.คลองขลุง'</v>
          </cell>
          <cell r="N685" t="str">
            <v>10</v>
          </cell>
          <cell r="O685" t="str">
            <v xml:space="preserve"> หมู่ 10</v>
          </cell>
          <cell r="P685" t="str">
            <v>01</v>
          </cell>
          <cell r="Q685" t="str">
            <v>เปิดดำเนินการ</v>
          </cell>
          <cell r="R685" t="str">
            <v xml:space="preserve">315 ม.10 ถ.พหลโยธิน </v>
          </cell>
          <cell r="S685" t="str">
            <v>62120</v>
          </cell>
          <cell r="V685" t="str">
            <v>21</v>
          </cell>
          <cell r="W685" t="str">
            <v>2.1 ทุติยภูมิระดับต้น</v>
          </cell>
          <cell r="AH685" t="str">
            <v>11232</v>
          </cell>
        </row>
        <row r="686">
          <cell r="A686" t="str">
            <v>001123900</v>
          </cell>
          <cell r="B686" t="str">
            <v>โรงพยาบาลสามเงา</v>
          </cell>
          <cell r="C686" t="str">
            <v>21002</v>
          </cell>
          <cell r="D686" t="str">
            <v>กระทรวงสาธารณสุข สำนักงานปลัดกระทรวงสาธารณสุข</v>
          </cell>
          <cell r="E686" t="str">
            <v>07</v>
          </cell>
          <cell r="F686" t="str">
            <v>โรงพยาบาลชุมชน</v>
          </cell>
          <cell r="G686" t="str">
            <v>30</v>
          </cell>
          <cell r="H686" t="str">
            <v>63</v>
          </cell>
          <cell r="I686" t="str">
            <v>จ.ตาก</v>
          </cell>
          <cell r="J686" t="str">
            <v>03</v>
          </cell>
          <cell r="K686" t="str">
            <v xml:space="preserve"> อ.สามเงา</v>
          </cell>
          <cell r="L686" t="str">
            <v>01</v>
          </cell>
          <cell r="M686" t="str">
            <v xml:space="preserve"> 'ต.สามเงา'</v>
          </cell>
          <cell r="N686" t="str">
            <v>04</v>
          </cell>
          <cell r="O686" t="str">
            <v xml:space="preserve"> หมู่ 4</v>
          </cell>
          <cell r="P686" t="str">
            <v>01</v>
          </cell>
          <cell r="Q686" t="str">
            <v>เปิดดำเนินการ</v>
          </cell>
          <cell r="R686" t="str">
            <v xml:space="preserve">371 บ้านจัดสรร </v>
          </cell>
          <cell r="S686" t="str">
            <v>63130</v>
          </cell>
          <cell r="T686" t="str">
            <v>055549257</v>
          </cell>
          <cell r="U686" t="str">
            <v>055599672</v>
          </cell>
          <cell r="V686" t="str">
            <v>21</v>
          </cell>
          <cell r="W686" t="str">
            <v>2.1 ทุติยภูมิระดับต้น</v>
          </cell>
          <cell r="AH686" t="str">
            <v>11239</v>
          </cell>
        </row>
        <row r="687">
          <cell r="A687" t="str">
            <v>001124000</v>
          </cell>
          <cell r="B687" t="str">
            <v>โรงพยาบาลแม่ระมาด</v>
          </cell>
          <cell r="C687" t="str">
            <v>21002</v>
          </cell>
          <cell r="D687" t="str">
            <v>กระทรวงสาธารณสุข สำนักงานปลัดกระทรวงสาธารณสุข</v>
          </cell>
          <cell r="E687" t="str">
            <v>07</v>
          </cell>
          <cell r="F687" t="str">
            <v>โรงพยาบาลชุมชน</v>
          </cell>
          <cell r="G687" t="str">
            <v>60</v>
          </cell>
          <cell r="H687" t="str">
            <v>63</v>
          </cell>
          <cell r="I687" t="str">
            <v>จ.ตาก</v>
          </cell>
          <cell r="J687" t="str">
            <v>04</v>
          </cell>
          <cell r="K687" t="str">
            <v xml:space="preserve"> อ.แม่ระมาด</v>
          </cell>
          <cell r="L687" t="str">
            <v>01</v>
          </cell>
          <cell r="M687" t="str">
            <v xml:space="preserve"> 'ต.แม่ระมาด'</v>
          </cell>
          <cell r="N687" t="str">
            <v>04</v>
          </cell>
          <cell r="O687" t="str">
            <v xml:space="preserve"> หมู่ 4</v>
          </cell>
          <cell r="P687" t="str">
            <v>01</v>
          </cell>
          <cell r="Q687" t="str">
            <v>เปิดดำเนินการ</v>
          </cell>
          <cell r="R687" t="str">
            <v xml:space="preserve">251 บ้านแม่ระมาด </v>
          </cell>
          <cell r="S687" t="str">
            <v>63140</v>
          </cell>
          <cell r="T687" t="str">
            <v>055581229</v>
          </cell>
          <cell r="U687" t="str">
            <v>055581085</v>
          </cell>
          <cell r="V687" t="str">
            <v>21</v>
          </cell>
          <cell r="W687" t="str">
            <v>2.1 ทุติยภูมิระดับต้น</v>
          </cell>
          <cell r="AH687" t="str">
            <v>11240</v>
          </cell>
        </row>
        <row r="688">
          <cell r="A688" t="str">
            <v>001123800</v>
          </cell>
          <cell r="B688" t="str">
            <v>โรงพยาบาลบ้านตาก</v>
          </cell>
          <cell r="C688" t="str">
            <v>21002</v>
          </cell>
          <cell r="D688" t="str">
            <v>กระทรวงสาธารณสุข สำนักงานปลัดกระทรวงสาธารณสุข</v>
          </cell>
          <cell r="E688" t="str">
            <v>07</v>
          </cell>
          <cell r="F688" t="str">
            <v>โรงพยาบาลชุมชน</v>
          </cell>
          <cell r="G688" t="str">
            <v>60</v>
          </cell>
          <cell r="H688" t="str">
            <v>63</v>
          </cell>
          <cell r="I688" t="str">
            <v>จ.ตาก</v>
          </cell>
          <cell r="J688" t="str">
            <v>02</v>
          </cell>
          <cell r="K688" t="str">
            <v xml:space="preserve"> อ.บ้านตาก</v>
          </cell>
          <cell r="L688" t="str">
            <v>01</v>
          </cell>
          <cell r="M688" t="str">
            <v xml:space="preserve"> 'ต.ตากออก'</v>
          </cell>
          <cell r="N688" t="str">
            <v>07</v>
          </cell>
          <cell r="O688" t="str">
            <v xml:space="preserve"> หมู่ 7</v>
          </cell>
          <cell r="P688" t="str">
            <v>01</v>
          </cell>
          <cell r="Q688" t="str">
            <v>เปิดดำเนินการ</v>
          </cell>
          <cell r="R688" t="str">
            <v xml:space="preserve">บ้านตะฝั่งสูง </v>
          </cell>
          <cell r="S688" t="str">
            <v>63120</v>
          </cell>
          <cell r="T688" t="str">
            <v>055591023</v>
          </cell>
          <cell r="U688" t="str">
            <v>055591023</v>
          </cell>
          <cell r="V688" t="str">
            <v>21</v>
          </cell>
          <cell r="W688" t="str">
            <v>2.1 ทุติยภูมิระดับต้น</v>
          </cell>
          <cell r="AH688" t="str">
            <v>11238</v>
          </cell>
        </row>
        <row r="689">
          <cell r="A689" t="str">
            <v>001124200</v>
          </cell>
          <cell r="B689" t="str">
            <v>โรงพยาบาลพบพระ</v>
          </cell>
          <cell r="C689" t="str">
            <v>21002</v>
          </cell>
          <cell r="D689" t="str">
            <v>กระทรวงสาธารณสุข สำนักงานปลัดกระทรวงสาธารณสุข</v>
          </cell>
          <cell r="E689" t="str">
            <v>07</v>
          </cell>
          <cell r="F689" t="str">
            <v>โรงพยาบาลชุมชน</v>
          </cell>
          <cell r="G689" t="str">
            <v>30</v>
          </cell>
          <cell r="H689" t="str">
            <v>63</v>
          </cell>
          <cell r="I689" t="str">
            <v>จ.ตาก</v>
          </cell>
          <cell r="J689" t="str">
            <v>07</v>
          </cell>
          <cell r="K689" t="str">
            <v xml:space="preserve"> อ.พบพระ</v>
          </cell>
          <cell r="L689" t="str">
            <v>01</v>
          </cell>
          <cell r="M689" t="str">
            <v xml:space="preserve"> 'ต.พบพระ'</v>
          </cell>
          <cell r="N689" t="str">
            <v>02</v>
          </cell>
          <cell r="O689" t="str">
            <v xml:space="preserve"> หมู่ 2</v>
          </cell>
          <cell r="P689" t="str">
            <v>01</v>
          </cell>
          <cell r="Q689" t="str">
            <v>เปิดดำเนินการ</v>
          </cell>
          <cell r="R689" t="str">
            <v xml:space="preserve">บ้านพบพระกลาง </v>
          </cell>
          <cell r="S689" t="str">
            <v>63160</v>
          </cell>
          <cell r="T689" t="str">
            <v>055569023</v>
          </cell>
          <cell r="U689" t="str">
            <v>055569117</v>
          </cell>
          <cell r="V689" t="str">
            <v>21</v>
          </cell>
          <cell r="W689" t="str">
            <v>2.1 ทุติยภูมิระดับต้น</v>
          </cell>
          <cell r="AH689" t="str">
            <v>11242</v>
          </cell>
        </row>
        <row r="690">
          <cell r="A690" t="str">
            <v>001125700</v>
          </cell>
          <cell r="B690" t="str">
            <v>โรงพยาบาลเนินมะปราง</v>
          </cell>
          <cell r="C690" t="str">
            <v>21002</v>
          </cell>
          <cell r="D690" t="str">
            <v>กระทรวงสาธารณสุข สำนักงานปลัดกระทรวงสาธารณสุข</v>
          </cell>
          <cell r="E690" t="str">
            <v>07</v>
          </cell>
          <cell r="F690" t="str">
            <v>โรงพยาบาลชุมชน</v>
          </cell>
          <cell r="G690" t="str">
            <v>30</v>
          </cell>
          <cell r="H690" t="str">
            <v>65</v>
          </cell>
          <cell r="I690" t="str">
            <v>จ.พิษณุโลก</v>
          </cell>
          <cell r="J690" t="str">
            <v>09</v>
          </cell>
          <cell r="K690" t="str">
            <v xml:space="preserve"> อ.เนินมะปราง</v>
          </cell>
          <cell r="L690" t="str">
            <v>06</v>
          </cell>
          <cell r="M690" t="str">
            <v xml:space="preserve"> 'ต.เนินมะปราง'</v>
          </cell>
          <cell r="N690" t="str">
            <v>02</v>
          </cell>
          <cell r="O690" t="str">
            <v xml:space="preserve"> หมู่ 2</v>
          </cell>
          <cell r="P690" t="str">
            <v>01</v>
          </cell>
          <cell r="Q690" t="str">
            <v>เปิดดำเนินการ</v>
          </cell>
          <cell r="R690" t="str">
            <v>364 ม.2 บ้านเนินมะปราง</v>
          </cell>
          <cell r="V690" t="str">
            <v>21</v>
          </cell>
          <cell r="W690" t="str">
            <v>2.1 ทุติยภูมิระดับต้น</v>
          </cell>
          <cell r="AH690" t="str">
            <v>11257</v>
          </cell>
        </row>
        <row r="691">
          <cell r="A691" t="str">
            <v>001126400</v>
          </cell>
          <cell r="B691" t="str">
            <v>โรงพยาบาลชนแดน</v>
          </cell>
          <cell r="C691" t="str">
            <v>21002</v>
          </cell>
          <cell r="D691" t="str">
            <v>กระทรวงสาธารณสุข สำนักงานปลัดกระทรวงสาธารณสุข</v>
          </cell>
          <cell r="E691" t="str">
            <v>07</v>
          </cell>
          <cell r="F691" t="str">
            <v>โรงพยาบาลชุมชน</v>
          </cell>
          <cell r="G691" t="str">
            <v>60</v>
          </cell>
          <cell r="H691" t="str">
            <v>67</v>
          </cell>
          <cell r="I691" t="str">
            <v>จ.เพชรบูรณ์</v>
          </cell>
          <cell r="J691" t="str">
            <v>02</v>
          </cell>
          <cell r="K691" t="str">
            <v xml:space="preserve"> อ.ชนแดน</v>
          </cell>
          <cell r="L691" t="str">
            <v>01</v>
          </cell>
          <cell r="M691" t="str">
            <v xml:space="preserve"> 'ต.ชนแดน'</v>
          </cell>
          <cell r="N691" t="str">
            <v>07</v>
          </cell>
          <cell r="O691" t="str">
            <v xml:space="preserve"> หมู่ 7</v>
          </cell>
          <cell r="P691" t="str">
            <v>01</v>
          </cell>
          <cell r="Q691" t="str">
            <v>เปิดดำเนินการ</v>
          </cell>
          <cell r="R691" t="str">
            <v xml:space="preserve">415 ม.7 ถ.ชมฐีระเวช </v>
          </cell>
          <cell r="S691" t="str">
            <v>67150</v>
          </cell>
          <cell r="V691" t="str">
            <v>21</v>
          </cell>
          <cell r="W691" t="str">
            <v>2.1 ทุติยภูมิระดับต้น</v>
          </cell>
          <cell r="AH691" t="str">
            <v>11264</v>
          </cell>
        </row>
        <row r="692">
          <cell r="A692" t="str">
            <v>001126700</v>
          </cell>
          <cell r="B692" t="str">
            <v>โรงพยาบาลศรีเทพ</v>
          </cell>
          <cell r="C692" t="str">
            <v>21002</v>
          </cell>
          <cell r="D692" t="str">
            <v>กระทรวงสาธารณสุข สำนักงานปลัดกระทรวงสาธารณสุข</v>
          </cell>
          <cell r="E692" t="str">
            <v>07</v>
          </cell>
          <cell r="F692" t="str">
            <v>โรงพยาบาลชุมชน</v>
          </cell>
          <cell r="G692" t="str">
            <v>30</v>
          </cell>
          <cell r="H692" t="str">
            <v>67</v>
          </cell>
          <cell r="I692" t="str">
            <v>จ.เพชรบูรณ์</v>
          </cell>
          <cell r="J692" t="str">
            <v>06</v>
          </cell>
          <cell r="K692" t="str">
            <v xml:space="preserve"> อ.ศรีเทพ</v>
          </cell>
          <cell r="L692" t="str">
            <v>02</v>
          </cell>
          <cell r="M692" t="str">
            <v xml:space="preserve"> 'ต.สระกรวด'</v>
          </cell>
          <cell r="N692" t="str">
            <v>12</v>
          </cell>
          <cell r="O692" t="str">
            <v xml:space="preserve"> หมู่ 12</v>
          </cell>
          <cell r="P692" t="str">
            <v>01</v>
          </cell>
          <cell r="Q692" t="str">
            <v>เปิดดำเนินการ</v>
          </cell>
          <cell r="R692" t="str">
            <v xml:space="preserve">70 ม.12 ถ.ศรีเทพ-หนองมะค่า </v>
          </cell>
          <cell r="S692" t="str">
            <v>67170</v>
          </cell>
          <cell r="V692" t="str">
            <v>21</v>
          </cell>
          <cell r="W692" t="str">
            <v>2.1 ทุติยภูมิระดับต้น</v>
          </cell>
          <cell r="AH692" t="str">
            <v>11267</v>
          </cell>
        </row>
        <row r="693">
          <cell r="A693" t="str">
            <v>001126900</v>
          </cell>
          <cell r="B693" t="str">
            <v>โรงพยาบาลบึงสามพัน</v>
          </cell>
          <cell r="C693" t="str">
            <v>21002</v>
          </cell>
          <cell r="D693" t="str">
            <v>กระทรวงสาธารณสุข สำนักงานปลัดกระทรวงสาธารณสุข</v>
          </cell>
          <cell r="E693" t="str">
            <v>07</v>
          </cell>
          <cell r="F693" t="str">
            <v>โรงพยาบาลชุมชน</v>
          </cell>
          <cell r="G693" t="str">
            <v>60</v>
          </cell>
          <cell r="H693" t="str">
            <v>67</v>
          </cell>
          <cell r="I693" t="str">
            <v>จ.เพชรบูรณ์</v>
          </cell>
          <cell r="J693" t="str">
            <v>08</v>
          </cell>
          <cell r="K693" t="str">
            <v xml:space="preserve"> อ.บึงสามพัน</v>
          </cell>
          <cell r="L693" t="str">
            <v>01</v>
          </cell>
          <cell r="M693" t="str">
            <v xml:space="preserve"> 'ต.ซับสมอทอด'</v>
          </cell>
          <cell r="N693" t="str">
            <v>09</v>
          </cell>
          <cell r="O693" t="str">
            <v xml:space="preserve"> หมู่ 9</v>
          </cell>
          <cell r="P693" t="str">
            <v>01</v>
          </cell>
          <cell r="Q693" t="str">
            <v>เปิดดำเนินการ</v>
          </cell>
          <cell r="R693" t="str">
            <v xml:space="preserve">333 </v>
          </cell>
          <cell r="S693" t="str">
            <v>67160</v>
          </cell>
          <cell r="V693" t="str">
            <v>21</v>
          </cell>
          <cell r="W693" t="str">
            <v>2.1 ทุติยภูมิระดับต้น</v>
          </cell>
          <cell r="AH693" t="str">
            <v>11269</v>
          </cell>
        </row>
        <row r="694">
          <cell r="A694" t="str">
            <v>001127100</v>
          </cell>
          <cell r="B694" t="str">
            <v>โรงพยาบาลวังโป่ง</v>
          </cell>
          <cell r="C694" t="str">
            <v>21002</v>
          </cell>
          <cell r="D694" t="str">
            <v>กระทรวงสาธารณสุข สำนักงานปลัดกระทรวงสาธารณสุข</v>
          </cell>
          <cell r="E694" t="str">
            <v>07</v>
          </cell>
          <cell r="F694" t="str">
            <v>โรงพยาบาลชุมชน</v>
          </cell>
          <cell r="G694" t="str">
            <v>30</v>
          </cell>
          <cell r="H694" t="str">
            <v>67</v>
          </cell>
          <cell r="I694" t="str">
            <v>จ.เพชรบูรณ์</v>
          </cell>
          <cell r="J694" t="str">
            <v>10</v>
          </cell>
          <cell r="K694" t="str">
            <v xml:space="preserve"> อ.วังโป่ง</v>
          </cell>
          <cell r="L694" t="str">
            <v>01</v>
          </cell>
          <cell r="M694" t="str">
            <v xml:space="preserve"> 'ต.วังโป่ง'</v>
          </cell>
          <cell r="N694" t="str">
            <v>01</v>
          </cell>
          <cell r="O694" t="str">
            <v xml:space="preserve"> หมู่ 1</v>
          </cell>
          <cell r="P694" t="str">
            <v>01</v>
          </cell>
          <cell r="Q694" t="str">
            <v>เปิดดำเนินการ</v>
          </cell>
          <cell r="R694" t="str">
            <v xml:space="preserve">630 </v>
          </cell>
          <cell r="S694" t="str">
            <v>67240</v>
          </cell>
          <cell r="V694" t="str">
            <v>21</v>
          </cell>
          <cell r="W694" t="str">
            <v>2.1 ทุติยภูมิระดับต้น</v>
          </cell>
          <cell r="AH694" t="str">
            <v>11271</v>
          </cell>
        </row>
        <row r="695">
          <cell r="A695" t="str">
            <v>001127000</v>
          </cell>
          <cell r="B695" t="str">
            <v>โรงพยาบาลน้ำหนาว</v>
          </cell>
          <cell r="C695" t="str">
            <v>21002</v>
          </cell>
          <cell r="D695" t="str">
            <v>กระทรวงสาธารณสุข สำนักงานปลัดกระทรวงสาธารณสุข</v>
          </cell>
          <cell r="E695" t="str">
            <v>07</v>
          </cell>
          <cell r="F695" t="str">
            <v>โรงพยาบาลชุมชน</v>
          </cell>
          <cell r="G695" t="str">
            <v>10</v>
          </cell>
          <cell r="H695" t="str">
            <v>67</v>
          </cell>
          <cell r="I695" t="str">
            <v>จ.เพชรบูรณ์</v>
          </cell>
          <cell r="J695" t="str">
            <v>09</v>
          </cell>
          <cell r="K695" t="str">
            <v xml:space="preserve"> อ.น้ำหนาว</v>
          </cell>
          <cell r="L695" t="str">
            <v>01</v>
          </cell>
          <cell r="M695" t="str">
            <v xml:space="preserve"> 'ต.น้ำหนาว'</v>
          </cell>
          <cell r="N695" t="str">
            <v>05</v>
          </cell>
          <cell r="O695" t="str">
            <v xml:space="preserve"> หมู่ 5</v>
          </cell>
          <cell r="P695" t="str">
            <v>01</v>
          </cell>
          <cell r="Q695" t="str">
            <v>เปิดดำเนินการ</v>
          </cell>
          <cell r="R695" t="str">
            <v xml:space="preserve">333 </v>
          </cell>
          <cell r="S695" t="str">
            <v>67160</v>
          </cell>
          <cell r="V695" t="str">
            <v>21</v>
          </cell>
          <cell r="W695" t="str">
            <v>2.1 ทุติยภูมิระดับต้น</v>
          </cell>
          <cell r="AH695" t="str">
            <v>11270</v>
          </cell>
        </row>
        <row r="696">
          <cell r="A696" t="str">
            <v>001124600</v>
          </cell>
          <cell r="B696" t="str">
            <v>โรงพยาบาลกงไกรลาศ</v>
          </cell>
          <cell r="C696" t="str">
            <v>21002</v>
          </cell>
          <cell r="D696" t="str">
            <v>กระทรวงสาธารณสุข สำนักงานปลัดกระทรวงสาธารณสุข</v>
          </cell>
          <cell r="E696" t="str">
            <v>07</v>
          </cell>
          <cell r="F696" t="str">
            <v>โรงพยาบาลชุมชน</v>
          </cell>
          <cell r="G696" t="str">
            <v>30</v>
          </cell>
          <cell r="H696" t="str">
            <v>64</v>
          </cell>
          <cell r="I696" t="str">
            <v>จ.สุโขทัย</v>
          </cell>
          <cell r="J696" t="str">
            <v>04</v>
          </cell>
          <cell r="K696" t="str">
            <v xml:space="preserve"> อ.กงไกรลาศ</v>
          </cell>
          <cell r="L696" t="str">
            <v>01</v>
          </cell>
          <cell r="M696" t="str">
            <v xml:space="preserve"> 'ต.กง'</v>
          </cell>
          <cell r="N696" t="str">
            <v>02</v>
          </cell>
          <cell r="O696" t="str">
            <v xml:space="preserve"> หมู่ 2</v>
          </cell>
          <cell r="P696" t="str">
            <v>01</v>
          </cell>
          <cell r="Q696" t="str">
            <v>เปิดดำเนินการ</v>
          </cell>
          <cell r="R696" t="str">
            <v>ถ.สิงหวัฒน์</v>
          </cell>
          <cell r="S696" t="str">
            <v>64170</v>
          </cell>
          <cell r="T696" t="str">
            <v>055625248</v>
          </cell>
          <cell r="U696" t="str">
            <v>055691152</v>
          </cell>
          <cell r="V696" t="str">
            <v>21</v>
          </cell>
          <cell r="W696" t="str">
            <v>2.1 ทุติยภูมิระดับต้น</v>
          </cell>
          <cell r="AH696" t="str">
            <v>11246</v>
          </cell>
        </row>
        <row r="697">
          <cell r="A697" t="str">
            <v>001124400</v>
          </cell>
          <cell r="B697" t="str">
            <v>โรงพยาบาลบ้านด่านลานหอย</v>
          </cell>
          <cell r="C697" t="str">
            <v>21002</v>
          </cell>
          <cell r="D697" t="str">
            <v>กระทรวงสาธารณสุข สำนักงานปลัดกระทรวงสาธารณสุข</v>
          </cell>
          <cell r="E697" t="str">
            <v>07</v>
          </cell>
          <cell r="F697" t="str">
            <v>โรงพยาบาลชุมชน</v>
          </cell>
          <cell r="G697" t="str">
            <v>30</v>
          </cell>
          <cell r="H697" t="str">
            <v>64</v>
          </cell>
          <cell r="I697" t="str">
            <v>จ.สุโขทัย</v>
          </cell>
          <cell r="J697" t="str">
            <v>02</v>
          </cell>
          <cell r="K697" t="str">
            <v xml:space="preserve"> อ.บ้านด่านลานหอย</v>
          </cell>
          <cell r="L697" t="str">
            <v>02</v>
          </cell>
          <cell r="M697" t="str">
            <v xml:space="preserve"> 'ต.บ้านด่าน'</v>
          </cell>
          <cell r="N697" t="str">
            <v>02</v>
          </cell>
          <cell r="O697" t="str">
            <v xml:space="preserve"> หมู่ 2</v>
          </cell>
          <cell r="P697" t="str">
            <v>01</v>
          </cell>
          <cell r="Q697" t="str">
            <v>เปิดดำเนินการ</v>
          </cell>
          <cell r="R697" t="str">
            <v xml:space="preserve">ม. 02 </v>
          </cell>
          <cell r="V697" t="str">
            <v>21</v>
          </cell>
          <cell r="W697" t="str">
            <v>2.1 ทุติยภูมิระดับต้น</v>
          </cell>
          <cell r="AH697" t="str">
            <v>11244</v>
          </cell>
        </row>
        <row r="698">
          <cell r="A698" t="str">
            <v>001123300</v>
          </cell>
          <cell r="B698" t="str">
            <v>โรงพยาบาลพรานกระต่าย</v>
          </cell>
          <cell r="C698" t="str">
            <v>21002</v>
          </cell>
          <cell r="D698" t="str">
            <v>กระทรวงสาธารณสุข สำนักงานปลัดกระทรวงสาธารณสุข</v>
          </cell>
          <cell r="E698" t="str">
            <v>07</v>
          </cell>
          <cell r="F698" t="str">
            <v>โรงพยาบาลชุมชน</v>
          </cell>
          <cell r="G698" t="str">
            <v>60</v>
          </cell>
          <cell r="H698" t="str">
            <v>62</v>
          </cell>
          <cell r="I698" t="str">
            <v>จ.กำแพงเพชร</v>
          </cell>
          <cell r="J698" t="str">
            <v>06</v>
          </cell>
          <cell r="K698" t="str">
            <v xml:space="preserve"> อ.พรานกระต่าย</v>
          </cell>
          <cell r="L698" t="str">
            <v>01</v>
          </cell>
          <cell r="M698" t="str">
            <v xml:space="preserve"> 'ต.พรานกระต่าย'</v>
          </cell>
          <cell r="N698" t="str">
            <v>11</v>
          </cell>
          <cell r="O698" t="str">
            <v xml:space="preserve"> หมู่ 11</v>
          </cell>
          <cell r="P698" t="str">
            <v>01</v>
          </cell>
          <cell r="Q698" t="str">
            <v>เปิดดำเนินการ</v>
          </cell>
          <cell r="R698" t="str">
            <v xml:space="preserve">114 </v>
          </cell>
          <cell r="S698" t="str">
            <v>62110</v>
          </cell>
          <cell r="V698" t="str">
            <v>21</v>
          </cell>
          <cell r="W698" t="str">
            <v>2.1 ทุติยภูมิระดับต้น</v>
          </cell>
          <cell r="AH698" t="str">
            <v>11233</v>
          </cell>
        </row>
        <row r="699">
          <cell r="A699" t="str">
            <v>001123400</v>
          </cell>
          <cell r="B699" t="str">
            <v>โรงพยาบาลลานกระบือ</v>
          </cell>
          <cell r="C699" t="str">
            <v>21002</v>
          </cell>
          <cell r="D699" t="str">
            <v>กระทรวงสาธารณสุข สำนักงานปลัดกระทรวงสาธารณสุข</v>
          </cell>
          <cell r="E699" t="str">
            <v>07</v>
          </cell>
          <cell r="F699" t="str">
            <v>โรงพยาบาลชุมชน</v>
          </cell>
          <cell r="G699" t="str">
            <v>30</v>
          </cell>
          <cell r="H699" t="str">
            <v>62</v>
          </cell>
          <cell r="I699" t="str">
            <v>จ.กำแพงเพชร</v>
          </cell>
          <cell r="J699" t="str">
            <v>07</v>
          </cell>
          <cell r="K699" t="str">
            <v xml:space="preserve"> อ.ลานกระบือ</v>
          </cell>
          <cell r="L699" t="str">
            <v>01</v>
          </cell>
          <cell r="M699" t="str">
            <v xml:space="preserve"> 'ต.ลานกระบือ'</v>
          </cell>
          <cell r="N699" t="str">
            <v>06</v>
          </cell>
          <cell r="O699" t="str">
            <v xml:space="preserve"> หมู่ 6</v>
          </cell>
          <cell r="P699" t="str">
            <v>01</v>
          </cell>
          <cell r="Q699" t="str">
            <v>เปิดดำเนินการ</v>
          </cell>
          <cell r="R699" t="str">
            <v>62</v>
          </cell>
          <cell r="S699" t="str">
            <v>62170</v>
          </cell>
          <cell r="V699" t="str">
            <v>21</v>
          </cell>
          <cell r="W699" t="str">
            <v>2.1 ทุติยภูมิระดับต้น</v>
          </cell>
          <cell r="AH699" t="str">
            <v>11234</v>
          </cell>
        </row>
        <row r="700">
          <cell r="A700" t="str">
            <v>001123500</v>
          </cell>
          <cell r="B700" t="str">
            <v>โรงพยาบาลทรายทองวัฒนา</v>
          </cell>
          <cell r="C700" t="str">
            <v>21002</v>
          </cell>
          <cell r="D700" t="str">
            <v>กระทรวงสาธารณสุข สำนักงานปลัดกระทรวงสาธารณสุข</v>
          </cell>
          <cell r="E700" t="str">
            <v>07</v>
          </cell>
          <cell r="F700" t="str">
            <v>โรงพยาบาลชุมชน</v>
          </cell>
          <cell r="G700" t="str">
            <v>10</v>
          </cell>
          <cell r="H700" t="str">
            <v>62</v>
          </cell>
          <cell r="I700" t="str">
            <v>จ.กำแพงเพชร</v>
          </cell>
          <cell r="J700" t="str">
            <v>08</v>
          </cell>
          <cell r="K700" t="str">
            <v xml:space="preserve"> อ.ทรายทองวัฒนา</v>
          </cell>
          <cell r="L700" t="str">
            <v>01</v>
          </cell>
          <cell r="M700" t="str">
            <v xml:space="preserve"> 'ต.ทุ่งทราย'</v>
          </cell>
          <cell r="N700" t="str">
            <v>01</v>
          </cell>
          <cell r="O700" t="str">
            <v xml:space="preserve"> หมู่ 1</v>
          </cell>
          <cell r="P700" t="str">
            <v>01</v>
          </cell>
          <cell r="Q700" t="str">
            <v>เปิดดำเนินการ</v>
          </cell>
          <cell r="S700" t="str">
            <v>62190</v>
          </cell>
          <cell r="V700" t="str">
            <v>21</v>
          </cell>
          <cell r="W700" t="str">
            <v>2.1 ทุติยภูมิระดับต้น</v>
          </cell>
          <cell r="AH700" t="str">
            <v>11235</v>
          </cell>
        </row>
        <row r="701">
          <cell r="A701" t="str">
            <v>001122800</v>
          </cell>
          <cell r="B701" t="str">
            <v>โรงพยาบาลทุ่งโพธิ์ทะเล</v>
          </cell>
          <cell r="C701" t="str">
            <v>21002</v>
          </cell>
          <cell r="D701" t="str">
            <v>กระทรวงสาธารณสุข สำนักงานปลัดกระทรวงสาธารณสุข</v>
          </cell>
          <cell r="E701" t="str">
            <v>07</v>
          </cell>
          <cell r="F701" t="str">
            <v>โรงพยาบาลชุมชน</v>
          </cell>
          <cell r="G701" t="str">
            <v>10</v>
          </cell>
          <cell r="H701" t="str">
            <v>62</v>
          </cell>
          <cell r="I701" t="str">
            <v>จ.กำแพงเพชร</v>
          </cell>
          <cell r="J701" t="str">
            <v>01</v>
          </cell>
          <cell r="K701" t="str">
            <v xml:space="preserve"> อ.เมืองกำแพงเพชร</v>
          </cell>
          <cell r="L701" t="str">
            <v>12</v>
          </cell>
          <cell r="M701" t="str">
            <v xml:space="preserve"> 'ต.นิคมทุ่งโพธิ์ทะเล'</v>
          </cell>
          <cell r="N701" t="str">
            <v>12</v>
          </cell>
          <cell r="O701" t="str">
            <v xml:space="preserve"> หมู่ 12</v>
          </cell>
          <cell r="P701" t="str">
            <v>01</v>
          </cell>
          <cell r="Q701" t="str">
            <v>เปิดดำเนินการ</v>
          </cell>
          <cell r="S701" t="str">
            <v>62000</v>
          </cell>
          <cell r="V701" t="str">
            <v>21</v>
          </cell>
          <cell r="W701" t="str">
            <v>2.1 ทุติยภูมิระดับต้น</v>
          </cell>
          <cell r="AH701" t="str">
            <v>11228</v>
          </cell>
        </row>
        <row r="702">
          <cell r="A702" t="str">
            <v>001122900</v>
          </cell>
          <cell r="B702" t="str">
            <v>โรงพยาบาลไทรงาม</v>
          </cell>
          <cell r="C702" t="str">
            <v>21002</v>
          </cell>
          <cell r="D702" t="str">
            <v>กระทรวงสาธารณสุข สำนักงานปลัดกระทรวงสาธารณสุข</v>
          </cell>
          <cell r="E702" t="str">
            <v>07</v>
          </cell>
          <cell r="F702" t="str">
            <v>โรงพยาบาลชุมชน</v>
          </cell>
          <cell r="G702" t="str">
            <v>30</v>
          </cell>
          <cell r="H702" t="str">
            <v>62</v>
          </cell>
          <cell r="I702" t="str">
            <v>จ.กำแพงเพชร</v>
          </cell>
          <cell r="J702" t="str">
            <v>02</v>
          </cell>
          <cell r="K702" t="str">
            <v xml:space="preserve"> อ.ไทรงาม</v>
          </cell>
          <cell r="L702" t="str">
            <v>01</v>
          </cell>
          <cell r="M702" t="str">
            <v xml:space="preserve"> 'ต.ไทรงาม'</v>
          </cell>
          <cell r="N702" t="str">
            <v>04</v>
          </cell>
          <cell r="O702" t="str">
            <v xml:space="preserve"> หมู่ 4</v>
          </cell>
          <cell r="P702" t="str">
            <v>01</v>
          </cell>
          <cell r="Q702" t="str">
            <v>เปิดดำเนินการ</v>
          </cell>
          <cell r="R702" t="str">
            <v xml:space="preserve">1 </v>
          </cell>
          <cell r="S702" t="str">
            <v>62150</v>
          </cell>
          <cell r="V702" t="str">
            <v>21</v>
          </cell>
          <cell r="W702" t="str">
            <v>2.1 ทุติยภูมิระดับต้น</v>
          </cell>
          <cell r="AH702" t="str">
            <v>11229</v>
          </cell>
        </row>
        <row r="703">
          <cell r="A703" t="str">
            <v>001123000</v>
          </cell>
          <cell r="B703" t="str">
            <v>โรงพยาบาลคลองลาน</v>
          </cell>
          <cell r="C703" t="str">
            <v>21002</v>
          </cell>
          <cell r="D703" t="str">
            <v>กระทรวงสาธารณสุข สำนักงานปลัดกระทรวงสาธารณสุข</v>
          </cell>
          <cell r="E703" t="str">
            <v>07</v>
          </cell>
          <cell r="F703" t="str">
            <v>โรงพยาบาลชุมชน</v>
          </cell>
          <cell r="G703" t="str">
            <v>60</v>
          </cell>
          <cell r="H703" t="str">
            <v>62</v>
          </cell>
          <cell r="I703" t="str">
            <v>จ.กำแพงเพชร</v>
          </cell>
          <cell r="J703" t="str">
            <v>03</v>
          </cell>
          <cell r="K703" t="str">
            <v xml:space="preserve"> อ.คลองลาน</v>
          </cell>
          <cell r="L703" t="str">
            <v>01</v>
          </cell>
          <cell r="M703" t="str">
            <v xml:space="preserve"> 'ต.คลองน้ำไหล'</v>
          </cell>
          <cell r="N703" t="str">
            <v>09</v>
          </cell>
          <cell r="O703" t="str">
            <v xml:space="preserve"> หมู่ 9</v>
          </cell>
          <cell r="P703" t="str">
            <v>01</v>
          </cell>
          <cell r="Q703" t="str">
            <v>เปิดดำเนินการ</v>
          </cell>
          <cell r="R703" t="str">
            <v xml:space="preserve">9 </v>
          </cell>
          <cell r="S703" t="str">
            <v>62180</v>
          </cell>
          <cell r="V703" t="str">
            <v>21</v>
          </cell>
          <cell r="W703" t="str">
            <v>2.1 ทุติยภูมิระดับต้น</v>
          </cell>
          <cell r="AH703" t="str">
            <v>11230</v>
          </cell>
        </row>
        <row r="704">
          <cell r="A704" t="str">
            <v>001123600</v>
          </cell>
          <cell r="B704" t="str">
            <v>โรงพยาบาลปางศิลาทอง</v>
          </cell>
          <cell r="C704" t="str">
            <v>21002</v>
          </cell>
          <cell r="D704" t="str">
            <v>กระทรวงสาธารณสุข สำนักงานปลัดกระทรวงสาธารณสุข</v>
          </cell>
          <cell r="E704" t="str">
            <v>07</v>
          </cell>
          <cell r="F704" t="str">
            <v>โรงพยาบาลชุมชน</v>
          </cell>
          <cell r="G704" t="str">
            <v>30</v>
          </cell>
          <cell r="H704" t="str">
            <v>62</v>
          </cell>
          <cell r="I704" t="str">
            <v>จ.กำแพงเพชร</v>
          </cell>
          <cell r="J704" t="str">
            <v>09</v>
          </cell>
          <cell r="K704" t="str">
            <v xml:space="preserve"> อ.ปางศิลาทอง</v>
          </cell>
          <cell r="L704" t="str">
            <v>02</v>
          </cell>
          <cell r="M704" t="str">
            <v xml:space="preserve"> 'ต.หินดาต'</v>
          </cell>
          <cell r="N704" t="str">
            <v>04</v>
          </cell>
          <cell r="O704" t="str">
            <v xml:space="preserve"> หมู่ 4</v>
          </cell>
          <cell r="P704" t="str">
            <v>01</v>
          </cell>
          <cell r="Q704" t="str">
            <v>เปิดดำเนินการ</v>
          </cell>
          <cell r="S704" t="str">
            <v>62120</v>
          </cell>
          <cell r="V704" t="str">
            <v>21</v>
          </cell>
          <cell r="W704" t="str">
            <v>2.1 ทุติยภูมิระดับต้น</v>
          </cell>
          <cell r="AH704" t="str">
            <v>11236</v>
          </cell>
        </row>
        <row r="705">
          <cell r="A705" t="str">
            <v>001125800</v>
          </cell>
          <cell r="B705" t="str">
            <v>โรงพยาบาลวังทรายพูน</v>
          </cell>
          <cell r="C705" t="str">
            <v>21002</v>
          </cell>
          <cell r="D705" t="str">
            <v>กระทรวงสาธารณสุข สำนักงานปลัดกระทรวงสาธารณสุข</v>
          </cell>
          <cell r="E705" t="str">
            <v>07</v>
          </cell>
          <cell r="F705" t="str">
            <v>โรงพยาบาลชุมชน</v>
          </cell>
          <cell r="G705" t="str">
            <v>30</v>
          </cell>
          <cell r="H705" t="str">
            <v>66</v>
          </cell>
          <cell r="I705" t="str">
            <v>จ.พิจิตร</v>
          </cell>
          <cell r="J705" t="str">
            <v>02</v>
          </cell>
          <cell r="K705" t="str">
            <v xml:space="preserve"> อ.วังทรายพูน</v>
          </cell>
          <cell r="L705" t="str">
            <v>01</v>
          </cell>
          <cell r="M705" t="str">
            <v xml:space="preserve"> 'ต.วังทรายพูน'</v>
          </cell>
          <cell r="N705" t="str">
            <v>01</v>
          </cell>
          <cell r="O705" t="str">
            <v xml:space="preserve"> หมู่ 1</v>
          </cell>
          <cell r="P705" t="str">
            <v>01</v>
          </cell>
          <cell r="Q705" t="str">
            <v>เปิดดำเนินการ</v>
          </cell>
          <cell r="R705" t="str">
            <v>340</v>
          </cell>
          <cell r="T705" t="str">
            <v>056695032</v>
          </cell>
          <cell r="V705" t="str">
            <v>21</v>
          </cell>
          <cell r="W705" t="str">
            <v>2.1 ทุติยภูมิระดับต้น</v>
          </cell>
          <cell r="AH705" t="str">
            <v>11258</v>
          </cell>
        </row>
        <row r="706">
          <cell r="A706" t="str">
            <v>001126200</v>
          </cell>
          <cell r="B706" t="str">
            <v>โรงพยาบาลสามง่าม</v>
          </cell>
          <cell r="C706" t="str">
            <v>21002</v>
          </cell>
          <cell r="D706" t="str">
            <v>กระทรวงสาธารณสุข สำนักงานปลัดกระทรวงสาธารณสุข</v>
          </cell>
          <cell r="E706" t="str">
            <v>07</v>
          </cell>
          <cell r="F706" t="str">
            <v>โรงพยาบาลชุมชน</v>
          </cell>
          <cell r="G706" t="str">
            <v>60</v>
          </cell>
          <cell r="H706" t="str">
            <v>66</v>
          </cell>
          <cell r="I706" t="str">
            <v>จ.พิจิตร</v>
          </cell>
          <cell r="J706" t="str">
            <v>07</v>
          </cell>
          <cell r="K706" t="str">
            <v xml:space="preserve"> อ.สามง่าม</v>
          </cell>
          <cell r="L706" t="str">
            <v>01</v>
          </cell>
          <cell r="M706" t="str">
            <v xml:space="preserve"> 'ต.สามง่าม'</v>
          </cell>
          <cell r="N706" t="str">
            <v>05</v>
          </cell>
          <cell r="O706" t="str">
            <v xml:space="preserve"> หมู่ 5</v>
          </cell>
          <cell r="P706" t="str">
            <v>01</v>
          </cell>
          <cell r="Q706" t="str">
            <v>เปิดดำเนินการ</v>
          </cell>
          <cell r="R706" t="str">
            <v xml:space="preserve">104 </v>
          </cell>
          <cell r="S706" t="str">
            <v>66140</v>
          </cell>
          <cell r="T706" t="str">
            <v>056691228</v>
          </cell>
          <cell r="V706" t="str">
            <v>21</v>
          </cell>
          <cell r="W706" t="str">
            <v>2.1 ทุติยภูมิระดับต้น</v>
          </cell>
          <cell r="AH706" t="str">
            <v>11262</v>
          </cell>
        </row>
        <row r="707">
          <cell r="A707" t="str">
            <v>001126100</v>
          </cell>
          <cell r="B707" t="str">
            <v>โรงพยาบาลโพทะเล</v>
          </cell>
          <cell r="C707" t="str">
            <v>21002</v>
          </cell>
          <cell r="D707" t="str">
            <v>กระทรวงสาธารณสุข สำนักงานปลัดกระทรวงสาธารณสุข</v>
          </cell>
          <cell r="E707" t="str">
            <v>07</v>
          </cell>
          <cell r="F707" t="str">
            <v>โรงพยาบาลชุมชน</v>
          </cell>
          <cell r="G707" t="str">
            <v>30</v>
          </cell>
          <cell r="H707" t="str">
            <v>66</v>
          </cell>
          <cell r="I707" t="str">
            <v>จ.พิจิตร</v>
          </cell>
          <cell r="J707" t="str">
            <v>06</v>
          </cell>
          <cell r="K707" t="str">
            <v xml:space="preserve"> อ.โพทะเล</v>
          </cell>
          <cell r="L707" t="str">
            <v>01</v>
          </cell>
          <cell r="M707" t="str">
            <v xml:space="preserve"> 'ต.โพทะเล'</v>
          </cell>
          <cell r="N707" t="str">
            <v>02</v>
          </cell>
          <cell r="O707" t="str">
            <v xml:space="preserve"> หมู่ 2</v>
          </cell>
          <cell r="P707" t="str">
            <v>01</v>
          </cell>
          <cell r="Q707" t="str">
            <v>เปิดดำเนินการ</v>
          </cell>
          <cell r="R707" t="str">
            <v xml:space="preserve">762  ถ.โพทะเล-บรรพต </v>
          </cell>
          <cell r="S707" t="str">
            <v>66130</v>
          </cell>
          <cell r="V707" t="str">
            <v>21</v>
          </cell>
          <cell r="W707" t="str">
            <v>2.1 ทุติยภูมิระดับต้น</v>
          </cell>
          <cell r="AH707" t="str">
            <v>11261</v>
          </cell>
        </row>
        <row r="708">
          <cell r="A708" t="str">
            <v>001126300</v>
          </cell>
          <cell r="B708" t="str">
            <v>โรงพยาบาลทับคล้อ</v>
          </cell>
          <cell r="C708" t="str">
            <v>21002</v>
          </cell>
          <cell r="D708" t="str">
            <v>กระทรวงสาธารณสุข สำนักงานปลัดกระทรวงสาธารณสุข</v>
          </cell>
          <cell r="E708" t="str">
            <v>07</v>
          </cell>
          <cell r="F708" t="str">
            <v>โรงพยาบาลชุมชน</v>
          </cell>
          <cell r="G708" t="str">
            <v>30</v>
          </cell>
          <cell r="H708" t="str">
            <v>66</v>
          </cell>
          <cell r="I708" t="str">
            <v>จ.พิจิตร</v>
          </cell>
          <cell r="J708" t="str">
            <v>08</v>
          </cell>
          <cell r="K708" t="str">
            <v xml:space="preserve"> อ.ทับคล้อ</v>
          </cell>
          <cell r="L708" t="str">
            <v>02</v>
          </cell>
          <cell r="M708" t="str">
            <v xml:space="preserve"> 'ต.เขาทราย'</v>
          </cell>
          <cell r="N708" t="str">
            <v>04</v>
          </cell>
          <cell r="O708" t="str">
            <v xml:space="preserve"> หมู่ 4</v>
          </cell>
          <cell r="P708" t="str">
            <v>01</v>
          </cell>
          <cell r="Q708" t="str">
            <v>เปิดดำเนินการ</v>
          </cell>
          <cell r="R708" t="str">
            <v xml:space="preserve">54 ม.4 ถ.ชมฐีระเวช </v>
          </cell>
          <cell r="S708" t="str">
            <v>66150</v>
          </cell>
          <cell r="V708" t="str">
            <v>21</v>
          </cell>
          <cell r="W708" t="str">
            <v>2.1 ทุติยภูมิระดับต้น</v>
          </cell>
          <cell r="AH708" t="str">
            <v>11263</v>
          </cell>
        </row>
        <row r="709">
          <cell r="A709" t="str">
            <v>001122600</v>
          </cell>
          <cell r="B709" t="str">
            <v>โรงพยาบาลลานสัก</v>
          </cell>
          <cell r="C709" t="str">
            <v>21002</v>
          </cell>
          <cell r="D709" t="str">
            <v>กระทรวงสาธารณสุข สำนักงานปลัดกระทรวงสาธารณสุข</v>
          </cell>
          <cell r="E709" t="str">
            <v>07</v>
          </cell>
          <cell r="F709" t="str">
            <v>โรงพยาบาลชุมชน</v>
          </cell>
          <cell r="G709" t="str">
            <v>60</v>
          </cell>
          <cell r="H709" t="str">
            <v>61</v>
          </cell>
          <cell r="I709" t="str">
            <v>จ.อุทัยธานี</v>
          </cell>
          <cell r="J709" t="str">
            <v>07</v>
          </cell>
          <cell r="K709" t="str">
            <v xml:space="preserve"> อ.ลานสัก</v>
          </cell>
          <cell r="L709" t="str">
            <v>01</v>
          </cell>
          <cell r="M709" t="str">
            <v xml:space="preserve"> 'ต.ลานสัก'</v>
          </cell>
          <cell r="N709" t="str">
            <v>02</v>
          </cell>
          <cell r="O709" t="str">
            <v xml:space="preserve"> หมู่ 2</v>
          </cell>
          <cell r="P709" t="str">
            <v>01</v>
          </cell>
          <cell r="Q709" t="str">
            <v>เปิดดำเนินการ</v>
          </cell>
          <cell r="R709" t="str">
            <v xml:space="preserve">466 </v>
          </cell>
          <cell r="S709" t="str">
            <v>61160</v>
          </cell>
          <cell r="T709" t="str">
            <v>056537130</v>
          </cell>
          <cell r="U709" t="str">
            <v>056537133</v>
          </cell>
          <cell r="V709" t="str">
            <v>21</v>
          </cell>
          <cell r="W709" t="str">
            <v>2.1 ทุติยภูมิระดับต้น</v>
          </cell>
          <cell r="X709" t="str">
            <v>S</v>
          </cell>
          <cell r="Y709" t="str">
            <v xml:space="preserve">บริการ  </v>
          </cell>
          <cell r="AH709" t="str">
            <v>11226</v>
          </cell>
        </row>
        <row r="710">
          <cell r="A710" t="str">
            <v>001122100</v>
          </cell>
          <cell r="B710" t="str">
            <v>โรงพยาบาลทัพทัน</v>
          </cell>
          <cell r="C710" t="str">
            <v>21002</v>
          </cell>
          <cell r="D710" t="str">
            <v>กระทรวงสาธารณสุข สำนักงานปลัดกระทรวงสาธารณสุข</v>
          </cell>
          <cell r="E710" t="str">
            <v>07</v>
          </cell>
          <cell r="F710" t="str">
            <v>โรงพยาบาลชุมชน</v>
          </cell>
          <cell r="G710" t="str">
            <v>90</v>
          </cell>
          <cell r="H710" t="str">
            <v>61</v>
          </cell>
          <cell r="I710" t="str">
            <v>จ.อุทัยธานี</v>
          </cell>
          <cell r="J710" t="str">
            <v>02</v>
          </cell>
          <cell r="K710" t="str">
            <v xml:space="preserve"> อ.ทัพทัน</v>
          </cell>
          <cell r="L710" t="str">
            <v>01</v>
          </cell>
          <cell r="M710" t="str">
            <v xml:space="preserve"> 'ต.ทัพทัน'</v>
          </cell>
          <cell r="N710" t="str">
            <v>01</v>
          </cell>
          <cell r="O710" t="str">
            <v xml:space="preserve"> หมู่ 1</v>
          </cell>
          <cell r="P710" t="str">
            <v>01</v>
          </cell>
          <cell r="Q710" t="str">
            <v>เปิดดำเนินการ</v>
          </cell>
          <cell r="R710" t="str">
            <v xml:space="preserve">375 </v>
          </cell>
          <cell r="S710" t="str">
            <v>61120</v>
          </cell>
          <cell r="T710" t="str">
            <v>056540026</v>
          </cell>
          <cell r="U710" t="str">
            <v>056540025</v>
          </cell>
          <cell r="V710" t="str">
            <v>21</v>
          </cell>
          <cell r="W710" t="str">
            <v>2.1 ทุติยภูมิระดับต้น</v>
          </cell>
          <cell r="X710" t="str">
            <v>S</v>
          </cell>
          <cell r="Y710" t="str">
            <v xml:space="preserve">บริการ  </v>
          </cell>
          <cell r="AH710" t="str">
            <v>11221</v>
          </cell>
        </row>
        <row r="711">
          <cell r="A711" t="str">
            <v>001122200</v>
          </cell>
          <cell r="B711" t="str">
            <v>โรงพยาบาลสว่างอารมณ์</v>
          </cell>
          <cell r="C711" t="str">
            <v>21002</v>
          </cell>
          <cell r="D711" t="str">
            <v>กระทรวงสาธารณสุข สำนักงานปลัดกระทรวงสาธารณสุข</v>
          </cell>
          <cell r="E711" t="str">
            <v>07</v>
          </cell>
          <cell r="F711" t="str">
            <v>โรงพยาบาลชุมชน</v>
          </cell>
          <cell r="G711" t="str">
            <v>30</v>
          </cell>
          <cell r="H711" t="str">
            <v>61</v>
          </cell>
          <cell r="I711" t="str">
            <v>จ.อุทัยธานี</v>
          </cell>
          <cell r="J711" t="str">
            <v>03</v>
          </cell>
          <cell r="K711" t="str">
            <v xml:space="preserve"> อ.สว่างอารมณ์</v>
          </cell>
          <cell r="L711" t="str">
            <v>01</v>
          </cell>
          <cell r="M711" t="str">
            <v xml:space="preserve"> 'ต.สว่างอารมณ์'</v>
          </cell>
          <cell r="N711" t="str">
            <v>01</v>
          </cell>
          <cell r="O711" t="str">
            <v xml:space="preserve"> หมู่ 1</v>
          </cell>
          <cell r="P711" t="str">
            <v>01</v>
          </cell>
          <cell r="Q711" t="str">
            <v>เปิดดำเนินการ</v>
          </cell>
          <cell r="R711" t="str">
            <v xml:space="preserve"> 80 </v>
          </cell>
          <cell r="S711" t="str">
            <v>61150</v>
          </cell>
          <cell r="T711" t="str">
            <v>056599000</v>
          </cell>
          <cell r="U711" t="str">
            <v>056599000</v>
          </cell>
          <cell r="V711" t="str">
            <v>21</v>
          </cell>
          <cell r="W711" t="str">
            <v>2.1 ทุติยภูมิระดับต้น</v>
          </cell>
          <cell r="X711" t="str">
            <v>S</v>
          </cell>
          <cell r="Y711" t="str">
            <v xml:space="preserve">บริการ  </v>
          </cell>
          <cell r="AH711" t="str">
            <v>11222</v>
          </cell>
        </row>
        <row r="712">
          <cell r="A712" t="str">
            <v>001122300</v>
          </cell>
          <cell r="B712" t="str">
            <v>โรงพยาบาลหนองฉาง</v>
          </cell>
          <cell r="C712" t="str">
            <v>21002</v>
          </cell>
          <cell r="D712" t="str">
            <v>กระทรวงสาธารณสุข สำนักงานปลัดกระทรวงสาธารณสุข</v>
          </cell>
          <cell r="E712" t="str">
            <v>07</v>
          </cell>
          <cell r="F712" t="str">
            <v>โรงพยาบาลชุมชน</v>
          </cell>
          <cell r="G712" t="str">
            <v>60</v>
          </cell>
          <cell r="H712" t="str">
            <v>61</v>
          </cell>
          <cell r="I712" t="str">
            <v>จ.อุทัยธานี</v>
          </cell>
          <cell r="J712" t="str">
            <v>04</v>
          </cell>
          <cell r="K712" t="str">
            <v xml:space="preserve"> อ.หนองฉาง</v>
          </cell>
          <cell r="L712" t="str">
            <v>01</v>
          </cell>
          <cell r="M712" t="str">
            <v xml:space="preserve"> 'ต.หนองฉาง'</v>
          </cell>
          <cell r="N712" t="str">
            <v>05</v>
          </cell>
          <cell r="O712" t="str">
            <v xml:space="preserve"> หมู่ 5</v>
          </cell>
          <cell r="P712" t="str">
            <v>01</v>
          </cell>
          <cell r="Q712" t="str">
            <v>เปิดดำเนินการ</v>
          </cell>
          <cell r="R712" t="str">
            <v xml:space="preserve"> 345 </v>
          </cell>
          <cell r="S712" t="str">
            <v>61110</v>
          </cell>
          <cell r="T712" t="str">
            <v>056531141</v>
          </cell>
          <cell r="U712" t="str">
            <v>046531544</v>
          </cell>
          <cell r="V712" t="str">
            <v>21</v>
          </cell>
          <cell r="W712" t="str">
            <v>2.1 ทุติยภูมิระดับต้น</v>
          </cell>
          <cell r="X712" t="str">
            <v>S</v>
          </cell>
          <cell r="Y712" t="str">
            <v xml:space="preserve">บริการ  </v>
          </cell>
          <cell r="AH712" t="str">
            <v>11223</v>
          </cell>
        </row>
        <row r="713">
          <cell r="A713" t="str">
            <v>001122400</v>
          </cell>
          <cell r="B713" t="str">
            <v>โรงพยาบาลหนองขาหย่าง</v>
          </cell>
          <cell r="C713" t="str">
            <v>21002</v>
          </cell>
          <cell r="D713" t="str">
            <v>กระทรวงสาธารณสุข สำนักงานปลัดกระทรวงสาธารณสุข</v>
          </cell>
          <cell r="E713" t="str">
            <v>07</v>
          </cell>
          <cell r="F713" t="str">
            <v>โรงพยาบาลชุมชน</v>
          </cell>
          <cell r="G713" t="str">
            <v>10</v>
          </cell>
          <cell r="H713" t="str">
            <v>61</v>
          </cell>
          <cell r="I713" t="str">
            <v>จ.อุทัยธานี</v>
          </cell>
          <cell r="J713" t="str">
            <v>05</v>
          </cell>
          <cell r="K713" t="str">
            <v xml:space="preserve"> อ.หนองขาหย่าง</v>
          </cell>
          <cell r="L713" t="str">
            <v>01</v>
          </cell>
          <cell r="M713" t="str">
            <v xml:space="preserve"> 'ต.หนองขาหย่าง'</v>
          </cell>
          <cell r="N713" t="str">
            <v>05</v>
          </cell>
          <cell r="O713" t="str">
            <v xml:space="preserve"> หมู่ 5</v>
          </cell>
          <cell r="P713" t="str">
            <v>01</v>
          </cell>
          <cell r="Q713" t="str">
            <v>เปิดดำเนินการ</v>
          </cell>
          <cell r="R713" t="str">
            <v>41/1</v>
          </cell>
          <cell r="S713" t="str">
            <v>61130</v>
          </cell>
          <cell r="T713" t="str">
            <v>056545210</v>
          </cell>
          <cell r="U713" t="str">
            <v>056545213</v>
          </cell>
          <cell r="V713" t="str">
            <v>21</v>
          </cell>
          <cell r="W713" t="str">
            <v>2.1 ทุติยภูมิระดับต้น</v>
          </cell>
          <cell r="X713" t="str">
            <v>S</v>
          </cell>
          <cell r="Y713" t="str">
            <v xml:space="preserve">บริการ  </v>
          </cell>
          <cell r="AH713" t="str">
            <v>11224</v>
          </cell>
        </row>
        <row r="714">
          <cell r="A714" t="str">
            <v>001122700</v>
          </cell>
          <cell r="B714" t="str">
            <v>โรงพยาบาลห้วยคต</v>
          </cell>
          <cell r="C714" t="str">
            <v>21002</v>
          </cell>
          <cell r="D714" t="str">
            <v>กระทรวงสาธารณสุข สำนักงานปลัดกระทรวงสาธารณสุข</v>
          </cell>
          <cell r="E714" t="str">
            <v>07</v>
          </cell>
          <cell r="F714" t="str">
            <v>โรงพยาบาลชุมชน</v>
          </cell>
          <cell r="G714" t="str">
            <v>30</v>
          </cell>
          <cell r="H714" t="str">
            <v>61</v>
          </cell>
          <cell r="I714" t="str">
            <v>จ.อุทัยธานี</v>
          </cell>
          <cell r="J714" t="str">
            <v>08</v>
          </cell>
          <cell r="K714" t="str">
            <v xml:space="preserve"> อ.ห้วยคต</v>
          </cell>
          <cell r="L714" t="str">
            <v>01</v>
          </cell>
          <cell r="M714" t="str">
            <v xml:space="preserve"> 'ต.สุขฤทัย'</v>
          </cell>
          <cell r="N714" t="str">
            <v>05</v>
          </cell>
          <cell r="O714" t="str">
            <v xml:space="preserve"> หมู่ 5</v>
          </cell>
          <cell r="P714" t="str">
            <v>01</v>
          </cell>
          <cell r="Q714" t="str">
            <v>เปิดดำเนินการ</v>
          </cell>
          <cell r="R714" t="str">
            <v xml:space="preserve">127 </v>
          </cell>
          <cell r="S714" t="str">
            <v>61170</v>
          </cell>
          <cell r="T714" t="str">
            <v>056518008</v>
          </cell>
          <cell r="U714" t="str">
            <v>056518009</v>
          </cell>
          <cell r="V714" t="str">
            <v>21</v>
          </cell>
          <cell r="W714" t="str">
            <v>2.1 ทุติยภูมิระดับต้น</v>
          </cell>
          <cell r="X714" t="str">
            <v>S</v>
          </cell>
          <cell r="Y714" t="str">
            <v xml:space="preserve">บริการ  </v>
          </cell>
          <cell r="AH714" t="str">
            <v>11227</v>
          </cell>
        </row>
        <row r="715">
          <cell r="A715" t="str">
            <v>001126600</v>
          </cell>
          <cell r="B715" t="str">
            <v>โรงพยาบาลวิเชียรบุรี</v>
          </cell>
          <cell r="C715" t="str">
            <v>21002</v>
          </cell>
          <cell r="D715" t="str">
            <v>กระทรวงสาธารณสุข สำนักงานปลัดกระทรวงสาธารณสุข</v>
          </cell>
          <cell r="E715" t="str">
            <v>07</v>
          </cell>
          <cell r="F715" t="str">
            <v>โรงพยาบาลชุมชน</v>
          </cell>
          <cell r="G715" t="str">
            <v>90</v>
          </cell>
          <cell r="H715" t="str">
            <v>67</v>
          </cell>
          <cell r="I715" t="str">
            <v>จ.เพชรบูรณ์</v>
          </cell>
          <cell r="J715" t="str">
            <v>05</v>
          </cell>
          <cell r="K715" t="str">
            <v xml:space="preserve"> อ.วิเชียรบุรี</v>
          </cell>
          <cell r="L715" t="str">
            <v>02</v>
          </cell>
          <cell r="M715" t="str">
            <v xml:space="preserve"> 'ต.สระประดู่'</v>
          </cell>
          <cell r="N715" t="str">
            <v>01</v>
          </cell>
          <cell r="O715" t="str">
            <v xml:space="preserve"> หมู่ 1</v>
          </cell>
          <cell r="P715" t="str">
            <v>01</v>
          </cell>
          <cell r="Q715" t="str">
            <v>เปิดดำเนินการ</v>
          </cell>
          <cell r="R715" t="str">
            <v xml:space="preserve">227ม.1 ถ.สระบุรี-หล่มสัก </v>
          </cell>
          <cell r="S715" t="str">
            <v>67130</v>
          </cell>
          <cell r="V715" t="str">
            <v>23</v>
          </cell>
          <cell r="W715" t="str">
            <v>2.3 ทุติยภูมิระดับสูง</v>
          </cell>
          <cell r="AH715" t="str">
            <v>11266</v>
          </cell>
        </row>
        <row r="716">
          <cell r="A716" t="str">
            <v>001131000</v>
          </cell>
          <cell r="B716" t="str">
            <v>โรงพยาบาลชะอำ</v>
          </cell>
          <cell r="C716" t="str">
            <v>21002</v>
          </cell>
          <cell r="D716" t="str">
            <v>กระทรวงสาธารณสุข สำนักงานปลัดกระทรวงสาธารณสุข</v>
          </cell>
          <cell r="E716" t="str">
            <v>07</v>
          </cell>
          <cell r="F716" t="str">
            <v>โรงพยาบาลชุมชน</v>
          </cell>
          <cell r="G716" t="str">
            <v>60</v>
          </cell>
          <cell r="H716" t="str">
            <v>76</v>
          </cell>
          <cell r="I716" t="str">
            <v>จ.เพชรบุรี</v>
          </cell>
          <cell r="J716" t="str">
            <v>04</v>
          </cell>
          <cell r="K716" t="str">
            <v xml:space="preserve"> อ.ชะอำ</v>
          </cell>
          <cell r="L716" t="str">
            <v>01</v>
          </cell>
          <cell r="M716" t="str">
            <v xml:space="preserve"> 'ต.ชะอำ'</v>
          </cell>
          <cell r="N716" t="str">
            <v>00</v>
          </cell>
          <cell r="O716" t="str">
            <v xml:space="preserve"> หมู่ 0</v>
          </cell>
          <cell r="P716" t="str">
            <v>01</v>
          </cell>
          <cell r="Q716" t="str">
            <v>เปิดดำเนินการ</v>
          </cell>
          <cell r="R716" t="str">
            <v xml:space="preserve">8 ถ.ชะอำ-คลองเทียน </v>
          </cell>
          <cell r="S716" t="str">
            <v>76120</v>
          </cell>
          <cell r="T716" t="str">
            <v>032471007</v>
          </cell>
          <cell r="U716" t="str">
            <v>032471666</v>
          </cell>
          <cell r="V716" t="str">
            <v>22</v>
          </cell>
          <cell r="W716" t="str">
            <v>2.2 ทุติยภูมิระดับกลาง</v>
          </cell>
          <cell r="X716" t="str">
            <v>S</v>
          </cell>
          <cell r="Y716" t="str">
            <v xml:space="preserve">บริการ  </v>
          </cell>
          <cell r="AH716" t="str">
            <v>11310</v>
          </cell>
        </row>
        <row r="717">
          <cell r="A717" t="str">
            <v>001131700</v>
          </cell>
          <cell r="B717" t="str">
            <v>โรงพยาบาลบางสะพาน</v>
          </cell>
          <cell r="C717" t="str">
            <v>21002</v>
          </cell>
          <cell r="D717" t="str">
            <v>กระทรวงสาธารณสุข สำนักงานปลัดกระทรวงสาธารณสุข</v>
          </cell>
          <cell r="E717" t="str">
            <v>07</v>
          </cell>
          <cell r="F717" t="str">
            <v>โรงพยาบาลชุมชน</v>
          </cell>
          <cell r="G717" t="str">
            <v>90</v>
          </cell>
          <cell r="H717" t="str">
            <v>77</v>
          </cell>
          <cell r="I717" t="str">
            <v>จ.ประจวบคีรีขันธ์</v>
          </cell>
          <cell r="J717" t="str">
            <v>04</v>
          </cell>
          <cell r="K717" t="str">
            <v xml:space="preserve"> อ.บางสะพาน</v>
          </cell>
          <cell r="L717" t="str">
            <v>01</v>
          </cell>
          <cell r="M717" t="str">
            <v xml:space="preserve"> 'ต.กำเนิดนพคุณ'</v>
          </cell>
          <cell r="N717" t="str">
            <v>05</v>
          </cell>
          <cell r="O717" t="str">
            <v xml:space="preserve"> หมู่ 5</v>
          </cell>
          <cell r="P717" t="str">
            <v>01</v>
          </cell>
          <cell r="Q717" t="str">
            <v>เปิดดำเนินการ</v>
          </cell>
          <cell r="R717" t="str">
            <v xml:space="preserve">93 </v>
          </cell>
          <cell r="V717" t="str">
            <v>22</v>
          </cell>
          <cell r="W717" t="str">
            <v>2.2 ทุติยภูมิระดับกลาง</v>
          </cell>
          <cell r="AH717" t="str">
            <v>11317</v>
          </cell>
        </row>
        <row r="718">
          <cell r="A718" t="str">
            <v>001130200</v>
          </cell>
          <cell r="B718" t="str">
            <v>โรงพยาบาลสามพราน</v>
          </cell>
          <cell r="C718" t="str">
            <v>21002</v>
          </cell>
          <cell r="D718" t="str">
            <v>กระทรวงสาธารณสุข สำนักงานปลัดกระทรวงสาธารณสุข</v>
          </cell>
          <cell r="E718" t="str">
            <v>07</v>
          </cell>
          <cell r="F718" t="str">
            <v>โรงพยาบาลชุมชน</v>
          </cell>
          <cell r="G718" t="str">
            <v>60</v>
          </cell>
          <cell r="H718" t="str">
            <v>73</v>
          </cell>
          <cell r="I718" t="str">
            <v>จ.นครปฐม</v>
          </cell>
          <cell r="J718" t="str">
            <v>06</v>
          </cell>
          <cell r="K718" t="str">
            <v xml:space="preserve"> อ.สามพราน</v>
          </cell>
          <cell r="L718" t="str">
            <v>09</v>
          </cell>
          <cell r="M718" t="str">
            <v xml:space="preserve"> 'ต.ท่าตลาด'</v>
          </cell>
          <cell r="N718" t="str">
            <v>01</v>
          </cell>
          <cell r="O718" t="str">
            <v xml:space="preserve"> หมู่ 1</v>
          </cell>
          <cell r="P718" t="str">
            <v>01</v>
          </cell>
          <cell r="Q718" t="str">
            <v>เปิดดำเนินการ</v>
          </cell>
          <cell r="R718" t="str">
            <v xml:space="preserve">35/10  ถ.เพชรเกษม </v>
          </cell>
          <cell r="V718" t="str">
            <v>22</v>
          </cell>
          <cell r="W718" t="str">
            <v>2.2 ทุติยภูมิระดับกลาง</v>
          </cell>
          <cell r="AH718" t="str">
            <v>11302</v>
          </cell>
        </row>
        <row r="719">
          <cell r="A719" t="str">
            <v>001130700</v>
          </cell>
          <cell r="B719" t="str">
            <v>โรงพยาบาลอัมพวา</v>
          </cell>
          <cell r="C719" t="str">
            <v>21002</v>
          </cell>
          <cell r="D719" t="str">
            <v>กระทรวงสาธารณสุข สำนักงานปลัดกระทรวงสาธารณสุข</v>
          </cell>
          <cell r="E719" t="str">
            <v>07</v>
          </cell>
          <cell r="F719" t="str">
            <v>โรงพยาบาลชุมชน</v>
          </cell>
          <cell r="G719" t="str">
            <v>30</v>
          </cell>
          <cell r="H719" t="str">
            <v>75</v>
          </cell>
          <cell r="I719" t="str">
            <v>จ.สมุทรสงคราม</v>
          </cell>
          <cell r="J719" t="str">
            <v>03</v>
          </cell>
          <cell r="K719" t="str">
            <v xml:space="preserve"> อ.อัมพวา</v>
          </cell>
          <cell r="L719" t="str">
            <v>07</v>
          </cell>
          <cell r="M719" t="str">
            <v xml:space="preserve"> 'ต.แควอ้อม'</v>
          </cell>
          <cell r="N719" t="str">
            <v>07</v>
          </cell>
          <cell r="O719" t="str">
            <v xml:space="preserve"> หมู่ 7</v>
          </cell>
          <cell r="P719" t="str">
            <v>01</v>
          </cell>
          <cell r="Q719" t="str">
            <v>เปิดดำเนินการ</v>
          </cell>
          <cell r="R719" t="str">
            <v>43/1</v>
          </cell>
          <cell r="V719" t="str">
            <v>22</v>
          </cell>
          <cell r="W719" t="str">
            <v>2.2 ทุติยภูมิระดับกลาง</v>
          </cell>
          <cell r="AH719" t="str">
            <v>11307</v>
          </cell>
        </row>
        <row r="720">
          <cell r="A720" t="str">
            <v>001126500</v>
          </cell>
          <cell r="B720" t="str">
            <v>โรงพยาบาลหล่มสัก</v>
          </cell>
          <cell r="C720" t="str">
            <v>21002</v>
          </cell>
          <cell r="D720" t="str">
            <v>กระทรวงสาธารณสุข สำนักงานปลัดกระทรวงสาธารณสุข</v>
          </cell>
          <cell r="E720" t="str">
            <v>07</v>
          </cell>
          <cell r="F720" t="str">
            <v>โรงพยาบาลชุมชน</v>
          </cell>
          <cell r="G720" t="str">
            <v>90</v>
          </cell>
          <cell r="H720" t="str">
            <v>67</v>
          </cell>
          <cell r="I720" t="str">
            <v>จ.เพชรบูรณ์</v>
          </cell>
          <cell r="J720" t="str">
            <v>03</v>
          </cell>
          <cell r="K720" t="str">
            <v xml:space="preserve"> อ.หล่มสัก</v>
          </cell>
          <cell r="L720" t="str">
            <v>01</v>
          </cell>
          <cell r="M720" t="str">
            <v xml:space="preserve"> 'ต.หล่มสัก'</v>
          </cell>
          <cell r="N720" t="str">
            <v>00</v>
          </cell>
          <cell r="O720" t="str">
            <v xml:space="preserve"> หมู่ 0</v>
          </cell>
          <cell r="P720" t="str">
            <v>01</v>
          </cell>
          <cell r="Q720" t="str">
            <v>เปิดดำเนินการ</v>
          </cell>
          <cell r="R720" t="str">
            <v xml:space="preserve">15 ถ.สามัคคีชัย </v>
          </cell>
          <cell r="S720" t="str">
            <v>67110</v>
          </cell>
          <cell r="V720" t="str">
            <v>22</v>
          </cell>
          <cell r="W720" t="str">
            <v>2.2 ทุติยภูมิระดับกลาง</v>
          </cell>
          <cell r="AH720" t="str">
            <v>11265</v>
          </cell>
        </row>
        <row r="721">
          <cell r="A721" t="str">
            <v>001127900</v>
          </cell>
          <cell r="B721" t="str">
            <v>โรงพยาบาลสมเด็จพระปิยะมหาราชรมณียเขต</v>
          </cell>
          <cell r="C721" t="str">
            <v>21002</v>
          </cell>
          <cell r="D721" t="str">
            <v>กระทรวงสาธารณสุข สำนักงานปลัดกระทรวงสาธารณสุข</v>
          </cell>
          <cell r="E721" t="str">
            <v>07</v>
          </cell>
          <cell r="F721" t="str">
            <v>โรงพยาบาลชุมชน</v>
          </cell>
          <cell r="G721" t="str">
            <v>30</v>
          </cell>
          <cell r="H721" t="str">
            <v>71</v>
          </cell>
          <cell r="I721" t="str">
            <v>จ.กาญจนบุรี</v>
          </cell>
          <cell r="J721" t="str">
            <v>02</v>
          </cell>
          <cell r="K721" t="str">
            <v xml:space="preserve"> อ.ไทรโยค</v>
          </cell>
          <cell r="L721" t="str">
            <v>04</v>
          </cell>
          <cell r="M721" t="str">
            <v xml:space="preserve"> 'ต.ไทรโยค'</v>
          </cell>
          <cell r="N721" t="str">
            <v>07</v>
          </cell>
          <cell r="O721" t="str">
            <v xml:space="preserve"> หมู่ 7</v>
          </cell>
          <cell r="P721" t="str">
            <v>01</v>
          </cell>
          <cell r="Q721" t="str">
            <v>เปิดดำเนินการ</v>
          </cell>
          <cell r="S721" t="str">
            <v>71150</v>
          </cell>
          <cell r="T721" t="str">
            <v>034686027</v>
          </cell>
          <cell r="U721" t="str">
            <v>034686027</v>
          </cell>
          <cell r="V721" t="str">
            <v>21</v>
          </cell>
          <cell r="W721" t="str">
            <v>2.1 ทุติยภูมิระดับต้น</v>
          </cell>
          <cell r="X721" t="str">
            <v>S</v>
          </cell>
          <cell r="Y721" t="str">
            <v xml:space="preserve">บริการ  </v>
          </cell>
          <cell r="AH721" t="str">
            <v>11279</v>
          </cell>
        </row>
        <row r="722">
          <cell r="A722" t="str">
            <v>001129300</v>
          </cell>
          <cell r="B722" t="str">
            <v>โรงพยาบาลดอนเจดีย์</v>
          </cell>
          <cell r="C722" t="str">
            <v>21002</v>
          </cell>
          <cell r="D722" t="str">
            <v>กระทรวงสาธารณสุข สำนักงานปลัดกระทรวงสาธารณสุข</v>
          </cell>
          <cell r="E722" t="str">
            <v>07</v>
          </cell>
          <cell r="F722" t="str">
            <v>โรงพยาบาลชุมชน</v>
          </cell>
          <cell r="G722" t="str">
            <v>60</v>
          </cell>
          <cell r="H722" t="str">
            <v>72</v>
          </cell>
          <cell r="I722" t="str">
            <v>จ.สุพรรณบุรี</v>
          </cell>
          <cell r="J722" t="str">
            <v>06</v>
          </cell>
          <cell r="K722" t="str">
            <v xml:space="preserve"> อ.ดอนเจดีย์</v>
          </cell>
          <cell r="L722" t="str">
            <v>01</v>
          </cell>
          <cell r="M722" t="str">
            <v xml:space="preserve"> 'ต.ดอนเจดีย์'</v>
          </cell>
          <cell r="N722" t="str">
            <v>05</v>
          </cell>
          <cell r="O722" t="str">
            <v xml:space="preserve"> หมู่ 5</v>
          </cell>
          <cell r="P722" t="str">
            <v>01</v>
          </cell>
          <cell r="Q722" t="str">
            <v>เปิดดำเนินการ</v>
          </cell>
          <cell r="R722" t="str">
            <v xml:space="preserve">747 </v>
          </cell>
          <cell r="V722" t="str">
            <v>22</v>
          </cell>
          <cell r="W722" t="str">
            <v>2.2 ทุติยภูมิระดับกลาง</v>
          </cell>
          <cell r="AH722" t="str">
            <v>11293</v>
          </cell>
        </row>
        <row r="723">
          <cell r="A723" t="str">
            <v>001130100</v>
          </cell>
          <cell r="B723" t="str">
            <v>โรงพยาบาลบางเลน</v>
          </cell>
          <cell r="C723" t="str">
            <v>21002</v>
          </cell>
          <cell r="D723" t="str">
            <v>กระทรวงสาธารณสุข สำนักงานปลัดกระทรวงสาธารณสุข</v>
          </cell>
          <cell r="E723" t="str">
            <v>07</v>
          </cell>
          <cell r="F723" t="str">
            <v>โรงพยาบาลชุมชน</v>
          </cell>
          <cell r="G723" t="str">
            <v>83</v>
          </cell>
          <cell r="H723" t="str">
            <v>73</v>
          </cell>
          <cell r="I723" t="str">
            <v>จ.นครปฐม</v>
          </cell>
          <cell r="J723" t="str">
            <v>05</v>
          </cell>
          <cell r="K723" t="str">
            <v xml:space="preserve"> อ.บางเลน</v>
          </cell>
          <cell r="L723" t="str">
            <v>01</v>
          </cell>
          <cell r="M723" t="str">
            <v xml:space="preserve"> 'ต.บางเลน'</v>
          </cell>
          <cell r="N723" t="str">
            <v>06</v>
          </cell>
          <cell r="O723" t="str">
            <v xml:space="preserve"> หมู่ 6</v>
          </cell>
          <cell r="P723" t="str">
            <v>01</v>
          </cell>
          <cell r="Q723" t="str">
            <v>เปิดดำเนินการ</v>
          </cell>
          <cell r="R723" t="str">
            <v xml:space="preserve">80 </v>
          </cell>
          <cell r="V723" t="str">
            <v>22</v>
          </cell>
          <cell r="W723" t="str">
            <v>2.2 ทุติยภูมิระดับกลาง</v>
          </cell>
          <cell r="Z723" t="str">
            <v>06</v>
          </cell>
          <cell r="AA723" t="str">
            <v>แก้ไข/เปลี่ยนแปลงจำนวนเตียง</v>
          </cell>
          <cell r="AB723" t="str">
            <v>แก้ไขจำนวนเตียง จาก 60 เตียง เป็น 83 เตียงตามหนังสือ รพ.บางเลนที่ นฐ 0032.301/3069 ลงวันที่ 12 ธค.56</v>
          </cell>
          <cell r="AH723" t="str">
            <v>11301</v>
          </cell>
        </row>
        <row r="724">
          <cell r="A724" t="str">
            <v>001124800</v>
          </cell>
          <cell r="B724" t="str">
            <v>โรงพยาบาลสวรรคโลก</v>
          </cell>
          <cell r="C724" t="str">
            <v>21002</v>
          </cell>
          <cell r="D724" t="str">
            <v>กระทรวงสาธารณสุข สำนักงานปลัดกระทรวงสาธารณสุข</v>
          </cell>
          <cell r="E724" t="str">
            <v>07</v>
          </cell>
          <cell r="F724" t="str">
            <v>โรงพยาบาลชุมชน</v>
          </cell>
          <cell r="G724" t="str">
            <v>120</v>
          </cell>
          <cell r="H724" t="str">
            <v>64</v>
          </cell>
          <cell r="I724" t="str">
            <v>จ.สุโขทัย</v>
          </cell>
          <cell r="J724" t="str">
            <v>07</v>
          </cell>
          <cell r="K724" t="str">
            <v xml:space="preserve"> อ.สวรรคโลก</v>
          </cell>
          <cell r="L724" t="str">
            <v>01</v>
          </cell>
          <cell r="M724" t="str">
            <v xml:space="preserve"> 'ต.เมืองสวรรคโลก'</v>
          </cell>
          <cell r="N724" t="str">
            <v>04</v>
          </cell>
          <cell r="O724" t="str">
            <v xml:space="preserve"> หมู่ 4</v>
          </cell>
          <cell r="P724" t="str">
            <v>01</v>
          </cell>
          <cell r="Q724" t="str">
            <v>เปิดดำเนินการ</v>
          </cell>
          <cell r="R724" t="str">
            <v>ถ.จรดวิถึถ่อง</v>
          </cell>
          <cell r="S724" t="str">
            <v>64110</v>
          </cell>
          <cell r="T724" t="str">
            <v>055641592</v>
          </cell>
          <cell r="U724" t="str">
            <v>055641027</v>
          </cell>
          <cell r="V724" t="str">
            <v>21</v>
          </cell>
          <cell r="W724" t="str">
            <v>2.1 ทุติยภูมิระดับต้น</v>
          </cell>
          <cell r="AH724" t="str">
            <v>11248</v>
          </cell>
        </row>
        <row r="725">
          <cell r="A725" t="str">
            <v>001128000</v>
          </cell>
          <cell r="B725" t="str">
            <v>โรงพยาบาลบ่อพลอย</v>
          </cell>
          <cell r="C725" t="str">
            <v>21002</v>
          </cell>
          <cell r="D725" t="str">
            <v>กระทรวงสาธารณสุข สำนักงานปลัดกระทรวงสาธารณสุข</v>
          </cell>
          <cell r="E725" t="str">
            <v>07</v>
          </cell>
          <cell r="F725" t="str">
            <v>โรงพยาบาลชุมชน</v>
          </cell>
          <cell r="G725" t="str">
            <v>70</v>
          </cell>
          <cell r="H725" t="str">
            <v>71</v>
          </cell>
          <cell r="I725" t="str">
            <v>จ.กาญจนบุรี</v>
          </cell>
          <cell r="J725" t="str">
            <v>03</v>
          </cell>
          <cell r="K725" t="str">
            <v xml:space="preserve"> อ.บ่อพลอย</v>
          </cell>
          <cell r="L725" t="str">
            <v>01</v>
          </cell>
          <cell r="M725" t="str">
            <v xml:space="preserve"> 'ต.บ่อพลอย'</v>
          </cell>
          <cell r="N725" t="str">
            <v>01</v>
          </cell>
          <cell r="O725" t="str">
            <v xml:space="preserve"> หมู่ 1</v>
          </cell>
          <cell r="P725" t="str">
            <v>01</v>
          </cell>
          <cell r="Q725" t="str">
            <v>เปิดดำเนินการ</v>
          </cell>
          <cell r="S725" t="str">
            <v>71160</v>
          </cell>
          <cell r="T725" t="str">
            <v>034581139</v>
          </cell>
          <cell r="U725" t="str">
            <v>034581160</v>
          </cell>
          <cell r="V725" t="str">
            <v>22</v>
          </cell>
          <cell r="W725" t="str">
            <v>2.2 ทุติยภูมิระดับกลาง</v>
          </cell>
          <cell r="X725" t="str">
            <v>S</v>
          </cell>
          <cell r="Y725" t="str">
            <v xml:space="preserve">บริการ  </v>
          </cell>
          <cell r="AH725" t="str">
            <v>11280</v>
          </cell>
        </row>
        <row r="726">
          <cell r="A726" t="str">
            <v>001128100</v>
          </cell>
          <cell r="B726" t="str">
            <v>โรงพยาบาลท่ากระดาน</v>
          </cell>
          <cell r="C726" t="str">
            <v>21002</v>
          </cell>
          <cell r="D726" t="str">
            <v>กระทรวงสาธารณสุข สำนักงานปลัดกระทรวงสาธารณสุข</v>
          </cell>
          <cell r="E726" t="str">
            <v>07</v>
          </cell>
          <cell r="F726" t="str">
            <v>โรงพยาบาลชุมชน</v>
          </cell>
          <cell r="G726" t="str">
            <v>30</v>
          </cell>
          <cell r="H726" t="str">
            <v>71</v>
          </cell>
          <cell r="I726" t="str">
            <v>จ.กาญจนบุรี</v>
          </cell>
          <cell r="J726" t="str">
            <v>04</v>
          </cell>
          <cell r="K726" t="str">
            <v xml:space="preserve"> อ.ศรีสวัสดิ์</v>
          </cell>
          <cell r="L726" t="str">
            <v>04</v>
          </cell>
          <cell r="M726" t="str">
            <v xml:space="preserve"> 'ต.ท่ากระดาน'</v>
          </cell>
          <cell r="N726" t="str">
            <v>02</v>
          </cell>
          <cell r="O726" t="str">
            <v xml:space="preserve"> หมู่ 2</v>
          </cell>
          <cell r="P726" t="str">
            <v>01</v>
          </cell>
          <cell r="Q726" t="str">
            <v>เปิดดำเนินการ</v>
          </cell>
          <cell r="R726" t="str">
            <v>187</v>
          </cell>
          <cell r="S726" t="str">
            <v>71520</v>
          </cell>
          <cell r="T726" t="str">
            <v>034696118</v>
          </cell>
          <cell r="U726" t="str">
            <v>034696117</v>
          </cell>
          <cell r="V726" t="str">
            <v>21</v>
          </cell>
          <cell r="W726" t="str">
            <v>2.1 ทุติยภูมิระดับต้น</v>
          </cell>
          <cell r="X726" t="str">
            <v>S</v>
          </cell>
          <cell r="Y726" t="str">
            <v xml:space="preserve">บริการ  </v>
          </cell>
          <cell r="AH726" t="str">
            <v>11281</v>
          </cell>
        </row>
        <row r="727">
          <cell r="A727" t="str">
            <v>001128500</v>
          </cell>
          <cell r="B727" t="str">
            <v>โรงพยาบาลเจ้าคุณไพบูลย์พนมทวน</v>
          </cell>
          <cell r="C727" t="str">
            <v>21002</v>
          </cell>
          <cell r="D727" t="str">
            <v>กระทรวงสาธารณสุข สำนักงานปลัดกระทรวงสาธารณสุข</v>
          </cell>
          <cell r="E727" t="str">
            <v>07</v>
          </cell>
          <cell r="F727" t="str">
            <v>โรงพยาบาลชุมชน</v>
          </cell>
          <cell r="G727" t="str">
            <v>60</v>
          </cell>
          <cell r="H727" t="str">
            <v>71</v>
          </cell>
          <cell r="I727" t="str">
            <v>จ.กาญจนบุรี</v>
          </cell>
          <cell r="J727" t="str">
            <v>09</v>
          </cell>
          <cell r="K727" t="str">
            <v xml:space="preserve"> อ.พนมทวน</v>
          </cell>
          <cell r="L727" t="str">
            <v>01</v>
          </cell>
          <cell r="M727" t="str">
            <v xml:space="preserve"> 'ต.พนมทวน'</v>
          </cell>
          <cell r="N727" t="str">
            <v>08</v>
          </cell>
          <cell r="O727" t="str">
            <v xml:space="preserve"> หมู่ 8</v>
          </cell>
          <cell r="P727" t="str">
            <v>01</v>
          </cell>
          <cell r="Q727" t="str">
            <v>เปิดดำเนินการ</v>
          </cell>
          <cell r="R727" t="str">
            <v>406</v>
          </cell>
          <cell r="S727" t="str">
            <v>71140</v>
          </cell>
          <cell r="T727" t="str">
            <v>034630409</v>
          </cell>
          <cell r="U727" t="str">
            <v>034630407</v>
          </cell>
          <cell r="V727" t="str">
            <v>21</v>
          </cell>
          <cell r="W727" t="str">
            <v>2.1 ทุติยภูมิระดับต้น</v>
          </cell>
          <cell r="X727" t="str">
            <v>S</v>
          </cell>
          <cell r="Y727" t="str">
            <v xml:space="preserve">บริการ  </v>
          </cell>
          <cell r="AH727" t="str">
            <v>11285</v>
          </cell>
        </row>
        <row r="728">
          <cell r="A728" t="str">
            <v>001128400</v>
          </cell>
          <cell r="B728" t="str">
            <v>โรงพยาบาลสังขละบุรี</v>
          </cell>
          <cell r="C728" t="str">
            <v>21002</v>
          </cell>
          <cell r="D728" t="str">
            <v>กระทรวงสาธารณสุข สำนักงานปลัดกระทรวงสาธารณสุข</v>
          </cell>
          <cell r="E728" t="str">
            <v>07</v>
          </cell>
          <cell r="F728" t="str">
            <v>โรงพยาบาลชุมชน</v>
          </cell>
          <cell r="G728" t="str">
            <v>51</v>
          </cell>
          <cell r="H728" t="str">
            <v>71</v>
          </cell>
          <cell r="I728" t="str">
            <v>จ.กาญจนบุรี</v>
          </cell>
          <cell r="J728" t="str">
            <v>08</v>
          </cell>
          <cell r="K728" t="str">
            <v xml:space="preserve"> อ.สังขละบุรี</v>
          </cell>
          <cell r="L728" t="str">
            <v>01</v>
          </cell>
          <cell r="M728" t="str">
            <v xml:space="preserve"> 'ต.หนองลู'</v>
          </cell>
          <cell r="N728" t="str">
            <v>03</v>
          </cell>
          <cell r="O728" t="str">
            <v xml:space="preserve"> หมู่ 3</v>
          </cell>
          <cell r="P728" t="str">
            <v>01</v>
          </cell>
          <cell r="Q728" t="str">
            <v>เปิดดำเนินการ</v>
          </cell>
          <cell r="S728" t="str">
            <v>71240</v>
          </cell>
          <cell r="T728" t="str">
            <v>034595058</v>
          </cell>
          <cell r="U728" t="str">
            <v>034595538</v>
          </cell>
          <cell r="V728" t="str">
            <v>21</v>
          </cell>
          <cell r="W728" t="str">
            <v>2.1 ทุติยภูมิระดับต้น</v>
          </cell>
          <cell r="X728" t="str">
            <v>S</v>
          </cell>
          <cell r="Y728" t="str">
            <v xml:space="preserve">บริการ  </v>
          </cell>
          <cell r="AH728" t="str">
            <v>11284</v>
          </cell>
        </row>
        <row r="729">
          <cell r="A729" t="str">
            <v>001128300</v>
          </cell>
          <cell r="B729" t="str">
            <v>โรงพยาบาลทองผาภูมิ</v>
          </cell>
          <cell r="C729" t="str">
            <v>21002</v>
          </cell>
          <cell r="D729" t="str">
            <v>กระทรวงสาธารณสุข สำนักงานปลัดกระทรวงสาธารณสุข</v>
          </cell>
          <cell r="E729" t="str">
            <v>07</v>
          </cell>
          <cell r="F729" t="str">
            <v>โรงพยาบาลชุมชน</v>
          </cell>
          <cell r="G729" t="str">
            <v>90</v>
          </cell>
          <cell r="H729" t="str">
            <v>71</v>
          </cell>
          <cell r="I729" t="str">
            <v>จ.กาญจนบุรี</v>
          </cell>
          <cell r="J729" t="str">
            <v>07</v>
          </cell>
          <cell r="K729" t="str">
            <v xml:space="preserve"> อ.ทองผาภูมิ</v>
          </cell>
          <cell r="L729" t="str">
            <v>01</v>
          </cell>
          <cell r="M729" t="str">
            <v xml:space="preserve"> 'ต.ท่าขนุน'</v>
          </cell>
          <cell r="N729" t="str">
            <v>01</v>
          </cell>
          <cell r="O729" t="str">
            <v xml:space="preserve"> หมู่ 1</v>
          </cell>
          <cell r="P729" t="str">
            <v>01</v>
          </cell>
          <cell r="Q729" t="str">
            <v>เปิดดำเนินการ</v>
          </cell>
          <cell r="R729" t="str">
            <v>279</v>
          </cell>
          <cell r="S729" t="str">
            <v>71180</v>
          </cell>
          <cell r="T729" t="str">
            <v>034599601</v>
          </cell>
          <cell r="U729" t="str">
            <v>034599097</v>
          </cell>
          <cell r="V729" t="str">
            <v>22</v>
          </cell>
          <cell r="W729" t="str">
            <v>2.2 ทุติยภูมิระดับกลาง</v>
          </cell>
          <cell r="X729" t="str">
            <v>S</v>
          </cell>
          <cell r="Y729" t="str">
            <v xml:space="preserve">บริการ  </v>
          </cell>
          <cell r="AH729" t="str">
            <v>11283</v>
          </cell>
        </row>
        <row r="730">
          <cell r="A730" t="str">
            <v>001129700</v>
          </cell>
          <cell r="B730" t="str">
            <v>โรงพยาบาลกำแพงแสน</v>
          </cell>
          <cell r="C730" t="str">
            <v>21002</v>
          </cell>
          <cell r="D730" t="str">
            <v>กระทรวงสาธารณสุข สำนักงานปลัดกระทรวงสาธารณสุข</v>
          </cell>
          <cell r="E730" t="str">
            <v>07</v>
          </cell>
          <cell r="F730" t="str">
            <v>โรงพยาบาลชุมชน</v>
          </cell>
          <cell r="G730" t="str">
            <v>60</v>
          </cell>
          <cell r="H730" t="str">
            <v>73</v>
          </cell>
          <cell r="I730" t="str">
            <v>จ.นครปฐม</v>
          </cell>
          <cell r="J730" t="str">
            <v>02</v>
          </cell>
          <cell r="K730" t="str">
            <v xml:space="preserve"> อ.กำแพงแสน</v>
          </cell>
          <cell r="L730" t="str">
            <v>01</v>
          </cell>
          <cell r="M730" t="str">
            <v xml:space="preserve"> 'ต.ทุ่งกระพังโหม'</v>
          </cell>
          <cell r="N730" t="str">
            <v>04</v>
          </cell>
          <cell r="O730" t="str">
            <v xml:space="preserve"> หมู่ 4</v>
          </cell>
          <cell r="P730" t="str">
            <v>01</v>
          </cell>
          <cell r="Q730" t="str">
            <v>เปิดดำเนินการ</v>
          </cell>
          <cell r="R730" t="str">
            <v xml:space="preserve">47 </v>
          </cell>
          <cell r="V730" t="str">
            <v>22</v>
          </cell>
          <cell r="W730" t="str">
            <v>2.2 ทุติยภูมิระดับกลาง</v>
          </cell>
          <cell r="AH730" t="str">
            <v>11297</v>
          </cell>
        </row>
        <row r="731">
          <cell r="A731" t="str">
            <v>001133400</v>
          </cell>
          <cell r="B731" t="str">
            <v>โรงพยาบาลร่อนพิบูลย์</v>
          </cell>
          <cell r="C731" t="str">
            <v>21002</v>
          </cell>
          <cell r="D731" t="str">
            <v>กระทรวงสาธารณสุข สำนักงานปลัดกระทรวงสาธารณสุข</v>
          </cell>
          <cell r="E731" t="str">
            <v>07</v>
          </cell>
          <cell r="F731" t="str">
            <v>โรงพยาบาลชุมชน</v>
          </cell>
          <cell r="G731" t="str">
            <v>30</v>
          </cell>
          <cell r="H731" t="str">
            <v>80</v>
          </cell>
          <cell r="I731" t="str">
            <v>จ.นครศรีธรรมราช</v>
          </cell>
          <cell r="J731" t="str">
            <v>13</v>
          </cell>
          <cell r="K731" t="str">
            <v xml:space="preserve"> อ.ร่อนพิบูลย์</v>
          </cell>
          <cell r="L731" t="str">
            <v>01</v>
          </cell>
          <cell r="M731" t="str">
            <v xml:space="preserve"> 'ต.ร่อนพิบูลย์'</v>
          </cell>
          <cell r="N731" t="str">
            <v>13</v>
          </cell>
          <cell r="O731" t="str">
            <v xml:space="preserve"> หมู่ 13</v>
          </cell>
          <cell r="P731" t="str">
            <v>01</v>
          </cell>
          <cell r="Q731" t="str">
            <v>เปิดดำเนินการ</v>
          </cell>
          <cell r="R731" t="str">
            <v xml:space="preserve">ม.13 </v>
          </cell>
          <cell r="V731" t="str">
            <v>22</v>
          </cell>
          <cell r="W731" t="str">
            <v>2.2 ทุติยภูมิระดับกลาง</v>
          </cell>
          <cell r="AH731" t="str">
            <v>11334</v>
          </cell>
        </row>
        <row r="732">
          <cell r="A732" t="str">
            <v>001133300</v>
          </cell>
          <cell r="B732" t="str">
            <v>โรงพยาบาลปากพนัง</v>
          </cell>
          <cell r="C732" t="str">
            <v>21002</v>
          </cell>
          <cell r="D732" t="str">
            <v>กระทรวงสาธารณสุข สำนักงานปลัดกระทรวงสาธารณสุข</v>
          </cell>
          <cell r="E732" t="str">
            <v>07</v>
          </cell>
          <cell r="F732" t="str">
            <v>โรงพยาบาลชุมชน</v>
          </cell>
          <cell r="G732" t="str">
            <v>30</v>
          </cell>
          <cell r="H732" t="str">
            <v>80</v>
          </cell>
          <cell r="I732" t="str">
            <v>จ.นครศรีธรรมราช</v>
          </cell>
          <cell r="J732" t="str">
            <v>12</v>
          </cell>
          <cell r="K732" t="str">
            <v xml:space="preserve"> อ.ปากพนัง</v>
          </cell>
          <cell r="L732" t="str">
            <v>14</v>
          </cell>
          <cell r="M732" t="str">
            <v xml:space="preserve"> 'ต.ปากพนังฝั่งตะวันออก'</v>
          </cell>
          <cell r="N732" t="str">
            <v>00</v>
          </cell>
          <cell r="O732" t="str">
            <v xml:space="preserve"> หมู่ 0</v>
          </cell>
          <cell r="P732" t="str">
            <v>01</v>
          </cell>
          <cell r="Q732" t="str">
            <v>เปิดดำเนินการ</v>
          </cell>
          <cell r="V732" t="str">
            <v>22</v>
          </cell>
          <cell r="W732" t="str">
            <v>2.2 ทุติยภูมิระดับกลาง</v>
          </cell>
          <cell r="AH732" t="str">
            <v>11333</v>
          </cell>
        </row>
        <row r="733">
          <cell r="A733" t="str">
            <v>001132200</v>
          </cell>
          <cell r="B733" t="str">
            <v>โรงพยาบาลพรหมคีรี</v>
          </cell>
          <cell r="C733" t="str">
            <v>21002</v>
          </cell>
          <cell r="D733" t="str">
            <v>กระทรวงสาธารณสุข สำนักงานปลัดกระทรวงสาธารณสุข</v>
          </cell>
          <cell r="E733" t="str">
            <v>07</v>
          </cell>
          <cell r="F733" t="str">
            <v>โรงพยาบาลชุมชน</v>
          </cell>
          <cell r="G733" t="str">
            <v>30</v>
          </cell>
          <cell r="H733" t="str">
            <v>80</v>
          </cell>
          <cell r="I733" t="str">
            <v>จ.นครศรีธรรมราช</v>
          </cell>
          <cell r="J733" t="str">
            <v>02</v>
          </cell>
          <cell r="K733" t="str">
            <v xml:space="preserve"> อ.พรหมคีรี</v>
          </cell>
          <cell r="L733" t="str">
            <v>01</v>
          </cell>
          <cell r="M733" t="str">
            <v xml:space="preserve"> 'ต.พรหมโลก'</v>
          </cell>
          <cell r="N733" t="str">
            <v>09</v>
          </cell>
          <cell r="O733" t="str">
            <v xml:space="preserve"> หมู่ 9</v>
          </cell>
          <cell r="P733" t="str">
            <v>01</v>
          </cell>
          <cell r="Q733" t="str">
            <v>เปิดดำเนินการ</v>
          </cell>
          <cell r="R733" t="str">
            <v xml:space="preserve">17 ม.1 </v>
          </cell>
          <cell r="V733" t="str">
            <v>21</v>
          </cell>
          <cell r="W733" t="str">
            <v>2.1 ทุติยภูมิระดับต้น</v>
          </cell>
          <cell r="AH733" t="str">
            <v>11322</v>
          </cell>
        </row>
        <row r="734">
          <cell r="A734" t="str">
            <v>001127200</v>
          </cell>
          <cell r="B734" t="str">
            <v>โรงพยาบาลเขาค้อ</v>
          </cell>
          <cell r="C734" t="str">
            <v>21002</v>
          </cell>
          <cell r="D734" t="str">
            <v>กระทรวงสาธารณสุข สำนักงานปลัดกระทรวงสาธารณสุข</v>
          </cell>
          <cell r="E734" t="str">
            <v>07</v>
          </cell>
          <cell r="F734" t="str">
            <v>โรงพยาบาลชุมชน</v>
          </cell>
          <cell r="G734" t="str">
            <v>30</v>
          </cell>
          <cell r="H734" t="str">
            <v>67</v>
          </cell>
          <cell r="I734" t="str">
            <v>จ.เพชรบูรณ์</v>
          </cell>
          <cell r="J734" t="str">
            <v>11</v>
          </cell>
          <cell r="K734" t="str">
            <v xml:space="preserve"> อ.เขาค้อ</v>
          </cell>
          <cell r="L734" t="str">
            <v>03</v>
          </cell>
          <cell r="M734" t="str">
            <v xml:space="preserve"> 'ต.เขาค้อ'</v>
          </cell>
          <cell r="N734" t="str">
            <v>01</v>
          </cell>
          <cell r="O734" t="str">
            <v xml:space="preserve"> หมู่ 1</v>
          </cell>
          <cell r="P734" t="str">
            <v>01</v>
          </cell>
          <cell r="Q734" t="str">
            <v>เปิดดำเนินการ</v>
          </cell>
          <cell r="R734" t="str">
            <v xml:space="preserve">75 ม.1 </v>
          </cell>
          <cell r="S734" t="str">
            <v>67270</v>
          </cell>
          <cell r="V734" t="str">
            <v>22</v>
          </cell>
          <cell r="W734" t="str">
            <v>2.2 ทุติยภูมิระดับกลาง</v>
          </cell>
          <cell r="AH734" t="str">
            <v>11272</v>
          </cell>
        </row>
        <row r="735">
          <cell r="A735" t="str">
            <v>001129500</v>
          </cell>
          <cell r="B735" t="str">
            <v>โรงพยาบาลอู่ทอง</v>
          </cell>
          <cell r="C735" t="str">
            <v>21002</v>
          </cell>
          <cell r="D735" t="str">
            <v>กระทรวงสาธารณสุข สำนักงานปลัดกระทรวงสาธารณสุข</v>
          </cell>
          <cell r="E735" t="str">
            <v>07</v>
          </cell>
          <cell r="F735" t="str">
            <v>โรงพยาบาลชุมชน</v>
          </cell>
          <cell r="G735" t="str">
            <v>134</v>
          </cell>
          <cell r="H735" t="str">
            <v>72</v>
          </cell>
          <cell r="I735" t="str">
            <v>จ.สุพรรณบุรี</v>
          </cell>
          <cell r="J735" t="str">
            <v>09</v>
          </cell>
          <cell r="K735" t="str">
            <v xml:space="preserve"> อ.อู่ทอง</v>
          </cell>
          <cell r="L735" t="str">
            <v>03</v>
          </cell>
          <cell r="M735" t="str">
            <v xml:space="preserve"> 'ต.จรเข้สามพัน'</v>
          </cell>
          <cell r="N735" t="str">
            <v>15</v>
          </cell>
          <cell r="O735" t="str">
            <v xml:space="preserve"> หมู่ 15</v>
          </cell>
          <cell r="P735" t="str">
            <v>01</v>
          </cell>
          <cell r="Q735" t="str">
            <v>เปิดดำเนินการ</v>
          </cell>
          <cell r="R735" t="str">
            <v>220</v>
          </cell>
          <cell r="V735" t="str">
            <v>22</v>
          </cell>
          <cell r="W735" t="str">
            <v>2.2 ทุติยภูมิระดับกลาง</v>
          </cell>
          <cell r="Z735" t="str">
            <v>01</v>
          </cell>
          <cell r="AA735" t="str">
            <v>ตั้งใหม่</v>
          </cell>
          <cell r="AH735" t="str">
            <v>11295</v>
          </cell>
        </row>
        <row r="736">
          <cell r="A736" t="str">
            <v>001128700</v>
          </cell>
          <cell r="B736" t="str">
            <v>โรงพยาบาลด่านมะขามเตี้ย</v>
          </cell>
          <cell r="C736" t="str">
            <v>21002</v>
          </cell>
          <cell r="D736" t="str">
            <v>กระทรวงสาธารณสุข สำนักงานปลัดกระทรวงสาธารณสุข</v>
          </cell>
          <cell r="E736" t="str">
            <v>07</v>
          </cell>
          <cell r="F736" t="str">
            <v>โรงพยาบาลชุมชน</v>
          </cell>
          <cell r="G736" t="str">
            <v>30</v>
          </cell>
          <cell r="H736" t="str">
            <v>71</v>
          </cell>
          <cell r="I736" t="str">
            <v>จ.กาญจนบุรี</v>
          </cell>
          <cell r="J736" t="str">
            <v>11</v>
          </cell>
          <cell r="K736" t="str">
            <v xml:space="preserve"> อ.ด่านมะขามเตี้ย</v>
          </cell>
          <cell r="L736" t="str">
            <v>01</v>
          </cell>
          <cell r="M736" t="str">
            <v xml:space="preserve"> 'ต.ด่านมะขามเตี้ย'</v>
          </cell>
          <cell r="N736" t="str">
            <v>01</v>
          </cell>
          <cell r="O736" t="str">
            <v xml:space="preserve"> หมู่ 1</v>
          </cell>
          <cell r="P736" t="str">
            <v>01</v>
          </cell>
          <cell r="Q736" t="str">
            <v>เปิดดำเนินการ</v>
          </cell>
          <cell r="S736" t="str">
            <v>71260</v>
          </cell>
          <cell r="T736" t="str">
            <v>034642347</v>
          </cell>
          <cell r="U736" t="str">
            <v>034642102</v>
          </cell>
          <cell r="V736" t="str">
            <v>21</v>
          </cell>
          <cell r="W736" t="str">
            <v>2.1 ทุติยภูมิระดับต้น</v>
          </cell>
          <cell r="X736" t="str">
            <v>S</v>
          </cell>
          <cell r="Y736" t="str">
            <v xml:space="preserve">บริการ  </v>
          </cell>
          <cell r="AH736" t="str">
            <v>11287</v>
          </cell>
        </row>
        <row r="737">
          <cell r="A737" t="str">
            <v>001128600</v>
          </cell>
          <cell r="B737" t="str">
            <v>โรงพยาบาลเลาขวัญ</v>
          </cell>
          <cell r="C737" t="str">
            <v>21002</v>
          </cell>
          <cell r="D737" t="str">
            <v>กระทรวงสาธารณสุข สำนักงานปลัดกระทรวงสาธารณสุข</v>
          </cell>
          <cell r="E737" t="str">
            <v>07</v>
          </cell>
          <cell r="F737" t="str">
            <v>โรงพยาบาลชุมชน</v>
          </cell>
          <cell r="G737" t="str">
            <v>30</v>
          </cell>
          <cell r="H737" t="str">
            <v>71</v>
          </cell>
          <cell r="I737" t="str">
            <v>จ.กาญจนบุรี</v>
          </cell>
          <cell r="J737" t="str">
            <v>10</v>
          </cell>
          <cell r="K737" t="str">
            <v xml:space="preserve"> อ.เลาขวัญ</v>
          </cell>
          <cell r="L737" t="str">
            <v>01</v>
          </cell>
          <cell r="M737" t="str">
            <v xml:space="preserve"> 'ต.เลาขวัญ'</v>
          </cell>
          <cell r="N737" t="str">
            <v>06</v>
          </cell>
          <cell r="O737" t="str">
            <v xml:space="preserve"> หมู่ 6</v>
          </cell>
          <cell r="P737" t="str">
            <v>01</v>
          </cell>
          <cell r="Q737" t="str">
            <v>เปิดดำเนินการ</v>
          </cell>
          <cell r="S737" t="str">
            <v>71210</v>
          </cell>
          <cell r="T737" t="str">
            <v>034576157</v>
          </cell>
          <cell r="U737" t="str">
            <v>034576050</v>
          </cell>
          <cell r="V737" t="str">
            <v>21</v>
          </cell>
          <cell r="W737" t="str">
            <v>2.1 ทุติยภูมิระดับต้น</v>
          </cell>
          <cell r="X737" t="str">
            <v>S</v>
          </cell>
          <cell r="Y737" t="str">
            <v xml:space="preserve">บริการ  </v>
          </cell>
          <cell r="AH737" t="str">
            <v>11286</v>
          </cell>
        </row>
        <row r="738">
          <cell r="A738" t="str">
            <v>001127800</v>
          </cell>
          <cell r="B738" t="str">
            <v>โรงพยาบาลไทรโยค</v>
          </cell>
          <cell r="C738" t="str">
            <v>21002</v>
          </cell>
          <cell r="D738" t="str">
            <v>กระทรวงสาธารณสุข สำนักงานปลัดกระทรวงสาธารณสุข</v>
          </cell>
          <cell r="E738" t="str">
            <v>07</v>
          </cell>
          <cell r="F738" t="str">
            <v>โรงพยาบาลชุมชน</v>
          </cell>
          <cell r="G738" t="str">
            <v>60</v>
          </cell>
          <cell r="H738" t="str">
            <v>71</v>
          </cell>
          <cell r="I738" t="str">
            <v>จ.กาญจนบุรี</v>
          </cell>
          <cell r="J738" t="str">
            <v>02</v>
          </cell>
          <cell r="K738" t="str">
            <v xml:space="preserve"> อ.ไทรโยค</v>
          </cell>
          <cell r="L738" t="str">
            <v>01</v>
          </cell>
          <cell r="M738" t="str">
            <v xml:space="preserve"> 'ต.ลุ่มสุ่ม'</v>
          </cell>
          <cell r="N738" t="str">
            <v>01</v>
          </cell>
          <cell r="O738" t="str">
            <v xml:space="preserve"> หมู่ 1</v>
          </cell>
          <cell r="P738" t="str">
            <v>01</v>
          </cell>
          <cell r="Q738" t="str">
            <v>เปิดดำเนินการ</v>
          </cell>
          <cell r="R738" t="str">
            <v>22</v>
          </cell>
          <cell r="S738" t="str">
            <v>71150</v>
          </cell>
          <cell r="T738" t="str">
            <v>034591300</v>
          </cell>
          <cell r="U738" t="str">
            <v>034591302</v>
          </cell>
          <cell r="V738" t="str">
            <v>21</v>
          </cell>
          <cell r="W738" t="str">
            <v>2.1 ทุติยภูมิระดับต้น</v>
          </cell>
          <cell r="X738" t="str">
            <v>S</v>
          </cell>
          <cell r="Y738" t="str">
            <v xml:space="preserve">บริการ  </v>
          </cell>
          <cell r="AH738" t="str">
            <v>11278</v>
          </cell>
        </row>
        <row r="739">
          <cell r="A739" t="str">
            <v>001129900</v>
          </cell>
          <cell r="B739" t="str">
            <v>โรงพยาบาลห้วยพลู</v>
          </cell>
          <cell r="C739" t="str">
            <v>21002</v>
          </cell>
          <cell r="D739" t="str">
            <v>กระทรวงสาธารณสุข สำนักงานปลัดกระทรวงสาธารณสุข</v>
          </cell>
          <cell r="E739" t="str">
            <v>07</v>
          </cell>
          <cell r="F739" t="str">
            <v>โรงพยาบาลชุมชน</v>
          </cell>
          <cell r="G739" t="str">
            <v>60</v>
          </cell>
          <cell r="H739" t="str">
            <v>73</v>
          </cell>
          <cell r="I739" t="str">
            <v>จ.นครปฐม</v>
          </cell>
          <cell r="J739" t="str">
            <v>03</v>
          </cell>
          <cell r="K739" t="str">
            <v xml:space="preserve"> อ.นครชัยศรี</v>
          </cell>
          <cell r="L739" t="str">
            <v>18</v>
          </cell>
          <cell r="M739" t="str">
            <v xml:space="preserve"> 'ต.ห้วยพลู'</v>
          </cell>
          <cell r="N739" t="str">
            <v>01</v>
          </cell>
          <cell r="O739" t="str">
            <v xml:space="preserve"> หมู่ 1</v>
          </cell>
          <cell r="P739" t="str">
            <v>01</v>
          </cell>
          <cell r="Q739" t="str">
            <v>เปิดดำเนินการ</v>
          </cell>
          <cell r="R739" t="str">
            <v xml:space="preserve">1/1 </v>
          </cell>
          <cell r="V739" t="str">
            <v>21</v>
          </cell>
          <cell r="W739" t="str">
            <v>2.1 ทุติยภูมิระดับต้น</v>
          </cell>
          <cell r="AH739" t="str">
            <v>11299</v>
          </cell>
        </row>
        <row r="740">
          <cell r="A740" t="str">
            <v>001130000</v>
          </cell>
          <cell r="B740" t="str">
            <v>โรงพยาบาลดอนตูม</v>
          </cell>
          <cell r="C740" t="str">
            <v>21002</v>
          </cell>
          <cell r="D740" t="str">
            <v>กระทรวงสาธารณสุข สำนักงานปลัดกระทรวงสาธารณสุข</v>
          </cell>
          <cell r="E740" t="str">
            <v>07</v>
          </cell>
          <cell r="F740" t="str">
            <v>โรงพยาบาลชุมชน</v>
          </cell>
          <cell r="G740" t="str">
            <v>30</v>
          </cell>
          <cell r="H740" t="str">
            <v>73</v>
          </cell>
          <cell r="I740" t="str">
            <v>จ.นครปฐม</v>
          </cell>
          <cell r="J740" t="str">
            <v>04</v>
          </cell>
          <cell r="K740" t="str">
            <v xml:space="preserve"> อ.ดอนตูม</v>
          </cell>
          <cell r="L740" t="str">
            <v>01</v>
          </cell>
          <cell r="M740" t="str">
            <v xml:space="preserve"> 'ต.สามง่าม'</v>
          </cell>
          <cell r="N740" t="str">
            <v>05</v>
          </cell>
          <cell r="O740" t="str">
            <v xml:space="preserve"> หมู่ 5</v>
          </cell>
          <cell r="P740" t="str">
            <v>01</v>
          </cell>
          <cell r="Q740" t="str">
            <v>เปิดดำเนินการ</v>
          </cell>
          <cell r="R740" t="str">
            <v xml:space="preserve">183 ม.5 ถ.คงทอง </v>
          </cell>
          <cell r="V740" t="str">
            <v>21</v>
          </cell>
          <cell r="W740" t="str">
            <v>2.1 ทุติยภูมิระดับต้น</v>
          </cell>
          <cell r="AH740" t="str">
            <v>11300</v>
          </cell>
        </row>
        <row r="741">
          <cell r="A741" t="str">
            <v>001127400</v>
          </cell>
          <cell r="B741" t="str">
            <v>โรงพยาบาลบางแพ</v>
          </cell>
          <cell r="C741" t="str">
            <v>21002</v>
          </cell>
          <cell r="D741" t="str">
            <v>กระทรวงสาธารณสุข สำนักงานปลัดกระทรวงสาธารณสุข</v>
          </cell>
          <cell r="E741" t="str">
            <v>07</v>
          </cell>
          <cell r="F741" t="str">
            <v>โรงพยาบาลชุมชน</v>
          </cell>
          <cell r="G741" t="str">
            <v>60</v>
          </cell>
          <cell r="H741" t="str">
            <v>70</v>
          </cell>
          <cell r="I741" t="str">
            <v>จ.ราชบุรี</v>
          </cell>
          <cell r="J741" t="str">
            <v>06</v>
          </cell>
          <cell r="K741" t="str">
            <v xml:space="preserve"> อ.บางแพ</v>
          </cell>
          <cell r="L741" t="str">
            <v>02</v>
          </cell>
          <cell r="M741" t="str">
            <v xml:space="preserve"> 'ต.วังเย็น'</v>
          </cell>
          <cell r="N741" t="str">
            <v>05</v>
          </cell>
          <cell r="O741" t="str">
            <v xml:space="preserve"> หมู่ 5</v>
          </cell>
          <cell r="P741" t="str">
            <v>01</v>
          </cell>
          <cell r="Q741" t="str">
            <v>เปิดดำเนินการ</v>
          </cell>
          <cell r="R741" t="str">
            <v xml:space="preserve">124 </v>
          </cell>
          <cell r="V741" t="str">
            <v>21</v>
          </cell>
          <cell r="W741" t="str">
            <v>2.1 ทุติยภูมิระดับต้น</v>
          </cell>
          <cell r="AH741" t="str">
            <v>11274</v>
          </cell>
        </row>
        <row r="742">
          <cell r="A742" t="str">
            <v>001127500</v>
          </cell>
          <cell r="B742" t="str">
            <v>โรงพยาบาลเจ็ดเสมียน</v>
          </cell>
          <cell r="C742" t="str">
            <v>21002</v>
          </cell>
          <cell r="D742" t="str">
            <v>กระทรวงสาธารณสุข สำนักงานปลัดกระทรวงสาธารณสุข</v>
          </cell>
          <cell r="E742" t="str">
            <v>07</v>
          </cell>
          <cell r="F742" t="str">
            <v>โรงพยาบาลชุมชน</v>
          </cell>
          <cell r="G742" t="str">
            <v>30</v>
          </cell>
          <cell r="H742" t="str">
            <v>70</v>
          </cell>
          <cell r="I742" t="str">
            <v>จ.ราชบุรี</v>
          </cell>
          <cell r="J742" t="str">
            <v>07</v>
          </cell>
          <cell r="K742" t="str">
            <v xml:space="preserve"> อ.โพธาราม</v>
          </cell>
          <cell r="L742" t="str">
            <v>09</v>
          </cell>
          <cell r="M742" t="str">
            <v xml:space="preserve"> 'ต.เจ็ดเสมียน'</v>
          </cell>
          <cell r="N742" t="str">
            <v>02</v>
          </cell>
          <cell r="O742" t="str">
            <v xml:space="preserve"> หมู่ 2</v>
          </cell>
          <cell r="P742" t="str">
            <v>01</v>
          </cell>
          <cell r="Q742" t="str">
            <v>เปิดดำเนินการ</v>
          </cell>
          <cell r="R742" t="str">
            <v xml:space="preserve">132/2 </v>
          </cell>
          <cell r="V742" t="str">
            <v>21</v>
          </cell>
          <cell r="W742" t="str">
            <v>2.1 ทุติยภูมิระดับต้น</v>
          </cell>
          <cell r="AH742" t="str">
            <v>11275</v>
          </cell>
        </row>
        <row r="743">
          <cell r="A743" t="str">
            <v>001127600</v>
          </cell>
          <cell r="B743" t="str">
            <v>โรงพยาบาลปากท่อ</v>
          </cell>
          <cell r="C743" t="str">
            <v>21002</v>
          </cell>
          <cell r="D743" t="str">
            <v>กระทรวงสาธารณสุข สำนักงานปลัดกระทรวงสาธารณสุข</v>
          </cell>
          <cell r="E743" t="str">
            <v>07</v>
          </cell>
          <cell r="F743" t="str">
            <v>โรงพยาบาลชุมชน</v>
          </cell>
          <cell r="G743" t="str">
            <v>30</v>
          </cell>
          <cell r="H743" t="str">
            <v>70</v>
          </cell>
          <cell r="I743" t="str">
            <v>จ.ราชบุรี</v>
          </cell>
          <cell r="J743" t="str">
            <v>08</v>
          </cell>
          <cell r="K743" t="str">
            <v xml:space="preserve"> อ.ปากท่อ</v>
          </cell>
          <cell r="L743" t="str">
            <v>05</v>
          </cell>
          <cell r="M743" t="str">
            <v xml:space="preserve"> 'ต.ปากท่อ'</v>
          </cell>
          <cell r="N743" t="str">
            <v>08</v>
          </cell>
          <cell r="O743" t="str">
            <v xml:space="preserve"> หมู่ 8</v>
          </cell>
          <cell r="P743" t="str">
            <v>01</v>
          </cell>
          <cell r="Q743" t="str">
            <v>เปิดดำเนินการ</v>
          </cell>
          <cell r="R743" t="str">
            <v xml:space="preserve">201/10 </v>
          </cell>
          <cell r="V743" t="str">
            <v>21</v>
          </cell>
          <cell r="W743" t="str">
            <v>2.1 ทุติยภูมิระดับต้น</v>
          </cell>
          <cell r="AH743" t="str">
            <v>11276</v>
          </cell>
        </row>
        <row r="744">
          <cell r="A744" t="str">
            <v>001129400</v>
          </cell>
          <cell r="B744" t="str">
            <v>โรงพยาบาลสามชุก</v>
          </cell>
          <cell r="C744" t="str">
            <v>21002</v>
          </cell>
          <cell r="D744" t="str">
            <v>กระทรวงสาธารณสุข สำนักงานปลัดกระทรวงสาธารณสุข</v>
          </cell>
          <cell r="E744" t="str">
            <v>07</v>
          </cell>
          <cell r="F744" t="str">
            <v>โรงพยาบาลชุมชน</v>
          </cell>
          <cell r="G744" t="str">
            <v>60</v>
          </cell>
          <cell r="H744" t="str">
            <v>72</v>
          </cell>
          <cell r="I744" t="str">
            <v>จ.สุพรรณบุรี</v>
          </cell>
          <cell r="J744" t="str">
            <v>08</v>
          </cell>
          <cell r="K744" t="str">
            <v xml:space="preserve"> อ.สามชุก</v>
          </cell>
          <cell r="L744" t="str">
            <v>04</v>
          </cell>
          <cell r="M744" t="str">
            <v xml:space="preserve"> 'ต.หนองผักนาก'</v>
          </cell>
          <cell r="N744" t="str">
            <v>07</v>
          </cell>
          <cell r="O744" t="str">
            <v xml:space="preserve"> หมู่ 7</v>
          </cell>
          <cell r="P744" t="str">
            <v>01</v>
          </cell>
          <cell r="Q744" t="str">
            <v>เปิดดำเนินการ</v>
          </cell>
          <cell r="R744" t="str">
            <v xml:space="preserve">4/1 </v>
          </cell>
          <cell r="V744" t="str">
            <v>22</v>
          </cell>
          <cell r="W744" t="str">
            <v>2.2 ทุติยภูมิระดับกลาง</v>
          </cell>
          <cell r="AH744" t="str">
            <v>11294</v>
          </cell>
        </row>
        <row r="745">
          <cell r="A745" t="str">
            <v>001124900</v>
          </cell>
          <cell r="B745" t="str">
            <v>โรงพยาบาลศรีนคร</v>
          </cell>
          <cell r="C745" t="str">
            <v>21002</v>
          </cell>
          <cell r="D745" t="str">
            <v>กระทรวงสาธารณสุข สำนักงานปลัดกระทรวงสาธารณสุข</v>
          </cell>
          <cell r="E745" t="str">
            <v>07</v>
          </cell>
          <cell r="F745" t="str">
            <v>โรงพยาบาลชุมชน</v>
          </cell>
          <cell r="G745" t="str">
            <v>30</v>
          </cell>
          <cell r="H745" t="str">
            <v>64</v>
          </cell>
          <cell r="I745" t="str">
            <v>จ.สุโขทัย</v>
          </cell>
          <cell r="J745" t="str">
            <v>08</v>
          </cell>
          <cell r="K745" t="str">
            <v xml:space="preserve"> อ.ศรีนคร</v>
          </cell>
          <cell r="L745" t="str">
            <v>01</v>
          </cell>
          <cell r="M745" t="str">
            <v xml:space="preserve"> 'ต.ศรีนคร'</v>
          </cell>
          <cell r="N745" t="str">
            <v>03</v>
          </cell>
          <cell r="O745" t="str">
            <v xml:space="preserve"> หมู่ 3</v>
          </cell>
          <cell r="P745" t="str">
            <v>01</v>
          </cell>
          <cell r="Q745" t="str">
            <v>เปิดดำเนินการ</v>
          </cell>
          <cell r="R745" t="str">
            <v>ถ.สวรรคโลก-ศรีนคร</v>
          </cell>
          <cell r="S745" t="str">
            <v>64180</v>
          </cell>
          <cell r="T745" t="str">
            <v>055652725</v>
          </cell>
          <cell r="U745" t="str">
            <v>05562726</v>
          </cell>
          <cell r="V745" t="str">
            <v>21</v>
          </cell>
          <cell r="W745" t="str">
            <v>2.1 ทุติยภูมิระดับต้น</v>
          </cell>
          <cell r="AH745" t="str">
            <v>11249</v>
          </cell>
        </row>
        <row r="746">
          <cell r="A746" t="str">
            <v>001124500</v>
          </cell>
          <cell r="B746" t="str">
            <v>โรงพยาบาลคีรีมาศ</v>
          </cell>
          <cell r="C746" t="str">
            <v>21002</v>
          </cell>
          <cell r="D746" t="str">
            <v>กระทรวงสาธารณสุข สำนักงานปลัดกระทรวงสาธารณสุข</v>
          </cell>
          <cell r="E746" t="str">
            <v>07</v>
          </cell>
          <cell r="F746" t="str">
            <v>โรงพยาบาลชุมชน</v>
          </cell>
          <cell r="G746" t="str">
            <v>30</v>
          </cell>
          <cell r="H746" t="str">
            <v>64</v>
          </cell>
          <cell r="I746" t="str">
            <v>จ.สุโขทัย</v>
          </cell>
          <cell r="J746" t="str">
            <v>03</v>
          </cell>
          <cell r="K746" t="str">
            <v xml:space="preserve"> อ.คีรีมาศ</v>
          </cell>
          <cell r="L746" t="str">
            <v>01</v>
          </cell>
          <cell r="M746" t="str">
            <v xml:space="preserve"> 'ต.โตนด'</v>
          </cell>
          <cell r="N746" t="str">
            <v>07</v>
          </cell>
          <cell r="O746" t="str">
            <v xml:space="preserve"> หมู่ 7</v>
          </cell>
          <cell r="P746" t="str">
            <v>01</v>
          </cell>
          <cell r="Q746" t="str">
            <v>เปิดดำเนินการ</v>
          </cell>
          <cell r="R746" t="str">
            <v>ถ.สุโขทัย-กำแพงเพชร</v>
          </cell>
          <cell r="S746" t="str">
            <v>64160</v>
          </cell>
          <cell r="T746" t="str">
            <v>055695145</v>
          </cell>
          <cell r="U746" t="str">
            <v>055693097</v>
          </cell>
          <cell r="V746" t="str">
            <v>21</v>
          </cell>
          <cell r="W746" t="str">
            <v>2.1 ทุติยภูมิระดับต้น</v>
          </cell>
          <cell r="AH746" t="str">
            <v>11245</v>
          </cell>
        </row>
        <row r="747">
          <cell r="A747" t="str">
            <v>001125000</v>
          </cell>
          <cell r="B747" t="str">
            <v>โรงพยาบาลทุ่งเสลี่ยม</v>
          </cell>
          <cell r="C747" t="str">
            <v>21002</v>
          </cell>
          <cell r="D747" t="str">
            <v>กระทรวงสาธารณสุข สำนักงานปลัดกระทรวงสาธารณสุข</v>
          </cell>
          <cell r="E747" t="str">
            <v>07</v>
          </cell>
          <cell r="F747" t="str">
            <v>โรงพยาบาลชุมชน</v>
          </cell>
          <cell r="G747" t="str">
            <v>30</v>
          </cell>
          <cell r="H747" t="str">
            <v>64</v>
          </cell>
          <cell r="I747" t="str">
            <v>จ.สุโขทัย</v>
          </cell>
          <cell r="J747" t="str">
            <v>09</v>
          </cell>
          <cell r="K747" t="str">
            <v xml:space="preserve"> อ.ทุ่งเสลี่ยม</v>
          </cell>
          <cell r="L747" t="str">
            <v>03</v>
          </cell>
          <cell r="M747" t="str">
            <v xml:space="preserve"> 'ต.ทุ่งเสลี่ยม'</v>
          </cell>
          <cell r="N747" t="str">
            <v>08</v>
          </cell>
          <cell r="O747" t="str">
            <v xml:space="preserve"> หมู่ 8</v>
          </cell>
          <cell r="P747" t="str">
            <v>01</v>
          </cell>
          <cell r="Q747" t="str">
            <v>เปิดดำเนินการ</v>
          </cell>
          <cell r="R747" t="str">
            <v>ถ.สุโขทัย-เถิน</v>
          </cell>
          <cell r="S747" t="str">
            <v>64150</v>
          </cell>
          <cell r="T747" t="str">
            <v>055659175</v>
          </cell>
          <cell r="U747" t="str">
            <v>055659411</v>
          </cell>
          <cell r="V747" t="str">
            <v>21</v>
          </cell>
          <cell r="W747" t="str">
            <v>2.1 ทุติยภูมิระดับต้น</v>
          </cell>
          <cell r="AH747" t="str">
            <v>11250</v>
          </cell>
        </row>
        <row r="748">
          <cell r="A748" t="str">
            <v>001130300</v>
          </cell>
          <cell r="B748" t="str">
            <v>โรงพยาบาลพุทธมณฑล</v>
          </cell>
          <cell r="C748" t="str">
            <v>21002</v>
          </cell>
          <cell r="D748" t="str">
            <v>กระทรวงสาธารณสุข สำนักงานปลัดกระทรวงสาธารณสุข</v>
          </cell>
          <cell r="E748" t="str">
            <v>07</v>
          </cell>
          <cell r="F748" t="str">
            <v>โรงพยาบาลชุมชน</v>
          </cell>
          <cell r="G748" t="str">
            <v>10</v>
          </cell>
          <cell r="H748" t="str">
            <v>73</v>
          </cell>
          <cell r="I748" t="str">
            <v>จ.นครปฐม</v>
          </cell>
          <cell r="J748" t="str">
            <v>07</v>
          </cell>
          <cell r="K748" t="str">
            <v xml:space="preserve"> อ.พุทธมณฑล</v>
          </cell>
          <cell r="L748" t="str">
            <v>01</v>
          </cell>
          <cell r="M748" t="str">
            <v xml:space="preserve"> 'ต.ศาลายา'</v>
          </cell>
          <cell r="N748" t="str">
            <v>01</v>
          </cell>
          <cell r="O748" t="str">
            <v xml:space="preserve"> หมู่ 1</v>
          </cell>
          <cell r="P748" t="str">
            <v>01</v>
          </cell>
          <cell r="Q748" t="str">
            <v>เปิดดำเนินการ</v>
          </cell>
          <cell r="V748" t="str">
            <v>21</v>
          </cell>
          <cell r="W748" t="str">
            <v>2.1 ทุติยภูมิระดับต้น</v>
          </cell>
          <cell r="AB748" t="str">
            <v xml:space="preserve">แก้ไชชื่อ รพ.พุทธมลฑล เป็น รพ.พุทธมณฑล </v>
          </cell>
          <cell r="AH748" t="str">
            <v>11303</v>
          </cell>
        </row>
        <row r="749">
          <cell r="A749" t="str">
            <v>001135700</v>
          </cell>
          <cell r="B749" t="str">
            <v>โรงพยาบาลกาญจนดิษฐ์</v>
          </cell>
          <cell r="C749" t="str">
            <v>21002</v>
          </cell>
          <cell r="D749" t="str">
            <v>กระทรวงสาธารณสุข สำนักงานปลัดกระทรวงสาธารณสุข</v>
          </cell>
          <cell r="E749" t="str">
            <v>07</v>
          </cell>
          <cell r="F749" t="str">
            <v>โรงพยาบาลชุมชน</v>
          </cell>
          <cell r="G749" t="str">
            <v>60</v>
          </cell>
          <cell r="H749" t="str">
            <v>84</v>
          </cell>
          <cell r="I749" t="str">
            <v>จ.สุราษฎร์ธานี</v>
          </cell>
          <cell r="J749" t="str">
            <v>02</v>
          </cell>
          <cell r="K749" t="str">
            <v xml:space="preserve"> อ.กาญจนดิษฐ์</v>
          </cell>
          <cell r="L749" t="str">
            <v>07</v>
          </cell>
          <cell r="M749" t="str">
            <v xml:space="preserve"> 'ต.พลายวาส'</v>
          </cell>
          <cell r="N749" t="str">
            <v>09</v>
          </cell>
          <cell r="O749" t="str">
            <v xml:space="preserve"> หมู่ 9</v>
          </cell>
          <cell r="P749" t="str">
            <v>01</v>
          </cell>
          <cell r="Q749" t="str">
            <v>เปิดดำเนินการ</v>
          </cell>
          <cell r="R749" t="str">
            <v xml:space="preserve">776 ม.9 ถ.สุราษฎร์-นครศรี </v>
          </cell>
          <cell r="S749" t="str">
            <v>84160</v>
          </cell>
          <cell r="T749" t="str">
            <v>077244518</v>
          </cell>
          <cell r="U749" t="str">
            <v>077255263t</v>
          </cell>
          <cell r="V749" t="str">
            <v>22</v>
          </cell>
          <cell r="W749" t="str">
            <v>2.2 ทุติยภูมิระดับกลาง</v>
          </cell>
          <cell r="X749" t="str">
            <v>S</v>
          </cell>
          <cell r="Y749" t="str">
            <v xml:space="preserve">บริการ  </v>
          </cell>
          <cell r="AH749" t="str">
            <v>11357</v>
          </cell>
        </row>
        <row r="750">
          <cell r="A750" t="str">
            <v>001135600</v>
          </cell>
          <cell r="B750" t="str">
            <v>โรงพยาบาลถลาง</v>
          </cell>
          <cell r="C750" t="str">
            <v>21002</v>
          </cell>
          <cell r="D750" t="str">
            <v>กระทรวงสาธารณสุข สำนักงานปลัดกระทรวงสาธารณสุข</v>
          </cell>
          <cell r="E750" t="str">
            <v>07</v>
          </cell>
          <cell r="F750" t="str">
            <v>โรงพยาบาลชุมชน</v>
          </cell>
          <cell r="G750" t="str">
            <v>66</v>
          </cell>
          <cell r="H750" t="str">
            <v>83</v>
          </cell>
          <cell r="I750" t="str">
            <v>จ.ภูเก็ต</v>
          </cell>
          <cell r="J750" t="str">
            <v>03</v>
          </cell>
          <cell r="K750" t="str">
            <v xml:space="preserve"> อ.ถลาง</v>
          </cell>
          <cell r="L750" t="str">
            <v>01</v>
          </cell>
          <cell r="M750" t="str">
            <v xml:space="preserve"> 'ต.เทพกระษัตรี'</v>
          </cell>
          <cell r="N750" t="str">
            <v>01</v>
          </cell>
          <cell r="O750" t="str">
            <v xml:space="preserve"> หมู่ 1</v>
          </cell>
          <cell r="P750" t="str">
            <v>01</v>
          </cell>
          <cell r="Q750" t="str">
            <v>เปิดดำเนินการ</v>
          </cell>
          <cell r="R750" t="str">
            <v xml:space="preserve">358  ถ.เทพกระษัตรี  </v>
          </cell>
          <cell r="S750" t="str">
            <v>83110</v>
          </cell>
          <cell r="T750" t="str">
            <v>076311033</v>
          </cell>
          <cell r="U750" t="str">
            <v>076275096</v>
          </cell>
          <cell r="V750" t="str">
            <v>22</v>
          </cell>
          <cell r="W750" t="str">
            <v>2.2 ทุติยภูมิระดับกลาง</v>
          </cell>
          <cell r="AH750" t="str">
            <v>11356</v>
          </cell>
        </row>
        <row r="751">
          <cell r="A751" t="str">
            <v>001135500</v>
          </cell>
          <cell r="B751" t="str">
            <v>โรงพยาบาลป่าตอง</v>
          </cell>
          <cell r="C751" t="str">
            <v>21002</v>
          </cell>
          <cell r="D751" t="str">
            <v>กระทรวงสาธารณสุข สำนักงานปลัดกระทรวงสาธารณสุข</v>
          </cell>
          <cell r="E751" t="str">
            <v>07</v>
          </cell>
          <cell r="F751" t="str">
            <v>โรงพยาบาลชุมชน</v>
          </cell>
          <cell r="G751" t="str">
            <v>60</v>
          </cell>
          <cell r="H751" t="str">
            <v>83</v>
          </cell>
          <cell r="I751" t="str">
            <v>จ.ภูเก็ต</v>
          </cell>
          <cell r="J751" t="str">
            <v>02</v>
          </cell>
          <cell r="K751" t="str">
            <v xml:space="preserve"> อ.กะทู้</v>
          </cell>
          <cell r="L751" t="str">
            <v>02</v>
          </cell>
          <cell r="M751" t="str">
            <v xml:space="preserve"> 'ต.ป่าตอง'</v>
          </cell>
          <cell r="N751" t="str">
            <v>03</v>
          </cell>
          <cell r="O751" t="str">
            <v xml:space="preserve"> หมู่ 3</v>
          </cell>
          <cell r="P751" t="str">
            <v>01</v>
          </cell>
          <cell r="Q751" t="str">
            <v>เปิดดำเนินการ</v>
          </cell>
          <cell r="R751" t="str">
            <v xml:space="preserve">57 ถ.ไสน้ำเย็น </v>
          </cell>
          <cell r="S751" t="str">
            <v>83150</v>
          </cell>
          <cell r="T751" t="str">
            <v>076342633</v>
          </cell>
          <cell r="U751" t="str">
            <v>076340617</v>
          </cell>
          <cell r="V751" t="str">
            <v>22</v>
          </cell>
          <cell r="W751" t="str">
            <v>2.2 ทุติยภูมิระดับกลาง</v>
          </cell>
          <cell r="AH751" t="str">
            <v>11355</v>
          </cell>
        </row>
        <row r="752">
          <cell r="A752" t="str">
            <v>001131900</v>
          </cell>
          <cell r="B752" t="str">
            <v>โรงพยาบาลปราณบุรี</v>
          </cell>
          <cell r="C752" t="str">
            <v>21002</v>
          </cell>
          <cell r="D752" t="str">
            <v>กระทรวงสาธารณสุข สำนักงานปลัดกระทรวงสาธารณสุข</v>
          </cell>
          <cell r="E752" t="str">
            <v>07</v>
          </cell>
          <cell r="F752" t="str">
            <v>โรงพยาบาลชุมชน</v>
          </cell>
          <cell r="G752" t="str">
            <v>30</v>
          </cell>
          <cell r="H752" t="str">
            <v>77</v>
          </cell>
          <cell r="I752" t="str">
            <v>จ.ประจวบคีรีขันธ์</v>
          </cell>
          <cell r="J752" t="str">
            <v>06</v>
          </cell>
          <cell r="K752" t="str">
            <v xml:space="preserve"> อ.ปราณบุรี</v>
          </cell>
          <cell r="L752" t="str">
            <v>08</v>
          </cell>
          <cell r="M752" t="str">
            <v xml:space="preserve"> 'ต.วังก์พง'</v>
          </cell>
          <cell r="N752" t="str">
            <v>05</v>
          </cell>
          <cell r="O752" t="str">
            <v xml:space="preserve"> หมู่ 5</v>
          </cell>
          <cell r="P752" t="str">
            <v>01</v>
          </cell>
          <cell r="Q752" t="str">
            <v>เปิดดำเนินการ</v>
          </cell>
          <cell r="R752" t="str">
            <v xml:space="preserve">19 </v>
          </cell>
          <cell r="V752" t="str">
            <v>21</v>
          </cell>
          <cell r="W752" t="str">
            <v>2.1 ทุติยภูมิระดับต้น</v>
          </cell>
          <cell r="AH752" t="str">
            <v>11319</v>
          </cell>
        </row>
        <row r="753">
          <cell r="A753" t="str">
            <v>001132600</v>
          </cell>
          <cell r="B753" t="str">
            <v>โรงพยาบาลพิปูน</v>
          </cell>
          <cell r="C753" t="str">
            <v>21002</v>
          </cell>
          <cell r="D753" t="str">
            <v>กระทรวงสาธารณสุข สำนักงานปลัดกระทรวงสาธารณสุข</v>
          </cell>
          <cell r="E753" t="str">
            <v>07</v>
          </cell>
          <cell r="F753" t="str">
            <v>โรงพยาบาลชุมชน</v>
          </cell>
          <cell r="G753" t="str">
            <v>30</v>
          </cell>
          <cell r="H753" t="str">
            <v>80</v>
          </cell>
          <cell r="I753" t="str">
            <v>จ.นครศรีธรรมราช</v>
          </cell>
          <cell r="J753" t="str">
            <v>05</v>
          </cell>
          <cell r="K753" t="str">
            <v xml:space="preserve"> อ.พิปูน</v>
          </cell>
          <cell r="L753" t="str">
            <v>04</v>
          </cell>
          <cell r="M753" t="str">
            <v xml:space="preserve"> 'ต.ยางค้อม'</v>
          </cell>
          <cell r="N753" t="str">
            <v>05</v>
          </cell>
          <cell r="O753" t="str">
            <v xml:space="preserve"> หมู่ 5</v>
          </cell>
          <cell r="P753" t="str">
            <v>01</v>
          </cell>
          <cell r="Q753" t="str">
            <v>เปิดดำเนินการ</v>
          </cell>
          <cell r="R753" t="str">
            <v xml:space="preserve">ม.5 </v>
          </cell>
          <cell r="V753" t="str">
            <v>21</v>
          </cell>
          <cell r="W753" t="str">
            <v>2.1 ทุติยภูมิระดับต้น</v>
          </cell>
          <cell r="AH753" t="str">
            <v>11326</v>
          </cell>
        </row>
        <row r="754">
          <cell r="A754" t="str">
            <v>001132700</v>
          </cell>
          <cell r="B754" t="str">
            <v>โรงพยาบาลเชียรใหญ่</v>
          </cell>
          <cell r="C754" t="str">
            <v>21002</v>
          </cell>
          <cell r="D754" t="str">
            <v>กระทรวงสาธารณสุข สำนักงานปลัดกระทรวงสาธารณสุข</v>
          </cell>
          <cell r="E754" t="str">
            <v>07</v>
          </cell>
          <cell r="F754" t="str">
            <v>โรงพยาบาลชุมชน</v>
          </cell>
          <cell r="G754" t="str">
            <v>30</v>
          </cell>
          <cell r="H754" t="str">
            <v>80</v>
          </cell>
          <cell r="I754" t="str">
            <v>จ.นครศรีธรรมราช</v>
          </cell>
          <cell r="J754" t="str">
            <v>06</v>
          </cell>
          <cell r="K754" t="str">
            <v xml:space="preserve"> อ.เชียรใหญ่</v>
          </cell>
          <cell r="L754" t="str">
            <v>07</v>
          </cell>
          <cell r="M754" t="str">
            <v xml:space="preserve"> 'ต.ท้องลำเจียก'</v>
          </cell>
          <cell r="N754" t="str">
            <v>01</v>
          </cell>
          <cell r="O754" t="str">
            <v xml:space="preserve"> หมู่ 1</v>
          </cell>
          <cell r="P754" t="str">
            <v>01</v>
          </cell>
          <cell r="Q754" t="str">
            <v>เปิดดำเนินการ</v>
          </cell>
          <cell r="R754" t="str">
            <v xml:space="preserve">ม.1 </v>
          </cell>
          <cell r="V754" t="str">
            <v>21</v>
          </cell>
          <cell r="W754" t="str">
            <v>2.1 ทุติยภูมิระดับต้น</v>
          </cell>
          <cell r="AH754" t="str">
            <v>11327</v>
          </cell>
        </row>
        <row r="755">
          <cell r="A755" t="str">
            <v>001133600</v>
          </cell>
          <cell r="B755" t="str">
            <v>โรงพยาบาลขนอม</v>
          </cell>
          <cell r="C755" t="str">
            <v>21002</v>
          </cell>
          <cell r="D755" t="str">
            <v>กระทรวงสาธารณสุข สำนักงานปลัดกระทรวงสาธารณสุข</v>
          </cell>
          <cell r="E755" t="str">
            <v>07</v>
          </cell>
          <cell r="F755" t="str">
            <v>โรงพยาบาลชุมชน</v>
          </cell>
          <cell r="G755" t="str">
            <v>30</v>
          </cell>
          <cell r="H755" t="str">
            <v>80</v>
          </cell>
          <cell r="I755" t="str">
            <v>จ.นครศรีธรรมราช</v>
          </cell>
          <cell r="J755" t="str">
            <v>15</v>
          </cell>
          <cell r="K755" t="str">
            <v xml:space="preserve"> อ.ขนอม</v>
          </cell>
          <cell r="L755" t="str">
            <v>01</v>
          </cell>
          <cell r="M755" t="str">
            <v xml:space="preserve"> 'ต.ขนอม'</v>
          </cell>
          <cell r="N755" t="str">
            <v>03</v>
          </cell>
          <cell r="O755" t="str">
            <v xml:space="preserve"> หมู่ 3</v>
          </cell>
          <cell r="P755" t="str">
            <v>01</v>
          </cell>
          <cell r="Q755" t="str">
            <v>เปิดดำเนินการ</v>
          </cell>
          <cell r="V755" t="str">
            <v>21</v>
          </cell>
          <cell r="W755" t="str">
            <v>2.1 ทุติยภูมิระดับต้น</v>
          </cell>
          <cell r="AH755" t="str">
            <v>11336</v>
          </cell>
        </row>
        <row r="756">
          <cell r="A756" t="str">
            <v>001132800</v>
          </cell>
          <cell r="B756" t="str">
            <v>โรงพยาบาลชะอวด</v>
          </cell>
          <cell r="C756" t="str">
            <v>21002</v>
          </cell>
          <cell r="D756" t="str">
            <v>กระทรวงสาธารณสุข สำนักงานปลัดกระทรวงสาธารณสุข</v>
          </cell>
          <cell r="E756" t="str">
            <v>07</v>
          </cell>
          <cell r="F756" t="str">
            <v>โรงพยาบาลชุมชน</v>
          </cell>
          <cell r="G756" t="str">
            <v>30</v>
          </cell>
          <cell r="H756" t="str">
            <v>80</v>
          </cell>
          <cell r="I756" t="str">
            <v>จ.นครศรีธรรมราช</v>
          </cell>
          <cell r="J756" t="str">
            <v>07</v>
          </cell>
          <cell r="K756" t="str">
            <v xml:space="preserve"> อ.ชะอวด</v>
          </cell>
          <cell r="L756" t="str">
            <v>01</v>
          </cell>
          <cell r="M756" t="str">
            <v xml:space="preserve"> 'ต.ชะอวด'</v>
          </cell>
          <cell r="N756" t="str">
            <v>08</v>
          </cell>
          <cell r="O756" t="str">
            <v xml:space="preserve"> หมู่ 8</v>
          </cell>
          <cell r="P756" t="str">
            <v>01</v>
          </cell>
          <cell r="Q756" t="str">
            <v>เปิดดำเนินการ</v>
          </cell>
          <cell r="R756" t="str">
            <v xml:space="preserve">23 </v>
          </cell>
          <cell r="V756" t="str">
            <v>21</v>
          </cell>
          <cell r="W756" t="str">
            <v>2.1 ทุติยภูมิระดับต้น</v>
          </cell>
          <cell r="AH756" t="str">
            <v>11328</v>
          </cell>
        </row>
        <row r="757">
          <cell r="A757" t="str">
            <v>001133200</v>
          </cell>
          <cell r="B757" t="str">
            <v>โรงพยาบาลทุ่งใหญ่</v>
          </cell>
          <cell r="C757" t="str">
            <v>21002</v>
          </cell>
          <cell r="D757" t="str">
            <v>กระทรวงสาธารณสุข สำนักงานปลัดกระทรวงสาธารณสุข</v>
          </cell>
          <cell r="E757" t="str">
            <v>07</v>
          </cell>
          <cell r="F757" t="str">
            <v>โรงพยาบาลชุมชน</v>
          </cell>
          <cell r="G757" t="str">
            <v>60</v>
          </cell>
          <cell r="H757" t="str">
            <v>80</v>
          </cell>
          <cell r="I757" t="str">
            <v>จ.นครศรีธรรมราช</v>
          </cell>
          <cell r="J757" t="str">
            <v>11</v>
          </cell>
          <cell r="K757" t="str">
            <v xml:space="preserve"> อ.ทุ่งใหญ่</v>
          </cell>
          <cell r="L757" t="str">
            <v>01</v>
          </cell>
          <cell r="M757" t="str">
            <v xml:space="preserve"> 'ต.ท่ายาง'</v>
          </cell>
          <cell r="N757" t="str">
            <v>02</v>
          </cell>
          <cell r="O757" t="str">
            <v xml:space="preserve"> หมู่ 2</v>
          </cell>
          <cell r="P757" t="str">
            <v>01</v>
          </cell>
          <cell r="Q757" t="str">
            <v>เปิดดำเนินการ</v>
          </cell>
          <cell r="R757" t="str">
            <v xml:space="preserve">599 </v>
          </cell>
          <cell r="V757" t="str">
            <v>21</v>
          </cell>
          <cell r="W757" t="str">
            <v>2.1 ทุติยภูมิระดับต้น</v>
          </cell>
          <cell r="AH757" t="str">
            <v>11332</v>
          </cell>
        </row>
        <row r="758">
          <cell r="A758" t="str">
            <v>001133700</v>
          </cell>
          <cell r="B758" t="str">
            <v>โรงพยาบาลหัวไทร</v>
          </cell>
          <cell r="C758" t="str">
            <v>21002</v>
          </cell>
          <cell r="D758" t="str">
            <v>กระทรวงสาธารณสุข สำนักงานปลัดกระทรวงสาธารณสุข</v>
          </cell>
          <cell r="E758" t="str">
            <v>07</v>
          </cell>
          <cell r="F758" t="str">
            <v>โรงพยาบาลชุมชน</v>
          </cell>
          <cell r="G758" t="str">
            <v>30</v>
          </cell>
          <cell r="H758" t="str">
            <v>80</v>
          </cell>
          <cell r="I758" t="str">
            <v>จ.นครศรีธรรมราช</v>
          </cell>
          <cell r="J758" t="str">
            <v>16</v>
          </cell>
          <cell r="K758" t="str">
            <v xml:space="preserve"> อ.หัวไทร</v>
          </cell>
          <cell r="L758" t="str">
            <v>01</v>
          </cell>
          <cell r="M758" t="str">
            <v xml:space="preserve"> 'ต.หัวไทร'</v>
          </cell>
          <cell r="N758" t="str">
            <v>04</v>
          </cell>
          <cell r="O758" t="str">
            <v xml:space="preserve"> หมู่ 4</v>
          </cell>
          <cell r="P758" t="str">
            <v>01</v>
          </cell>
          <cell r="Q758" t="str">
            <v>เปิดดำเนินการ</v>
          </cell>
          <cell r="R758" t="str">
            <v xml:space="preserve">16 </v>
          </cell>
          <cell r="V758" t="str">
            <v>21</v>
          </cell>
          <cell r="W758" t="str">
            <v>2.1 ทุติยภูมิระดับต้น</v>
          </cell>
          <cell r="AH758" t="str">
            <v>11337</v>
          </cell>
        </row>
        <row r="759">
          <cell r="A759" t="str">
            <v>001134900</v>
          </cell>
          <cell r="B759" t="str">
            <v>โรงพยาบาลตะกั่วทุ่ง</v>
          </cell>
          <cell r="C759" t="str">
            <v>21002</v>
          </cell>
          <cell r="D759" t="str">
            <v>กระทรวงสาธารณสุข สำนักงานปลัดกระทรวงสาธารณสุข</v>
          </cell>
          <cell r="E759" t="str">
            <v>07</v>
          </cell>
          <cell r="F759" t="str">
            <v>โรงพยาบาลชุมชน</v>
          </cell>
          <cell r="G759" t="str">
            <v>30</v>
          </cell>
          <cell r="H759" t="str">
            <v>82</v>
          </cell>
          <cell r="I759" t="str">
            <v>จ.พังงา</v>
          </cell>
          <cell r="J759" t="str">
            <v>04</v>
          </cell>
          <cell r="K759" t="str">
            <v xml:space="preserve"> อ.ตะกั่วทุ่ง</v>
          </cell>
          <cell r="L759" t="str">
            <v>06</v>
          </cell>
          <cell r="M759" t="str">
            <v xml:space="preserve"> 'ต.โคกกลอย'</v>
          </cell>
          <cell r="N759" t="str">
            <v>02</v>
          </cell>
          <cell r="O759" t="str">
            <v xml:space="preserve"> หมู่ 2</v>
          </cell>
          <cell r="P759" t="str">
            <v>01</v>
          </cell>
          <cell r="Q759" t="str">
            <v>เปิดดำเนินการ</v>
          </cell>
          <cell r="R759" t="str">
            <v xml:space="preserve">69/2 </v>
          </cell>
          <cell r="S759" t="str">
            <v>82130</v>
          </cell>
          <cell r="T759" t="str">
            <v>076581395</v>
          </cell>
          <cell r="U759" t="str">
            <v>076581395</v>
          </cell>
          <cell r="V759" t="str">
            <v>21</v>
          </cell>
          <cell r="W759" t="str">
            <v>2.1 ทุติยภูมิระดับต้น</v>
          </cell>
          <cell r="AH759" t="str">
            <v>11349</v>
          </cell>
        </row>
        <row r="760">
          <cell r="A760" t="str">
            <v>001133000</v>
          </cell>
          <cell r="B760" t="str">
            <v>โรงพยาบาลทุ่งสง</v>
          </cell>
          <cell r="C760" t="str">
            <v>21002</v>
          </cell>
          <cell r="D760" t="str">
            <v>กระทรวงสาธารณสุข สำนักงานปลัดกระทรวงสาธารณสุข</v>
          </cell>
          <cell r="E760" t="str">
            <v>07</v>
          </cell>
          <cell r="F760" t="str">
            <v>โรงพยาบาลชุมชน</v>
          </cell>
          <cell r="G760" t="str">
            <v>150</v>
          </cell>
          <cell r="H760" t="str">
            <v>80</v>
          </cell>
          <cell r="I760" t="str">
            <v>จ.นครศรีธรรมราช</v>
          </cell>
          <cell r="J760" t="str">
            <v>09</v>
          </cell>
          <cell r="K760" t="str">
            <v xml:space="preserve"> อ.ทุ่งสง</v>
          </cell>
          <cell r="L760" t="str">
            <v>01</v>
          </cell>
          <cell r="M760" t="str">
            <v xml:space="preserve"> 'ต.ปากแพรก'</v>
          </cell>
          <cell r="N760" t="str">
            <v>00</v>
          </cell>
          <cell r="O760" t="str">
            <v xml:space="preserve"> หมู่ 0</v>
          </cell>
          <cell r="P760" t="str">
            <v>01</v>
          </cell>
          <cell r="Q760" t="str">
            <v>เปิดดำเนินการ</v>
          </cell>
          <cell r="R760" t="str">
            <v xml:space="preserve">277 ถ.ชัยชุมพล </v>
          </cell>
          <cell r="V760" t="str">
            <v>23</v>
          </cell>
          <cell r="W760" t="str">
            <v>2.3 ทุติยภูมิระดับสูง</v>
          </cell>
          <cell r="AH760" t="str">
            <v>11330</v>
          </cell>
        </row>
        <row r="761">
          <cell r="A761" t="str">
            <v>001133100</v>
          </cell>
          <cell r="B761" t="str">
            <v>โรงพยาบาลนาบอน</v>
          </cell>
          <cell r="C761" t="str">
            <v>21002</v>
          </cell>
          <cell r="D761" t="str">
            <v>กระทรวงสาธารณสุข สำนักงานปลัดกระทรวงสาธารณสุข</v>
          </cell>
          <cell r="E761" t="str">
            <v>07</v>
          </cell>
          <cell r="F761" t="str">
            <v>โรงพยาบาลชุมชน</v>
          </cell>
          <cell r="G761" t="str">
            <v>30</v>
          </cell>
          <cell r="H761" t="str">
            <v>80</v>
          </cell>
          <cell r="I761" t="str">
            <v>จ.นครศรีธรรมราช</v>
          </cell>
          <cell r="J761" t="str">
            <v>10</v>
          </cell>
          <cell r="K761" t="str">
            <v xml:space="preserve"> อ.นาบอน</v>
          </cell>
          <cell r="L761" t="str">
            <v>01</v>
          </cell>
          <cell r="M761" t="str">
            <v xml:space="preserve"> 'ต.นาบอน'</v>
          </cell>
          <cell r="N761" t="str">
            <v>02</v>
          </cell>
          <cell r="O761" t="str">
            <v xml:space="preserve"> หมู่ 2</v>
          </cell>
          <cell r="P761" t="str">
            <v>01</v>
          </cell>
          <cell r="Q761" t="str">
            <v>เปิดดำเนินการ</v>
          </cell>
          <cell r="R761" t="str">
            <v xml:space="preserve">244 </v>
          </cell>
          <cell r="V761" t="str">
            <v>21</v>
          </cell>
          <cell r="W761" t="str">
            <v>2.1 ทุติยภูมิระดับต้น</v>
          </cell>
          <cell r="AH761" t="str">
            <v>11331</v>
          </cell>
        </row>
        <row r="762">
          <cell r="A762" t="str">
            <v>001133800</v>
          </cell>
          <cell r="B762" t="str">
            <v>โรงพยาบาลบางขัน</v>
          </cell>
          <cell r="C762" t="str">
            <v>21002</v>
          </cell>
          <cell r="D762" t="str">
            <v>กระทรวงสาธารณสุข สำนักงานปลัดกระทรวงสาธารณสุข</v>
          </cell>
          <cell r="E762" t="str">
            <v>07</v>
          </cell>
          <cell r="F762" t="str">
            <v>โรงพยาบาลชุมชน</v>
          </cell>
          <cell r="G762" t="str">
            <v>30</v>
          </cell>
          <cell r="H762" t="str">
            <v>80</v>
          </cell>
          <cell r="I762" t="str">
            <v>จ.นครศรีธรรมราช</v>
          </cell>
          <cell r="J762" t="str">
            <v>17</v>
          </cell>
          <cell r="K762" t="str">
            <v xml:space="preserve"> อ.บางขัน</v>
          </cell>
          <cell r="L762" t="str">
            <v>02</v>
          </cell>
          <cell r="M762" t="str">
            <v xml:space="preserve"> 'ต.บ้านลำนาว'</v>
          </cell>
          <cell r="N762" t="str">
            <v>01</v>
          </cell>
          <cell r="O762" t="str">
            <v xml:space="preserve"> หมู่ 1</v>
          </cell>
          <cell r="P762" t="str">
            <v>01</v>
          </cell>
          <cell r="Q762" t="str">
            <v>เปิดดำเนินการ</v>
          </cell>
          <cell r="R762" t="str">
            <v>3 ม.1 ต.บ้านลำนาว</v>
          </cell>
          <cell r="V762" t="str">
            <v>21</v>
          </cell>
          <cell r="W762" t="str">
            <v>2.1 ทุติยภูมิระดับต้น</v>
          </cell>
          <cell r="AH762" t="str">
            <v>11338</v>
          </cell>
        </row>
        <row r="763">
          <cell r="A763" t="str">
            <v>001136400</v>
          </cell>
          <cell r="B763" t="str">
            <v>โรงพยาบาลพนม</v>
          </cell>
          <cell r="C763" t="str">
            <v>21002</v>
          </cell>
          <cell r="D763" t="str">
            <v>กระทรวงสาธารณสุข สำนักงานปลัดกระทรวงสาธารณสุข</v>
          </cell>
          <cell r="E763" t="str">
            <v>07</v>
          </cell>
          <cell r="F763" t="str">
            <v>โรงพยาบาลชุมชน</v>
          </cell>
          <cell r="G763" t="str">
            <v>30</v>
          </cell>
          <cell r="H763" t="str">
            <v>84</v>
          </cell>
          <cell r="I763" t="str">
            <v>จ.สุราษฎร์ธานี</v>
          </cell>
          <cell r="J763" t="str">
            <v>10</v>
          </cell>
          <cell r="K763" t="str">
            <v xml:space="preserve"> อ.พนม</v>
          </cell>
          <cell r="L763" t="str">
            <v>05</v>
          </cell>
          <cell r="M763" t="str">
            <v xml:space="preserve"> 'ต.พังกาญจน์'</v>
          </cell>
          <cell r="N763" t="str">
            <v>03</v>
          </cell>
          <cell r="O763" t="str">
            <v xml:space="preserve"> หมู่ 3</v>
          </cell>
          <cell r="P763" t="str">
            <v>01</v>
          </cell>
          <cell r="Q763" t="str">
            <v>เปิดดำเนินการ</v>
          </cell>
          <cell r="R763" t="str">
            <v xml:space="preserve">60 </v>
          </cell>
          <cell r="S763" t="str">
            <v>84250</v>
          </cell>
          <cell r="T763" t="str">
            <v>077399125</v>
          </cell>
          <cell r="U763" t="str">
            <v>077399084</v>
          </cell>
          <cell r="V763" t="str">
            <v>21</v>
          </cell>
          <cell r="W763" t="str">
            <v>2.1 ทุติยภูมิระดับต้น</v>
          </cell>
          <cell r="X763" t="str">
            <v>S</v>
          </cell>
          <cell r="Y763" t="str">
            <v xml:space="preserve">บริการ  </v>
          </cell>
          <cell r="AH763" t="str">
            <v>11364</v>
          </cell>
        </row>
        <row r="764">
          <cell r="A764" t="str">
            <v>001134300</v>
          </cell>
          <cell r="B764" t="str">
            <v>โรงพยาบาลอ่าวลึก</v>
          </cell>
          <cell r="C764" t="str">
            <v>21002</v>
          </cell>
          <cell r="D764" t="str">
            <v>กระทรวงสาธารณสุข สำนักงานปลัดกระทรวงสาธารณสุข</v>
          </cell>
          <cell r="E764" t="str">
            <v>07</v>
          </cell>
          <cell r="F764" t="str">
            <v>โรงพยาบาลชุมชน</v>
          </cell>
          <cell r="G764" t="str">
            <v>60</v>
          </cell>
          <cell r="H764" t="str">
            <v>81</v>
          </cell>
          <cell r="I764" t="str">
            <v>จ.กระบี่</v>
          </cell>
          <cell r="J764" t="str">
            <v>05</v>
          </cell>
          <cell r="K764" t="str">
            <v xml:space="preserve"> อ.อ่าวลึก</v>
          </cell>
          <cell r="L764" t="str">
            <v>01</v>
          </cell>
          <cell r="M764" t="str">
            <v xml:space="preserve"> 'ต.อ่าวลึกใต้'</v>
          </cell>
          <cell r="N764" t="str">
            <v>07</v>
          </cell>
          <cell r="O764" t="str">
            <v xml:space="preserve"> หมู่ 7</v>
          </cell>
          <cell r="P764" t="str">
            <v>01</v>
          </cell>
          <cell r="Q764" t="str">
            <v>เปิดดำเนินการ</v>
          </cell>
          <cell r="R764" t="str">
            <v>3/1</v>
          </cell>
          <cell r="S764" t="str">
            <v>81110</v>
          </cell>
          <cell r="T764" t="str">
            <v>075619105</v>
          </cell>
          <cell r="V764" t="str">
            <v>21</v>
          </cell>
          <cell r="W764" t="str">
            <v>2.1 ทุติยภูมิระดับต้น</v>
          </cell>
          <cell r="AH764" t="str">
            <v>11343</v>
          </cell>
        </row>
        <row r="765">
          <cell r="A765" t="str">
            <v>001130900</v>
          </cell>
          <cell r="B765" t="str">
            <v>โรงพยาบาลหนองหญ้าปล้อง</v>
          </cell>
          <cell r="C765" t="str">
            <v>21002</v>
          </cell>
          <cell r="D765" t="str">
            <v>กระทรวงสาธารณสุข สำนักงานปลัดกระทรวงสาธารณสุข</v>
          </cell>
          <cell r="E765" t="str">
            <v>07</v>
          </cell>
          <cell r="F765" t="str">
            <v>โรงพยาบาลชุมชน</v>
          </cell>
          <cell r="G765" t="str">
            <v>30</v>
          </cell>
          <cell r="H765" t="str">
            <v>76</v>
          </cell>
          <cell r="I765" t="str">
            <v>จ.เพชรบุรี</v>
          </cell>
          <cell r="J765" t="str">
            <v>03</v>
          </cell>
          <cell r="K765" t="str">
            <v xml:space="preserve"> อ.หนองหญ้าปล้อง</v>
          </cell>
          <cell r="L765" t="str">
            <v>01</v>
          </cell>
          <cell r="M765" t="str">
            <v xml:space="preserve"> 'ต.หนองหญ้าปล้อง'</v>
          </cell>
          <cell r="N765" t="str">
            <v>11</v>
          </cell>
          <cell r="O765" t="str">
            <v xml:space="preserve"> หมู่ 11</v>
          </cell>
          <cell r="P765" t="str">
            <v>01</v>
          </cell>
          <cell r="Q765" t="str">
            <v>เปิดดำเนินการ</v>
          </cell>
          <cell r="R765" t="str">
            <v>192</v>
          </cell>
          <cell r="S765" t="str">
            <v>76160</v>
          </cell>
          <cell r="T765" t="str">
            <v>032494353</v>
          </cell>
          <cell r="U765" t="str">
            <v>032494353</v>
          </cell>
          <cell r="V765" t="str">
            <v>21</v>
          </cell>
          <cell r="W765" t="str">
            <v>2.1 ทุติยภูมิระดับต้น</v>
          </cell>
          <cell r="X765" t="str">
            <v>S</v>
          </cell>
          <cell r="Y765" t="str">
            <v xml:space="preserve">บริการ  </v>
          </cell>
          <cell r="Z765" t="str">
            <v>01</v>
          </cell>
          <cell r="AA765" t="str">
            <v>ตั้งใหม่</v>
          </cell>
          <cell r="AH765" t="str">
            <v>11309</v>
          </cell>
        </row>
        <row r="766">
          <cell r="A766" t="str">
            <v>001131600</v>
          </cell>
          <cell r="B766" t="str">
            <v>โรงพยาบาลทับสะแก</v>
          </cell>
          <cell r="C766" t="str">
            <v>21002</v>
          </cell>
          <cell r="D766" t="str">
            <v>กระทรวงสาธารณสุข สำนักงานปลัดกระทรวงสาธารณสุข</v>
          </cell>
          <cell r="E766" t="str">
            <v>07</v>
          </cell>
          <cell r="F766" t="str">
            <v>โรงพยาบาลชุมชน</v>
          </cell>
          <cell r="G766" t="str">
            <v>60</v>
          </cell>
          <cell r="H766" t="str">
            <v>77</v>
          </cell>
          <cell r="I766" t="str">
            <v>จ.ประจวบคีรีขันธ์</v>
          </cell>
          <cell r="J766" t="str">
            <v>03</v>
          </cell>
          <cell r="K766" t="str">
            <v xml:space="preserve"> อ.ทับสะแก</v>
          </cell>
          <cell r="L766" t="str">
            <v>03</v>
          </cell>
          <cell r="M766" t="str">
            <v xml:space="preserve"> 'ต.นาหูกวาง'</v>
          </cell>
          <cell r="N766" t="str">
            <v>06</v>
          </cell>
          <cell r="O766" t="str">
            <v xml:space="preserve"> หมู่ 6</v>
          </cell>
          <cell r="P766" t="str">
            <v>01</v>
          </cell>
          <cell r="Q766" t="str">
            <v>เปิดดำเนินการ</v>
          </cell>
          <cell r="R766" t="str">
            <v xml:space="preserve">111  ถ.เพชรเกษม </v>
          </cell>
          <cell r="V766" t="str">
            <v>21</v>
          </cell>
          <cell r="W766" t="str">
            <v>2.1 ทุติยภูมิระดับต้น</v>
          </cell>
          <cell r="AH766" t="str">
            <v>11316</v>
          </cell>
        </row>
        <row r="767">
          <cell r="A767" t="str">
            <v>001131800</v>
          </cell>
          <cell r="B767" t="str">
            <v>โรงพยาบาลบางสะพานน้อย</v>
          </cell>
          <cell r="C767" t="str">
            <v>21002</v>
          </cell>
          <cell r="D767" t="str">
            <v>กระทรวงสาธารณสุข สำนักงานปลัดกระทรวงสาธารณสุข</v>
          </cell>
          <cell r="E767" t="str">
            <v>07</v>
          </cell>
          <cell r="F767" t="str">
            <v>โรงพยาบาลชุมชน</v>
          </cell>
          <cell r="G767" t="str">
            <v>30</v>
          </cell>
          <cell r="H767" t="str">
            <v>77</v>
          </cell>
          <cell r="I767" t="str">
            <v>จ.ประจวบคีรีขันธ์</v>
          </cell>
          <cell r="J767" t="str">
            <v>05</v>
          </cell>
          <cell r="K767" t="str">
            <v xml:space="preserve"> อ.บางสะพานน้อย</v>
          </cell>
          <cell r="L767" t="str">
            <v>01</v>
          </cell>
          <cell r="M767" t="str">
            <v xml:space="preserve"> 'ต.ปากแพรก'</v>
          </cell>
          <cell r="N767" t="str">
            <v>04</v>
          </cell>
          <cell r="O767" t="str">
            <v xml:space="preserve"> หมู่ 4</v>
          </cell>
          <cell r="P767" t="str">
            <v>01</v>
          </cell>
          <cell r="Q767" t="str">
            <v>เปิดดำเนินการ</v>
          </cell>
          <cell r="R767" t="str">
            <v xml:space="preserve">60/2 </v>
          </cell>
          <cell r="V767" t="str">
            <v>21</v>
          </cell>
          <cell r="W767" t="str">
            <v>2.1 ทุติยภูมิระดับต้น</v>
          </cell>
          <cell r="AH767" t="str">
            <v>11318</v>
          </cell>
        </row>
        <row r="768">
          <cell r="A768" t="str">
            <v>001131200</v>
          </cell>
          <cell r="B768" t="str">
            <v>โรงพยาบาลบ้านลาด</v>
          </cell>
          <cell r="C768" t="str">
            <v>21002</v>
          </cell>
          <cell r="D768" t="str">
            <v>กระทรวงสาธารณสุข สำนักงานปลัดกระทรวงสาธารณสุข</v>
          </cell>
          <cell r="E768" t="str">
            <v>07</v>
          </cell>
          <cell r="F768" t="str">
            <v>โรงพยาบาลชุมชน</v>
          </cell>
          <cell r="G768" t="str">
            <v>30</v>
          </cell>
          <cell r="H768" t="str">
            <v>76</v>
          </cell>
          <cell r="I768" t="str">
            <v>จ.เพชรบุรี</v>
          </cell>
          <cell r="J768" t="str">
            <v>06</v>
          </cell>
          <cell r="K768" t="str">
            <v xml:space="preserve"> อ.บ้านลาด</v>
          </cell>
          <cell r="L768" t="str">
            <v>16</v>
          </cell>
          <cell r="M768" t="str">
            <v xml:space="preserve"> 'ต.ท่าช้าง'</v>
          </cell>
          <cell r="N768" t="str">
            <v>08</v>
          </cell>
          <cell r="O768" t="str">
            <v xml:space="preserve"> หมู่ 8</v>
          </cell>
          <cell r="P768" t="str">
            <v>01</v>
          </cell>
          <cell r="Q768" t="str">
            <v>เปิดดำเนินการ</v>
          </cell>
          <cell r="R768" t="str">
            <v xml:space="preserve">131 </v>
          </cell>
          <cell r="S768" t="str">
            <v>76150</v>
          </cell>
          <cell r="T768" t="str">
            <v>032491051</v>
          </cell>
          <cell r="U768" t="str">
            <v>032491242</v>
          </cell>
          <cell r="V768" t="str">
            <v>21</v>
          </cell>
          <cell r="W768" t="str">
            <v>2.1 ทุติยภูมิระดับต้น</v>
          </cell>
          <cell r="X768" t="str">
            <v>S</v>
          </cell>
          <cell r="Y768" t="str">
            <v xml:space="preserve">บริการ  </v>
          </cell>
          <cell r="AH768" t="str">
            <v>11312</v>
          </cell>
        </row>
        <row r="769">
          <cell r="A769" t="str">
            <v>001131300</v>
          </cell>
          <cell r="B769" t="str">
            <v>โรงพยาบาลบ้านแหลม</v>
          </cell>
          <cell r="C769" t="str">
            <v>21002</v>
          </cell>
          <cell r="D769" t="str">
            <v>กระทรวงสาธารณสุข สำนักงานปลัดกระทรวงสาธารณสุข</v>
          </cell>
          <cell r="E769" t="str">
            <v>07</v>
          </cell>
          <cell r="F769" t="str">
            <v>โรงพยาบาลชุมชน</v>
          </cell>
          <cell r="G769" t="str">
            <v>30</v>
          </cell>
          <cell r="H769" t="str">
            <v>76</v>
          </cell>
          <cell r="I769" t="str">
            <v>จ.เพชรบุรี</v>
          </cell>
          <cell r="J769" t="str">
            <v>07</v>
          </cell>
          <cell r="K769" t="str">
            <v xml:space="preserve"> อ.บ้านแหลม</v>
          </cell>
          <cell r="L769" t="str">
            <v>01</v>
          </cell>
          <cell r="M769" t="str">
            <v xml:space="preserve"> 'ต.บ้านแหลม'</v>
          </cell>
          <cell r="N769" t="str">
            <v>03</v>
          </cell>
          <cell r="O769" t="str">
            <v xml:space="preserve"> หมู่ 3</v>
          </cell>
          <cell r="P769" t="str">
            <v>01</v>
          </cell>
          <cell r="Q769" t="str">
            <v>เปิดดำเนินการ</v>
          </cell>
          <cell r="R769" t="str">
            <v xml:space="preserve">238 </v>
          </cell>
          <cell r="S769" t="str">
            <v>76110</v>
          </cell>
          <cell r="T769" t="str">
            <v>032481144</v>
          </cell>
          <cell r="U769" t="str">
            <v>032481144</v>
          </cell>
          <cell r="V769" t="str">
            <v>21</v>
          </cell>
          <cell r="W769" t="str">
            <v>2.1 ทุติยภูมิระดับต้น</v>
          </cell>
          <cell r="X769" t="str">
            <v>S</v>
          </cell>
          <cell r="Y769" t="str">
            <v xml:space="preserve">บริการ  </v>
          </cell>
          <cell r="AH769" t="str">
            <v>11313</v>
          </cell>
        </row>
        <row r="770">
          <cell r="A770" t="str">
            <v>001131100</v>
          </cell>
          <cell r="B770" t="str">
            <v>โรงพยาบาลท่ายาง</v>
          </cell>
          <cell r="C770" t="str">
            <v>21002</v>
          </cell>
          <cell r="D770" t="str">
            <v>กระทรวงสาธารณสุข สำนักงานปลัดกระทรวงสาธารณสุข</v>
          </cell>
          <cell r="E770" t="str">
            <v>07</v>
          </cell>
          <cell r="F770" t="str">
            <v>โรงพยาบาลชุมชน</v>
          </cell>
          <cell r="G770" t="str">
            <v>60</v>
          </cell>
          <cell r="H770" t="str">
            <v>76</v>
          </cell>
          <cell r="I770" t="str">
            <v>จ.เพชรบุรี</v>
          </cell>
          <cell r="J770" t="str">
            <v>05</v>
          </cell>
          <cell r="K770" t="str">
            <v xml:space="preserve"> อ.ท่ายาง</v>
          </cell>
          <cell r="L770" t="str">
            <v>01</v>
          </cell>
          <cell r="M770" t="str">
            <v xml:space="preserve"> 'ต.ท่ายาง'</v>
          </cell>
          <cell r="N770" t="str">
            <v>01</v>
          </cell>
          <cell r="O770" t="str">
            <v xml:space="preserve"> หมู่ 1</v>
          </cell>
          <cell r="P770" t="str">
            <v>01</v>
          </cell>
          <cell r="Q770" t="str">
            <v>เปิดดำเนินการ</v>
          </cell>
          <cell r="R770" t="str">
            <v xml:space="preserve">259/6 </v>
          </cell>
          <cell r="S770" t="str">
            <v>76130</v>
          </cell>
          <cell r="T770" t="str">
            <v>032461100</v>
          </cell>
          <cell r="U770" t="str">
            <v>032461100</v>
          </cell>
          <cell r="V770" t="str">
            <v>21</v>
          </cell>
          <cell r="W770" t="str">
            <v>2.1 ทุติยภูมิระดับต้น</v>
          </cell>
          <cell r="X770" t="str">
            <v>S</v>
          </cell>
          <cell r="Y770" t="str">
            <v xml:space="preserve">บริการ  </v>
          </cell>
          <cell r="AH770" t="str">
            <v>11311</v>
          </cell>
        </row>
        <row r="771">
          <cell r="A771" t="str">
            <v>001131400</v>
          </cell>
          <cell r="B771" t="str">
            <v>โรงพยาบาลแก่งกระจาน</v>
          </cell>
          <cell r="C771" t="str">
            <v>21002</v>
          </cell>
          <cell r="D771" t="str">
            <v>กระทรวงสาธารณสุข สำนักงานปลัดกระทรวงสาธารณสุข</v>
          </cell>
          <cell r="E771" t="str">
            <v>07</v>
          </cell>
          <cell r="F771" t="str">
            <v>โรงพยาบาลชุมชน</v>
          </cell>
          <cell r="G771" t="str">
            <v>30</v>
          </cell>
          <cell r="H771" t="str">
            <v>76</v>
          </cell>
          <cell r="I771" t="str">
            <v>จ.เพชรบุรี</v>
          </cell>
          <cell r="J771" t="str">
            <v>08</v>
          </cell>
          <cell r="K771" t="str">
            <v xml:space="preserve"> อ.แก่งกระจาน</v>
          </cell>
          <cell r="L771" t="str">
            <v>03</v>
          </cell>
          <cell r="M771" t="str">
            <v xml:space="preserve"> 'ต.วังจันทร์'</v>
          </cell>
          <cell r="N771" t="str">
            <v>05</v>
          </cell>
          <cell r="O771" t="str">
            <v xml:space="preserve"> หมู่ 5</v>
          </cell>
          <cell r="P771" t="str">
            <v>01</v>
          </cell>
          <cell r="Q771" t="str">
            <v>เปิดดำเนินการ</v>
          </cell>
          <cell r="R771" t="str">
            <v xml:space="preserve">6  ถ.เขื่อนเพชร </v>
          </cell>
          <cell r="S771" t="str">
            <v>76170</v>
          </cell>
          <cell r="T771" t="str">
            <v>03245925</v>
          </cell>
          <cell r="U771" t="str">
            <v>032459091</v>
          </cell>
          <cell r="V771" t="str">
            <v>21</v>
          </cell>
          <cell r="W771" t="str">
            <v>2.1 ทุติยภูมิระดับต้น</v>
          </cell>
          <cell r="X771" t="str">
            <v>S</v>
          </cell>
          <cell r="Y771" t="str">
            <v xml:space="preserve">บริการ  </v>
          </cell>
          <cell r="Z771" t="str">
            <v>01</v>
          </cell>
          <cell r="AA771" t="str">
            <v>ตั้งใหม่</v>
          </cell>
          <cell r="AH771" t="str">
            <v>11314</v>
          </cell>
        </row>
        <row r="772">
          <cell r="A772" t="str">
            <v>001133900</v>
          </cell>
          <cell r="B772" t="str">
            <v>โรงพยาบาลถ้ำพรรณรา</v>
          </cell>
          <cell r="C772" t="str">
            <v>21002</v>
          </cell>
          <cell r="D772" t="str">
            <v>กระทรวงสาธารณสุข สำนักงานปลัดกระทรวงสาธารณสุข</v>
          </cell>
          <cell r="E772" t="str">
            <v>07</v>
          </cell>
          <cell r="F772" t="str">
            <v>โรงพยาบาลชุมชน</v>
          </cell>
          <cell r="G772" t="str">
            <v>10</v>
          </cell>
          <cell r="H772" t="str">
            <v>80</v>
          </cell>
          <cell r="I772" t="str">
            <v>จ.นครศรีธรรมราช</v>
          </cell>
          <cell r="J772" t="str">
            <v>18</v>
          </cell>
          <cell r="K772" t="str">
            <v xml:space="preserve"> อ.ถ้ำพรรณรา</v>
          </cell>
          <cell r="L772" t="str">
            <v>01</v>
          </cell>
          <cell r="M772" t="str">
            <v xml:space="preserve"> 'ต.ถ้ำพรรณรา'</v>
          </cell>
          <cell r="N772" t="str">
            <v>02</v>
          </cell>
          <cell r="O772" t="str">
            <v xml:space="preserve"> หมู่ 2</v>
          </cell>
          <cell r="P772" t="str">
            <v>01</v>
          </cell>
          <cell r="Q772" t="str">
            <v>เปิดดำเนินการ</v>
          </cell>
          <cell r="R772" t="str">
            <v>ม.2 ต.ถ้ำพรรณรา</v>
          </cell>
          <cell r="V772" t="str">
            <v>21</v>
          </cell>
          <cell r="W772" t="str">
            <v>2.1 ทุติยภูมิระดับต้น</v>
          </cell>
          <cell r="AH772" t="str">
            <v>11339</v>
          </cell>
        </row>
        <row r="773">
          <cell r="A773" t="str">
            <v>001132400</v>
          </cell>
          <cell r="B773" t="str">
            <v>โรงพยาบาลลานสะกา</v>
          </cell>
          <cell r="C773" t="str">
            <v>21002</v>
          </cell>
          <cell r="D773" t="str">
            <v>กระทรวงสาธารณสุข สำนักงานปลัดกระทรวงสาธารณสุข</v>
          </cell>
          <cell r="E773" t="str">
            <v>07</v>
          </cell>
          <cell r="F773" t="str">
            <v>โรงพยาบาลชุมชน</v>
          </cell>
          <cell r="G773" t="str">
            <v>30</v>
          </cell>
          <cell r="H773" t="str">
            <v>80</v>
          </cell>
          <cell r="I773" t="str">
            <v>จ.นครศรีธรรมราช</v>
          </cell>
          <cell r="J773" t="str">
            <v>03</v>
          </cell>
          <cell r="K773" t="str">
            <v xml:space="preserve"> อ.ลานสกา</v>
          </cell>
          <cell r="L773" t="str">
            <v>01</v>
          </cell>
          <cell r="M773" t="str">
            <v xml:space="preserve"> 'ต.เขาแก้ว'</v>
          </cell>
          <cell r="N773" t="str">
            <v>01</v>
          </cell>
          <cell r="O773" t="str">
            <v xml:space="preserve"> หมู่ 1</v>
          </cell>
          <cell r="P773" t="str">
            <v>01</v>
          </cell>
          <cell r="Q773" t="str">
            <v>เปิดดำเนินการ</v>
          </cell>
          <cell r="R773" t="str">
            <v xml:space="preserve">ม.1 </v>
          </cell>
          <cell r="V773" t="str">
            <v>21</v>
          </cell>
          <cell r="W773" t="str">
            <v>2.1 ทุติยภูมิระดับต้น</v>
          </cell>
          <cell r="AH773" t="str">
            <v>11324</v>
          </cell>
        </row>
        <row r="774">
          <cell r="A774" t="str">
            <v>001135800</v>
          </cell>
          <cell r="B774" t="str">
            <v>โรงพยาบาลดอนสัก</v>
          </cell>
          <cell r="C774" t="str">
            <v>21002</v>
          </cell>
          <cell r="D774" t="str">
            <v>กระทรวงสาธารณสุข สำนักงานปลัดกระทรวงสาธารณสุข</v>
          </cell>
          <cell r="E774" t="str">
            <v>07</v>
          </cell>
          <cell r="F774" t="str">
            <v>โรงพยาบาลชุมชน</v>
          </cell>
          <cell r="G774" t="str">
            <v>30</v>
          </cell>
          <cell r="H774" t="str">
            <v>84</v>
          </cell>
          <cell r="I774" t="str">
            <v>จ.สุราษฎร์ธานี</v>
          </cell>
          <cell r="J774" t="str">
            <v>03</v>
          </cell>
          <cell r="K774" t="str">
            <v xml:space="preserve"> อ.ดอนสัก</v>
          </cell>
          <cell r="L774" t="str">
            <v>01</v>
          </cell>
          <cell r="M774" t="str">
            <v xml:space="preserve"> 'ต.ดอนสัก'</v>
          </cell>
          <cell r="N774" t="str">
            <v>05</v>
          </cell>
          <cell r="O774" t="str">
            <v xml:space="preserve"> หมู่ 5</v>
          </cell>
          <cell r="P774" t="str">
            <v>01</v>
          </cell>
          <cell r="Q774" t="str">
            <v>เปิดดำเนินการ</v>
          </cell>
          <cell r="R774" t="str">
            <v xml:space="preserve">13/2 </v>
          </cell>
          <cell r="S774" t="str">
            <v>84220</v>
          </cell>
          <cell r="T774" t="str">
            <v>077371400</v>
          </cell>
          <cell r="U774" t="str">
            <v>077371179</v>
          </cell>
          <cell r="V774" t="str">
            <v>21</v>
          </cell>
          <cell r="W774" t="str">
            <v>2.1 ทุติยภูมิระดับต้น</v>
          </cell>
          <cell r="X774" t="str">
            <v>S</v>
          </cell>
          <cell r="Y774" t="str">
            <v xml:space="preserve">บริการ  </v>
          </cell>
          <cell r="AH774" t="str">
            <v>11358</v>
          </cell>
        </row>
        <row r="775">
          <cell r="A775" t="str">
            <v>001135900</v>
          </cell>
          <cell r="B775" t="str">
            <v>โรงพยาบาลเกาะพงัน</v>
          </cell>
          <cell r="C775" t="str">
            <v>21002</v>
          </cell>
          <cell r="D775" t="str">
            <v>กระทรวงสาธารณสุข สำนักงานปลัดกระทรวงสาธารณสุข</v>
          </cell>
          <cell r="E775" t="str">
            <v>07</v>
          </cell>
          <cell r="F775" t="str">
            <v>โรงพยาบาลชุมชน</v>
          </cell>
          <cell r="G775" t="str">
            <v>30</v>
          </cell>
          <cell r="H775" t="str">
            <v>84</v>
          </cell>
          <cell r="I775" t="str">
            <v>จ.สุราษฎร์ธานี</v>
          </cell>
          <cell r="J775" t="str">
            <v>05</v>
          </cell>
          <cell r="K775" t="str">
            <v xml:space="preserve"> อ.เกาะพะงัน</v>
          </cell>
          <cell r="L775" t="str">
            <v>01</v>
          </cell>
          <cell r="M775" t="str">
            <v xml:space="preserve"> 'ต.เกาะพะงัน'</v>
          </cell>
          <cell r="N775" t="str">
            <v>04</v>
          </cell>
          <cell r="O775" t="str">
            <v xml:space="preserve"> หมู่ 4</v>
          </cell>
          <cell r="P775" t="str">
            <v>01</v>
          </cell>
          <cell r="Q775" t="str">
            <v>เปิดดำเนินการ</v>
          </cell>
          <cell r="R775" t="str">
            <v xml:space="preserve">6 </v>
          </cell>
          <cell r="S775" t="str">
            <v>84280</v>
          </cell>
          <cell r="T775" t="str">
            <v>077238315</v>
          </cell>
          <cell r="U775" t="str">
            <v>077238316</v>
          </cell>
          <cell r="V775" t="str">
            <v>21</v>
          </cell>
          <cell r="W775" t="str">
            <v>2.1 ทุติยภูมิระดับต้น</v>
          </cell>
          <cell r="X775" t="str">
            <v>S</v>
          </cell>
          <cell r="Y775" t="str">
            <v xml:space="preserve">บริการ  </v>
          </cell>
          <cell r="AH775" t="str">
            <v>11359</v>
          </cell>
        </row>
        <row r="776">
          <cell r="A776" t="str">
            <v>001134000</v>
          </cell>
          <cell r="B776" t="str">
            <v>โรงพยาบาลเขาพนม</v>
          </cell>
          <cell r="C776" t="str">
            <v>21002</v>
          </cell>
          <cell r="D776" t="str">
            <v>กระทรวงสาธารณสุข สำนักงานปลัดกระทรวงสาธารณสุข</v>
          </cell>
          <cell r="E776" t="str">
            <v>07</v>
          </cell>
          <cell r="F776" t="str">
            <v>โรงพยาบาลชุมชน</v>
          </cell>
          <cell r="G776" t="str">
            <v>45</v>
          </cell>
          <cell r="H776" t="str">
            <v>81</v>
          </cell>
          <cell r="I776" t="str">
            <v>จ.กระบี่</v>
          </cell>
          <cell r="J776" t="str">
            <v>02</v>
          </cell>
          <cell r="K776" t="str">
            <v xml:space="preserve"> อ.เขาพนม</v>
          </cell>
          <cell r="L776" t="str">
            <v>01</v>
          </cell>
          <cell r="M776" t="str">
            <v xml:space="preserve"> 'ต.เขาพนม'</v>
          </cell>
          <cell r="N776" t="str">
            <v>09</v>
          </cell>
          <cell r="O776" t="str">
            <v xml:space="preserve"> หมู่ 9</v>
          </cell>
          <cell r="P776" t="str">
            <v>01</v>
          </cell>
          <cell r="Q776" t="str">
            <v>เปิดดำเนินการ</v>
          </cell>
          <cell r="S776" t="str">
            <v>81140</v>
          </cell>
          <cell r="T776" t="str">
            <v>075689031</v>
          </cell>
          <cell r="U776" t="str">
            <v>075689511</v>
          </cell>
          <cell r="V776" t="str">
            <v>21</v>
          </cell>
          <cell r="W776" t="str">
            <v>2.1 ทุติยภูมิระดับต้น</v>
          </cell>
          <cell r="AH776" t="str">
            <v>11340</v>
          </cell>
        </row>
        <row r="777">
          <cell r="A777" t="str">
            <v>001134100</v>
          </cell>
          <cell r="B777" t="str">
            <v>โรงพยาบาลเกาะลันตา</v>
          </cell>
          <cell r="C777" t="str">
            <v>21002</v>
          </cell>
          <cell r="D777" t="str">
            <v>กระทรวงสาธารณสุข สำนักงานปลัดกระทรวงสาธารณสุข</v>
          </cell>
          <cell r="E777" t="str">
            <v>07</v>
          </cell>
          <cell r="F777" t="str">
            <v>โรงพยาบาลชุมชน</v>
          </cell>
          <cell r="G777" t="str">
            <v>10</v>
          </cell>
          <cell r="H777" t="str">
            <v>81</v>
          </cell>
          <cell r="I777" t="str">
            <v>จ.กระบี่</v>
          </cell>
          <cell r="J777" t="str">
            <v>03</v>
          </cell>
          <cell r="K777" t="str">
            <v xml:space="preserve"> อ.เกาะลันตา</v>
          </cell>
          <cell r="L777" t="str">
            <v>01</v>
          </cell>
          <cell r="M777" t="str">
            <v xml:space="preserve"> 'ต.เกาะลันตาใหญ่'</v>
          </cell>
          <cell r="N777" t="str">
            <v>01</v>
          </cell>
          <cell r="O777" t="str">
            <v xml:space="preserve"> หมู่ 1</v>
          </cell>
          <cell r="P777" t="str">
            <v>01</v>
          </cell>
          <cell r="Q777" t="str">
            <v>เปิดดำเนินการ</v>
          </cell>
          <cell r="R777" t="str">
            <v>118/1</v>
          </cell>
          <cell r="S777" t="str">
            <v>81150</v>
          </cell>
          <cell r="T777" t="str">
            <v>075697017</v>
          </cell>
          <cell r="V777" t="str">
            <v>21</v>
          </cell>
          <cell r="W777" t="str">
            <v>2.1 ทุติยภูมิระดับต้น</v>
          </cell>
          <cell r="AH777" t="str">
            <v>11341</v>
          </cell>
        </row>
        <row r="778">
          <cell r="A778" t="str">
            <v>001134400</v>
          </cell>
          <cell r="B778" t="str">
            <v>โรงพยาบาลปลายพระยา</v>
          </cell>
          <cell r="C778" t="str">
            <v>21002</v>
          </cell>
          <cell r="D778" t="str">
            <v>กระทรวงสาธารณสุข สำนักงานปลัดกระทรวงสาธารณสุข</v>
          </cell>
          <cell r="E778" t="str">
            <v>07</v>
          </cell>
          <cell r="F778" t="str">
            <v>โรงพยาบาลชุมชน</v>
          </cell>
          <cell r="G778" t="str">
            <v>30</v>
          </cell>
          <cell r="H778" t="str">
            <v>81</v>
          </cell>
          <cell r="I778" t="str">
            <v>จ.กระบี่</v>
          </cell>
          <cell r="J778" t="str">
            <v>06</v>
          </cell>
          <cell r="K778" t="str">
            <v xml:space="preserve"> อ.ปลายพระยา</v>
          </cell>
          <cell r="L778" t="str">
            <v>01</v>
          </cell>
          <cell r="M778" t="str">
            <v xml:space="preserve"> 'ต.ปลายพระยา'</v>
          </cell>
          <cell r="N778" t="str">
            <v>05</v>
          </cell>
          <cell r="O778" t="str">
            <v xml:space="preserve"> หมู่ 5</v>
          </cell>
          <cell r="P778" t="str">
            <v>01</v>
          </cell>
          <cell r="Q778" t="str">
            <v>เปิดดำเนินการ</v>
          </cell>
          <cell r="S778" t="str">
            <v>81160</v>
          </cell>
          <cell r="T778" t="str">
            <v>075687454</v>
          </cell>
          <cell r="U778" t="str">
            <v>075687125</v>
          </cell>
          <cell r="V778" t="str">
            <v>21</v>
          </cell>
          <cell r="W778" t="str">
            <v>2.1 ทุติยภูมิระดับต้น</v>
          </cell>
          <cell r="AH778" t="str">
            <v>11344</v>
          </cell>
        </row>
        <row r="779">
          <cell r="A779" t="str">
            <v>001134500</v>
          </cell>
          <cell r="B779" t="str">
            <v>โรงพยาบาลลำทับ</v>
          </cell>
          <cell r="C779" t="str">
            <v>21002</v>
          </cell>
          <cell r="D779" t="str">
            <v>กระทรวงสาธารณสุข สำนักงานปลัดกระทรวงสาธารณสุข</v>
          </cell>
          <cell r="E779" t="str">
            <v>07</v>
          </cell>
          <cell r="F779" t="str">
            <v>โรงพยาบาลชุมชน</v>
          </cell>
          <cell r="G779" t="str">
            <v>30</v>
          </cell>
          <cell r="H779" t="str">
            <v>81</v>
          </cell>
          <cell r="I779" t="str">
            <v>จ.กระบี่</v>
          </cell>
          <cell r="J779" t="str">
            <v>07</v>
          </cell>
          <cell r="K779" t="str">
            <v xml:space="preserve"> อ.ลำทับ</v>
          </cell>
          <cell r="L779" t="str">
            <v>01</v>
          </cell>
          <cell r="M779" t="str">
            <v xml:space="preserve"> 'ต.ลำทับ'</v>
          </cell>
          <cell r="N779" t="str">
            <v>05</v>
          </cell>
          <cell r="O779" t="str">
            <v xml:space="preserve"> หมู่ 5</v>
          </cell>
          <cell r="P779" t="str">
            <v>01</v>
          </cell>
          <cell r="Q779" t="str">
            <v>เปิดดำเนินการ</v>
          </cell>
          <cell r="R779" t="str">
            <v>94</v>
          </cell>
          <cell r="S779" t="str">
            <v>81120</v>
          </cell>
          <cell r="T779" t="str">
            <v>075643255</v>
          </cell>
          <cell r="V779" t="str">
            <v>21</v>
          </cell>
          <cell r="W779" t="str">
            <v>2.1 ทุติยภูมิระดับต้น</v>
          </cell>
          <cell r="AH779" t="str">
            <v>11345</v>
          </cell>
        </row>
        <row r="780">
          <cell r="A780" t="str">
            <v>001134600</v>
          </cell>
          <cell r="B780" t="str">
            <v>โรงพยาบาลเหนือคลอง</v>
          </cell>
          <cell r="C780" t="str">
            <v>21002</v>
          </cell>
          <cell r="D780" t="str">
            <v>กระทรวงสาธารณสุข สำนักงานปลัดกระทรวงสาธารณสุข</v>
          </cell>
          <cell r="E780" t="str">
            <v>07</v>
          </cell>
          <cell r="F780" t="str">
            <v>โรงพยาบาลชุมชน</v>
          </cell>
          <cell r="G780" t="str">
            <v>30</v>
          </cell>
          <cell r="H780" t="str">
            <v>81</v>
          </cell>
          <cell r="I780" t="str">
            <v>จ.กระบี่</v>
          </cell>
          <cell r="J780" t="str">
            <v>08</v>
          </cell>
          <cell r="K780" t="str">
            <v xml:space="preserve"> อ.เหนือคลอง</v>
          </cell>
          <cell r="L780" t="str">
            <v>01</v>
          </cell>
          <cell r="M780" t="str">
            <v xml:space="preserve"> 'ต.เหนือคลอง'</v>
          </cell>
          <cell r="N780" t="str">
            <v>01</v>
          </cell>
          <cell r="O780" t="str">
            <v xml:space="preserve"> หมู่ 1</v>
          </cell>
          <cell r="P780" t="str">
            <v>01</v>
          </cell>
          <cell r="Q780" t="str">
            <v>เปิดดำเนินการ</v>
          </cell>
          <cell r="S780" t="str">
            <v>81130</v>
          </cell>
          <cell r="T780" t="str">
            <v>075636596</v>
          </cell>
          <cell r="V780" t="str">
            <v>21</v>
          </cell>
          <cell r="W780" t="str">
            <v>2.1 ทุติยภูมิระดับต้น</v>
          </cell>
          <cell r="AH780" t="str">
            <v>11346</v>
          </cell>
        </row>
        <row r="781">
          <cell r="A781" t="str">
            <v>001134200</v>
          </cell>
          <cell r="B781" t="str">
            <v>โรงพยาบาลคลองท่อม</v>
          </cell>
          <cell r="C781" t="str">
            <v>21002</v>
          </cell>
          <cell r="D781" t="str">
            <v>กระทรวงสาธารณสุข สำนักงานปลัดกระทรวงสาธารณสุข</v>
          </cell>
          <cell r="E781" t="str">
            <v>07</v>
          </cell>
          <cell r="F781" t="str">
            <v>โรงพยาบาลชุมชน</v>
          </cell>
          <cell r="G781" t="str">
            <v>30</v>
          </cell>
          <cell r="H781" t="str">
            <v>81</v>
          </cell>
          <cell r="I781" t="str">
            <v>จ.กระบี่</v>
          </cell>
          <cell r="J781" t="str">
            <v>04</v>
          </cell>
          <cell r="K781" t="str">
            <v xml:space="preserve"> อ.คลองท่อม</v>
          </cell>
          <cell r="L781" t="str">
            <v>01</v>
          </cell>
          <cell r="M781" t="str">
            <v xml:space="preserve"> 'ต.คลองท่อมใต้'</v>
          </cell>
          <cell r="N781" t="str">
            <v>09</v>
          </cell>
          <cell r="O781" t="str">
            <v xml:space="preserve"> หมู่ 9</v>
          </cell>
          <cell r="P781" t="str">
            <v>01</v>
          </cell>
          <cell r="Q781" t="str">
            <v>เปิดดำเนินการ</v>
          </cell>
          <cell r="R781" t="str">
            <v>79</v>
          </cell>
          <cell r="S781" t="str">
            <v>81120</v>
          </cell>
          <cell r="T781" t="str">
            <v>075640320</v>
          </cell>
          <cell r="V781" t="str">
            <v>21</v>
          </cell>
          <cell r="W781" t="str">
            <v>2.1 ทุติยภูมิระดับต้น</v>
          </cell>
          <cell r="AH781" t="str">
            <v>11342</v>
          </cell>
        </row>
        <row r="782">
          <cell r="A782" t="str">
            <v>001135200</v>
          </cell>
          <cell r="B782" t="str">
            <v>โรงพยาบาลคุระบุรีชัยพัฒน์</v>
          </cell>
          <cell r="C782" t="str">
            <v>21002</v>
          </cell>
          <cell r="D782" t="str">
            <v>กระทรวงสาธารณสุข สำนักงานปลัดกระทรวงสาธารณสุข</v>
          </cell>
          <cell r="E782" t="str">
            <v>07</v>
          </cell>
          <cell r="F782" t="str">
            <v>โรงพยาบาลชุมชน</v>
          </cell>
          <cell r="G782" t="str">
            <v>30</v>
          </cell>
          <cell r="H782" t="str">
            <v>82</v>
          </cell>
          <cell r="I782" t="str">
            <v>จ.พังงา</v>
          </cell>
          <cell r="J782" t="str">
            <v>06</v>
          </cell>
          <cell r="K782" t="str">
            <v xml:space="preserve"> อ.คุระบุรี</v>
          </cell>
          <cell r="L782" t="str">
            <v>01</v>
          </cell>
          <cell r="M782" t="str">
            <v xml:space="preserve"> 'ต.คุระ'</v>
          </cell>
          <cell r="N782" t="str">
            <v>01</v>
          </cell>
          <cell r="O782" t="str">
            <v xml:space="preserve"> หมู่ 1</v>
          </cell>
          <cell r="P782" t="str">
            <v>01</v>
          </cell>
          <cell r="Q782" t="str">
            <v>เปิดดำเนินการ</v>
          </cell>
          <cell r="R782" t="str">
            <v xml:space="preserve">374  ถ.เพชรเกษม </v>
          </cell>
          <cell r="S782" t="str">
            <v>82150</v>
          </cell>
          <cell r="T782" t="str">
            <v>076461079</v>
          </cell>
          <cell r="U782" t="str">
            <v>076491379</v>
          </cell>
          <cell r="V782" t="str">
            <v>21</v>
          </cell>
          <cell r="W782" t="str">
            <v>2.1 ทุติยภูมิระดับต้น</v>
          </cell>
          <cell r="AH782" t="str">
            <v>11352</v>
          </cell>
        </row>
        <row r="783">
          <cell r="A783" t="str">
            <v>001135300</v>
          </cell>
          <cell r="B783" t="str">
            <v>โรงพยาบาลทับปุด</v>
          </cell>
          <cell r="C783" t="str">
            <v>21002</v>
          </cell>
          <cell r="D783" t="str">
            <v>กระทรวงสาธารณสุข สำนักงานปลัดกระทรวงสาธารณสุข</v>
          </cell>
          <cell r="E783" t="str">
            <v>07</v>
          </cell>
          <cell r="F783" t="str">
            <v>โรงพยาบาลชุมชน</v>
          </cell>
          <cell r="G783" t="str">
            <v>30</v>
          </cell>
          <cell r="H783" t="str">
            <v>82</v>
          </cell>
          <cell r="I783" t="str">
            <v>จ.พังงา</v>
          </cell>
          <cell r="J783" t="str">
            <v>07</v>
          </cell>
          <cell r="K783" t="str">
            <v xml:space="preserve"> อ.ทับปุด</v>
          </cell>
          <cell r="L783" t="str">
            <v>01</v>
          </cell>
          <cell r="M783" t="str">
            <v xml:space="preserve"> 'ต.ทับปุด'</v>
          </cell>
          <cell r="N783" t="str">
            <v>01</v>
          </cell>
          <cell r="O783" t="str">
            <v xml:space="preserve"> หมู่ 1</v>
          </cell>
          <cell r="P783" t="str">
            <v>01</v>
          </cell>
          <cell r="Q783" t="str">
            <v>เปิดดำเนินการ</v>
          </cell>
          <cell r="R783" t="str">
            <v xml:space="preserve">125  ถ.พังงา-ทับปุดสายใหม่ </v>
          </cell>
          <cell r="S783" t="str">
            <v>82180</v>
          </cell>
          <cell r="T783" t="str">
            <v>076599019</v>
          </cell>
          <cell r="U783" t="str">
            <v>076599115</v>
          </cell>
          <cell r="V783" t="str">
            <v>21</v>
          </cell>
          <cell r="W783" t="str">
            <v>2.1 ทุติยภูมิระดับต้น</v>
          </cell>
          <cell r="AH783" t="str">
            <v>11353</v>
          </cell>
        </row>
        <row r="784">
          <cell r="A784" t="str">
            <v>001137300</v>
          </cell>
          <cell r="B784" t="str">
            <v>โรงพยาบาลกระบุรี</v>
          </cell>
          <cell r="C784" t="str">
            <v>21002</v>
          </cell>
          <cell r="D784" t="str">
            <v>กระทรวงสาธารณสุข สำนักงานปลัดกระทรวงสาธารณสุข</v>
          </cell>
          <cell r="E784" t="str">
            <v>07</v>
          </cell>
          <cell r="F784" t="str">
            <v>โรงพยาบาลชุมชน</v>
          </cell>
          <cell r="G784" t="str">
            <v>30</v>
          </cell>
          <cell r="H784" t="str">
            <v>85</v>
          </cell>
          <cell r="I784" t="str">
            <v>จ.ระนอง</v>
          </cell>
          <cell r="J784" t="str">
            <v>04</v>
          </cell>
          <cell r="K784" t="str">
            <v xml:space="preserve"> อ.กระบุรี</v>
          </cell>
          <cell r="L784" t="str">
            <v>01</v>
          </cell>
          <cell r="M784" t="str">
            <v xml:space="preserve"> 'ต.น้ำจืด'</v>
          </cell>
          <cell r="N784" t="str">
            <v>03</v>
          </cell>
          <cell r="O784" t="str">
            <v xml:space="preserve"> หมู่ 3</v>
          </cell>
          <cell r="P784" t="str">
            <v>01</v>
          </cell>
          <cell r="Q784" t="str">
            <v>เปิดดำเนินการ</v>
          </cell>
          <cell r="R784" t="str">
            <v xml:space="preserve">168 </v>
          </cell>
          <cell r="S784" t="str">
            <v>85110</v>
          </cell>
          <cell r="T784" t="str">
            <v>077891036</v>
          </cell>
          <cell r="V784" t="str">
            <v>21</v>
          </cell>
          <cell r="W784" t="str">
            <v>2.1 ทุติยภูมิระดับต้น</v>
          </cell>
          <cell r="X784" t="str">
            <v>S</v>
          </cell>
          <cell r="Y784" t="str">
            <v xml:space="preserve">บริการ  </v>
          </cell>
          <cell r="AH784" t="str">
            <v>11373</v>
          </cell>
        </row>
        <row r="785">
          <cell r="A785" t="str">
            <v>001136300</v>
          </cell>
          <cell r="B785" t="str">
            <v>โรงพยาบาลบ้านตาขุน</v>
          </cell>
          <cell r="C785" t="str">
            <v>21002</v>
          </cell>
          <cell r="D785" t="str">
            <v>กระทรวงสาธารณสุข สำนักงานปลัดกระทรวงสาธารณสุข</v>
          </cell>
          <cell r="E785" t="str">
            <v>07</v>
          </cell>
          <cell r="F785" t="str">
            <v>โรงพยาบาลชุมชน</v>
          </cell>
          <cell r="G785" t="str">
            <v>10</v>
          </cell>
          <cell r="H785" t="str">
            <v>84</v>
          </cell>
          <cell r="I785" t="str">
            <v>จ.สุราษฎร์ธานี</v>
          </cell>
          <cell r="J785" t="str">
            <v>09</v>
          </cell>
          <cell r="K785" t="str">
            <v xml:space="preserve"> อ.บ้านตาขุน</v>
          </cell>
          <cell r="L785" t="str">
            <v>01</v>
          </cell>
          <cell r="M785" t="str">
            <v xml:space="preserve"> 'ต.เขาวง'</v>
          </cell>
          <cell r="N785" t="str">
            <v>03</v>
          </cell>
          <cell r="O785" t="str">
            <v xml:space="preserve"> หมู่ 3</v>
          </cell>
          <cell r="P785" t="str">
            <v>01</v>
          </cell>
          <cell r="Q785" t="str">
            <v>เปิดดำเนินการ</v>
          </cell>
          <cell r="R785" t="str">
            <v xml:space="preserve">74 </v>
          </cell>
          <cell r="S785" t="str">
            <v>84230</v>
          </cell>
          <cell r="T785" t="str">
            <v>077397373</v>
          </cell>
          <cell r="U785" t="str">
            <v>077261046</v>
          </cell>
          <cell r="V785" t="str">
            <v>21</v>
          </cell>
          <cell r="W785" t="str">
            <v>2.1 ทุติยภูมิระดับต้น</v>
          </cell>
          <cell r="X785" t="str">
            <v>S</v>
          </cell>
          <cell r="Y785" t="str">
            <v xml:space="preserve">บริการ  </v>
          </cell>
          <cell r="AH785" t="str">
            <v>11363</v>
          </cell>
        </row>
        <row r="786">
          <cell r="A786" t="str">
            <v>001137800</v>
          </cell>
          <cell r="B786" t="str">
            <v>โรงพยาบาลมาบอำมฤต</v>
          </cell>
          <cell r="C786" t="str">
            <v>21002</v>
          </cell>
          <cell r="D786" t="str">
            <v>กระทรวงสาธารณสุข สำนักงานปลัดกระทรวงสาธารณสุข</v>
          </cell>
          <cell r="E786" t="str">
            <v>07</v>
          </cell>
          <cell r="F786" t="str">
            <v>โรงพยาบาลชุมชน</v>
          </cell>
          <cell r="G786" t="str">
            <v>10</v>
          </cell>
          <cell r="H786" t="str">
            <v>86</v>
          </cell>
          <cell r="I786" t="str">
            <v>จ.ชุมพร</v>
          </cell>
          <cell r="J786" t="str">
            <v>03</v>
          </cell>
          <cell r="K786" t="str">
            <v xml:space="preserve"> อ.ปะทิว</v>
          </cell>
          <cell r="L786" t="str">
            <v>05</v>
          </cell>
          <cell r="M786" t="str">
            <v xml:space="preserve"> 'ต.ดอนยาง'</v>
          </cell>
          <cell r="N786" t="str">
            <v>12</v>
          </cell>
          <cell r="O786" t="str">
            <v xml:space="preserve"> หมู่ 12</v>
          </cell>
          <cell r="P786" t="str">
            <v>01</v>
          </cell>
          <cell r="Q786" t="str">
            <v>เปิดดำเนินการ</v>
          </cell>
          <cell r="V786" t="str">
            <v>21</v>
          </cell>
          <cell r="W786" t="str">
            <v>2.1 ทุติยภูมิระดับต้น</v>
          </cell>
          <cell r="AH786" t="str">
            <v>11378</v>
          </cell>
        </row>
        <row r="787">
          <cell r="A787" t="str">
            <v>001138000</v>
          </cell>
          <cell r="B787" t="str">
            <v>โรงพยาบาลปากน้ำหลังสวน</v>
          </cell>
          <cell r="C787" t="str">
            <v>21002</v>
          </cell>
          <cell r="D787" t="str">
            <v>กระทรวงสาธารณสุข สำนักงานปลัดกระทรวงสาธารณสุข</v>
          </cell>
          <cell r="E787" t="str">
            <v>07</v>
          </cell>
          <cell r="F787" t="str">
            <v>โรงพยาบาลชุมชน</v>
          </cell>
          <cell r="G787" t="str">
            <v>10</v>
          </cell>
          <cell r="H787" t="str">
            <v>86</v>
          </cell>
          <cell r="I787" t="str">
            <v>จ.ชุมพร</v>
          </cell>
          <cell r="J787" t="str">
            <v>04</v>
          </cell>
          <cell r="K787" t="str">
            <v xml:space="preserve"> อ.หลังสวน</v>
          </cell>
          <cell r="L787" t="str">
            <v>09</v>
          </cell>
          <cell r="M787" t="str">
            <v xml:space="preserve"> 'ต.ปากน้ำ'</v>
          </cell>
          <cell r="N787" t="str">
            <v>04</v>
          </cell>
          <cell r="O787" t="str">
            <v xml:space="preserve"> หมู่ 4</v>
          </cell>
          <cell r="P787" t="str">
            <v>01</v>
          </cell>
          <cell r="Q787" t="str">
            <v>เปิดดำเนินการ</v>
          </cell>
          <cell r="V787" t="str">
            <v>21</v>
          </cell>
          <cell r="W787" t="str">
            <v>2.1 ทุติยภูมิระดับต้น</v>
          </cell>
          <cell r="AH787" t="str">
            <v>11380</v>
          </cell>
        </row>
        <row r="788">
          <cell r="A788" t="str">
            <v>001138100</v>
          </cell>
          <cell r="B788" t="str">
            <v>โรงพยาบาลละแม</v>
          </cell>
          <cell r="C788" t="str">
            <v>21002</v>
          </cell>
          <cell r="D788" t="str">
            <v>กระทรวงสาธารณสุข สำนักงานปลัดกระทรวงสาธารณสุข</v>
          </cell>
          <cell r="E788" t="str">
            <v>07</v>
          </cell>
          <cell r="F788" t="str">
            <v>โรงพยาบาลชุมชน</v>
          </cell>
          <cell r="G788" t="str">
            <v>30</v>
          </cell>
          <cell r="H788" t="str">
            <v>86</v>
          </cell>
          <cell r="I788" t="str">
            <v>จ.ชุมพร</v>
          </cell>
          <cell r="J788" t="str">
            <v>05</v>
          </cell>
          <cell r="K788" t="str">
            <v xml:space="preserve"> อ.ละแม</v>
          </cell>
          <cell r="L788" t="str">
            <v>01</v>
          </cell>
          <cell r="M788" t="str">
            <v xml:space="preserve"> 'ต.ละแม'</v>
          </cell>
          <cell r="N788" t="str">
            <v>07</v>
          </cell>
          <cell r="O788" t="str">
            <v xml:space="preserve"> หมู่ 7</v>
          </cell>
          <cell r="P788" t="str">
            <v>01</v>
          </cell>
          <cell r="Q788" t="str">
            <v>เปิดดำเนินการ</v>
          </cell>
          <cell r="V788" t="str">
            <v>21</v>
          </cell>
          <cell r="W788" t="str">
            <v>2.1 ทุติยภูมิระดับต้น</v>
          </cell>
          <cell r="AH788" t="str">
            <v>11381</v>
          </cell>
        </row>
        <row r="789">
          <cell r="A789" t="str">
            <v>001138300</v>
          </cell>
          <cell r="B789" t="str">
            <v>โรงพยาบาลสวี</v>
          </cell>
          <cell r="C789" t="str">
            <v>21002</v>
          </cell>
          <cell r="D789" t="str">
            <v>กระทรวงสาธารณสุข สำนักงานปลัดกระทรวงสาธารณสุข</v>
          </cell>
          <cell r="E789" t="str">
            <v>07</v>
          </cell>
          <cell r="F789" t="str">
            <v>โรงพยาบาลชุมชน</v>
          </cell>
          <cell r="G789" t="str">
            <v>60</v>
          </cell>
          <cell r="H789" t="str">
            <v>86</v>
          </cell>
          <cell r="I789" t="str">
            <v>จ.ชุมพร</v>
          </cell>
          <cell r="J789" t="str">
            <v>07</v>
          </cell>
          <cell r="K789" t="str">
            <v xml:space="preserve"> อ.สวี</v>
          </cell>
          <cell r="L789" t="str">
            <v>01</v>
          </cell>
          <cell r="M789" t="str">
            <v xml:space="preserve"> 'ต.นาโพธิ์'</v>
          </cell>
          <cell r="N789" t="str">
            <v>07</v>
          </cell>
          <cell r="O789" t="str">
            <v xml:space="preserve"> หมู่ 7</v>
          </cell>
          <cell r="P789" t="str">
            <v>01</v>
          </cell>
          <cell r="Q789" t="str">
            <v>เปิดดำเนินการ</v>
          </cell>
          <cell r="R789" t="str">
            <v xml:space="preserve">120 </v>
          </cell>
          <cell r="V789" t="str">
            <v>21</v>
          </cell>
          <cell r="W789" t="str">
            <v>2.1 ทุติยภูมิระดับต้น</v>
          </cell>
          <cell r="AH789" t="str">
            <v>11383</v>
          </cell>
        </row>
        <row r="790">
          <cell r="A790" t="str">
            <v>001136500</v>
          </cell>
          <cell r="B790" t="str">
            <v>โรงพยาบาลท่าฉาง</v>
          </cell>
          <cell r="C790" t="str">
            <v>21002</v>
          </cell>
          <cell r="D790" t="str">
            <v>กระทรวงสาธารณสุข สำนักงานปลัดกระทรวงสาธารณสุข</v>
          </cell>
          <cell r="E790" t="str">
            <v>07</v>
          </cell>
          <cell r="F790" t="str">
            <v>โรงพยาบาลชุมชน</v>
          </cell>
          <cell r="G790" t="str">
            <v>30</v>
          </cell>
          <cell r="H790" t="str">
            <v>84</v>
          </cell>
          <cell r="I790" t="str">
            <v>จ.สุราษฎร์ธานี</v>
          </cell>
          <cell r="J790" t="str">
            <v>11</v>
          </cell>
          <cell r="K790" t="str">
            <v xml:space="preserve"> อ.ท่าฉาง</v>
          </cell>
          <cell r="L790" t="str">
            <v>01</v>
          </cell>
          <cell r="M790" t="str">
            <v xml:space="preserve"> 'ต.ท่าฉาง'</v>
          </cell>
          <cell r="N790" t="str">
            <v>01</v>
          </cell>
          <cell r="O790" t="str">
            <v xml:space="preserve"> หมู่ 1</v>
          </cell>
          <cell r="P790" t="str">
            <v>01</v>
          </cell>
          <cell r="Q790" t="str">
            <v>เปิดดำเนินการ</v>
          </cell>
          <cell r="S790" t="str">
            <v>84150</v>
          </cell>
          <cell r="T790" t="str">
            <v>077389111</v>
          </cell>
          <cell r="U790" t="str">
            <v>077260031</v>
          </cell>
          <cell r="V790" t="str">
            <v>21</v>
          </cell>
          <cell r="W790" t="str">
            <v>2.1 ทุติยภูมิระดับต้น</v>
          </cell>
          <cell r="X790" t="str">
            <v>S</v>
          </cell>
          <cell r="Y790" t="str">
            <v xml:space="preserve">บริการ  </v>
          </cell>
          <cell r="AH790" t="str">
            <v>11365</v>
          </cell>
        </row>
        <row r="791">
          <cell r="A791" t="str">
            <v>001138200</v>
          </cell>
          <cell r="B791" t="str">
            <v>โรงพยาบาลพะโต๊ะ</v>
          </cell>
          <cell r="C791" t="str">
            <v>21002</v>
          </cell>
          <cell r="D791" t="str">
            <v>กระทรวงสาธารณสุข สำนักงานปลัดกระทรวงสาธารณสุข</v>
          </cell>
          <cell r="E791" t="str">
            <v>07</v>
          </cell>
          <cell r="F791" t="str">
            <v>โรงพยาบาลชุมชน</v>
          </cell>
          <cell r="G791" t="str">
            <v>30</v>
          </cell>
          <cell r="H791" t="str">
            <v>86</v>
          </cell>
          <cell r="I791" t="str">
            <v>จ.ชุมพร</v>
          </cell>
          <cell r="J791" t="str">
            <v>06</v>
          </cell>
          <cell r="K791" t="str">
            <v xml:space="preserve"> อ.พะโต๊ะ</v>
          </cell>
          <cell r="L791" t="str">
            <v>01</v>
          </cell>
          <cell r="M791" t="str">
            <v xml:space="preserve"> 'ต.พะโต๊ะ'</v>
          </cell>
          <cell r="N791" t="str">
            <v>08</v>
          </cell>
          <cell r="O791" t="str">
            <v xml:space="preserve"> หมู่ 8</v>
          </cell>
          <cell r="P791" t="str">
            <v>01</v>
          </cell>
          <cell r="Q791" t="str">
            <v>เปิดดำเนินการ</v>
          </cell>
          <cell r="V791" t="str">
            <v>21</v>
          </cell>
          <cell r="W791" t="str">
            <v>2.1 ทุติยภูมิระดับต้น</v>
          </cell>
          <cell r="AH791" t="str">
            <v>11382</v>
          </cell>
        </row>
        <row r="792">
          <cell r="A792" t="str">
            <v>001135400</v>
          </cell>
          <cell r="B792" t="str">
            <v>โรงพยาบาลท้ายเหมืองชัยพัฒน์</v>
          </cell>
          <cell r="C792" t="str">
            <v>21002</v>
          </cell>
          <cell r="D792" t="str">
            <v>กระทรวงสาธารณสุข สำนักงานปลัดกระทรวงสาธารณสุข</v>
          </cell>
          <cell r="E792" t="str">
            <v>07</v>
          </cell>
          <cell r="F792" t="str">
            <v>โรงพยาบาลชุมชน</v>
          </cell>
          <cell r="G792" t="str">
            <v>30</v>
          </cell>
          <cell r="H792" t="str">
            <v>82</v>
          </cell>
          <cell r="I792" t="str">
            <v>จ.พังงา</v>
          </cell>
          <cell r="J792" t="str">
            <v>08</v>
          </cell>
          <cell r="K792" t="str">
            <v xml:space="preserve"> อ.ท้ายเหมือง</v>
          </cell>
          <cell r="L792" t="str">
            <v>01</v>
          </cell>
          <cell r="M792" t="str">
            <v xml:space="preserve"> 'ต.ท้ายเหมือง'</v>
          </cell>
          <cell r="N792" t="str">
            <v>09</v>
          </cell>
          <cell r="O792" t="str">
            <v xml:space="preserve"> หมู่ 9</v>
          </cell>
          <cell r="P792" t="str">
            <v>01</v>
          </cell>
          <cell r="Q792" t="str">
            <v>เปิดดำเนินการ</v>
          </cell>
          <cell r="R792" t="str">
            <v xml:space="preserve">166  ถ.เพชรเกษม </v>
          </cell>
          <cell r="S792" t="str">
            <v>82120</v>
          </cell>
          <cell r="T792" t="str">
            <v>076571505</v>
          </cell>
          <cell r="U792" t="str">
            <v>076572125</v>
          </cell>
          <cell r="V792" t="str">
            <v>21</v>
          </cell>
          <cell r="W792" t="str">
            <v>2.1 ทุติยภูมิระดับต้น</v>
          </cell>
          <cell r="X792" t="str">
            <v>S</v>
          </cell>
          <cell r="Y792" t="str">
            <v xml:space="preserve">บริการ  </v>
          </cell>
          <cell r="Z792" t="str">
            <v>02</v>
          </cell>
          <cell r="AA792" t="str">
            <v>แก้ไขชื่อ</v>
          </cell>
          <cell r="AB792" t="str">
            <v>แก้ชื่อโรงพยาบาลท้ายเหมือง เป็น โรงพยาบาลท้ายเหมืองชัยพัฒน์</v>
          </cell>
          <cell r="AH792" t="str">
            <v>11354</v>
          </cell>
        </row>
        <row r="793">
          <cell r="A793" t="str">
            <v>001140200</v>
          </cell>
          <cell r="B793" t="str">
            <v>โรงพยาบาลควนโดน</v>
          </cell>
          <cell r="C793" t="str">
            <v>21002</v>
          </cell>
          <cell r="D793" t="str">
            <v>กระทรวงสาธารณสุข สำนักงานปลัดกระทรวงสาธารณสุข</v>
          </cell>
          <cell r="E793" t="str">
            <v>07</v>
          </cell>
          <cell r="F793" t="str">
            <v>โรงพยาบาลชุมชน</v>
          </cell>
          <cell r="G793" t="str">
            <v>10</v>
          </cell>
          <cell r="H793" t="str">
            <v>91</v>
          </cell>
          <cell r="I793" t="str">
            <v>จ.สตูล</v>
          </cell>
          <cell r="J793" t="str">
            <v>02</v>
          </cell>
          <cell r="K793" t="str">
            <v xml:space="preserve"> อ.ควนโดน</v>
          </cell>
          <cell r="L793" t="str">
            <v>02</v>
          </cell>
          <cell r="M793" t="str">
            <v xml:space="preserve"> 'ต.ควนสตอ'</v>
          </cell>
          <cell r="N793" t="str">
            <v>06</v>
          </cell>
          <cell r="O793" t="str">
            <v xml:space="preserve"> หมู่ 6</v>
          </cell>
          <cell r="P793" t="str">
            <v>01</v>
          </cell>
          <cell r="Q793" t="str">
            <v>เปิดดำเนินการ</v>
          </cell>
          <cell r="V793" t="str">
            <v>21</v>
          </cell>
          <cell r="W793" t="str">
            <v>2.1 ทุติยภูมิระดับต้น</v>
          </cell>
          <cell r="AH793" t="str">
            <v>11402</v>
          </cell>
        </row>
        <row r="794">
          <cell r="A794" t="str">
            <v>001140300</v>
          </cell>
          <cell r="B794" t="str">
            <v>โรงพยาบาลควนกาหลง</v>
          </cell>
          <cell r="C794" t="str">
            <v>21002</v>
          </cell>
          <cell r="D794" t="str">
            <v>กระทรวงสาธารณสุข สำนักงานปลัดกระทรวงสาธารณสุข</v>
          </cell>
          <cell r="E794" t="str">
            <v>07</v>
          </cell>
          <cell r="F794" t="str">
            <v>โรงพยาบาลชุมชน</v>
          </cell>
          <cell r="G794" t="str">
            <v>30</v>
          </cell>
          <cell r="H794" t="str">
            <v>91</v>
          </cell>
          <cell r="I794" t="str">
            <v>จ.สตูล</v>
          </cell>
          <cell r="J794" t="str">
            <v>03</v>
          </cell>
          <cell r="K794" t="str">
            <v xml:space="preserve"> อ.ควนกาหลง</v>
          </cell>
          <cell r="L794" t="str">
            <v>02</v>
          </cell>
          <cell r="M794" t="str">
            <v xml:space="preserve"> 'ต.ควนกาหลง'</v>
          </cell>
          <cell r="N794" t="str">
            <v>07</v>
          </cell>
          <cell r="O794" t="str">
            <v xml:space="preserve"> หมู่ 7</v>
          </cell>
          <cell r="P794" t="str">
            <v>01</v>
          </cell>
          <cell r="Q794" t="str">
            <v>เปิดดำเนินการ</v>
          </cell>
          <cell r="V794" t="str">
            <v>21</v>
          </cell>
          <cell r="W794" t="str">
            <v>2.1 ทุติยภูมิระดับต้น</v>
          </cell>
          <cell r="AH794" t="str">
            <v>11403</v>
          </cell>
        </row>
        <row r="795">
          <cell r="A795" t="str">
            <v>001140400</v>
          </cell>
          <cell r="B795" t="str">
            <v>โรงพยาบาลท่าแพ</v>
          </cell>
          <cell r="C795" t="str">
            <v>21002</v>
          </cell>
          <cell r="D795" t="str">
            <v>กระทรวงสาธารณสุข สำนักงานปลัดกระทรวงสาธารณสุข</v>
          </cell>
          <cell r="E795" t="str">
            <v>07</v>
          </cell>
          <cell r="F795" t="str">
            <v>โรงพยาบาลชุมชน</v>
          </cell>
          <cell r="G795" t="str">
            <v>10</v>
          </cell>
          <cell r="H795" t="str">
            <v>91</v>
          </cell>
          <cell r="I795" t="str">
            <v>จ.สตูล</v>
          </cell>
          <cell r="J795" t="str">
            <v>04</v>
          </cell>
          <cell r="K795" t="str">
            <v xml:space="preserve"> อ.ท่าแพ</v>
          </cell>
          <cell r="L795" t="str">
            <v>01</v>
          </cell>
          <cell r="M795" t="str">
            <v xml:space="preserve"> 'ต.ท่าแพ'</v>
          </cell>
          <cell r="N795" t="str">
            <v>02</v>
          </cell>
          <cell r="O795" t="str">
            <v xml:space="preserve"> หมู่ 2</v>
          </cell>
          <cell r="P795" t="str">
            <v>01</v>
          </cell>
          <cell r="Q795" t="str">
            <v>เปิดดำเนินการ</v>
          </cell>
          <cell r="V795" t="str">
            <v>21</v>
          </cell>
          <cell r="W795" t="str">
            <v>2.1 ทุติยภูมิระดับต้น</v>
          </cell>
          <cell r="AH795" t="str">
            <v>11404</v>
          </cell>
        </row>
        <row r="796">
          <cell r="A796" t="str">
            <v>001138700</v>
          </cell>
          <cell r="B796" t="str">
            <v>โรงพยาบาลจะนะ</v>
          </cell>
          <cell r="C796" t="str">
            <v>21002</v>
          </cell>
          <cell r="D796" t="str">
            <v>กระทรวงสาธารณสุข สำนักงานปลัดกระทรวงสาธารณสุข</v>
          </cell>
          <cell r="E796" t="str">
            <v>07</v>
          </cell>
          <cell r="F796" t="str">
            <v>โรงพยาบาลชุมชน</v>
          </cell>
          <cell r="G796" t="str">
            <v>60</v>
          </cell>
          <cell r="H796" t="str">
            <v>90</v>
          </cell>
          <cell r="I796" t="str">
            <v>จ.สงขลา</v>
          </cell>
          <cell r="J796" t="str">
            <v>03</v>
          </cell>
          <cell r="K796" t="str">
            <v xml:space="preserve"> อ.จะนะ</v>
          </cell>
          <cell r="L796" t="str">
            <v>01</v>
          </cell>
          <cell r="M796" t="str">
            <v xml:space="preserve"> 'ต.บ้านนา'</v>
          </cell>
          <cell r="N796" t="str">
            <v>02</v>
          </cell>
          <cell r="O796" t="str">
            <v xml:space="preserve"> หมู่ 2</v>
          </cell>
          <cell r="P796" t="str">
            <v>01</v>
          </cell>
          <cell r="Q796" t="str">
            <v>เปิดดำเนินการ</v>
          </cell>
          <cell r="S796" t="str">
            <v>90130</v>
          </cell>
          <cell r="T796" t="str">
            <v>074207067</v>
          </cell>
          <cell r="U796" t="str">
            <v>074207067</v>
          </cell>
          <cell r="V796" t="str">
            <v>22</v>
          </cell>
          <cell r="W796" t="str">
            <v>2.2 ทุติยภูมิระดับกลาง</v>
          </cell>
          <cell r="X796" t="str">
            <v>S</v>
          </cell>
          <cell r="Y796" t="str">
            <v xml:space="preserve">บริการ  </v>
          </cell>
          <cell r="Z796" t="str">
            <v>06</v>
          </cell>
          <cell r="AA796" t="str">
            <v>แก้ไข/เปลี่ยนแปลงจำนวนเตียง</v>
          </cell>
          <cell r="AB796" t="str">
            <v>เพิ่มเตียง จาก 30 เป้น 60 และระดับจาก 2.1 เป็น 2.2 ตามหนังสือ สสจ.แจ้ง ที่ สข0032.002/1236</v>
          </cell>
          <cell r="AH796" t="str">
            <v>11387</v>
          </cell>
        </row>
        <row r="797">
          <cell r="A797" t="str">
            <v>001140600</v>
          </cell>
          <cell r="B797" t="str">
            <v>โรงพยาบาลทุ่งหว้า</v>
          </cell>
          <cell r="C797" t="str">
            <v>21002</v>
          </cell>
          <cell r="D797" t="str">
            <v>กระทรวงสาธารณสุข สำนักงานปลัดกระทรวงสาธารณสุข</v>
          </cell>
          <cell r="E797" t="str">
            <v>07</v>
          </cell>
          <cell r="F797" t="str">
            <v>โรงพยาบาลชุมชน</v>
          </cell>
          <cell r="G797" t="str">
            <v>10</v>
          </cell>
          <cell r="H797" t="str">
            <v>91</v>
          </cell>
          <cell r="I797" t="str">
            <v>จ.สตูล</v>
          </cell>
          <cell r="J797" t="str">
            <v>06</v>
          </cell>
          <cell r="K797" t="str">
            <v xml:space="preserve"> อ.ทุ่งหว้า</v>
          </cell>
          <cell r="L797" t="str">
            <v>01</v>
          </cell>
          <cell r="M797" t="str">
            <v xml:space="preserve"> 'ต.ทุ่งหว้า'</v>
          </cell>
          <cell r="N797" t="str">
            <v>08</v>
          </cell>
          <cell r="O797" t="str">
            <v xml:space="preserve"> หมู่ 8</v>
          </cell>
          <cell r="P797" t="str">
            <v>01</v>
          </cell>
          <cell r="Q797" t="str">
            <v>เปิดดำเนินการ</v>
          </cell>
          <cell r="V797" t="str">
            <v>21</v>
          </cell>
          <cell r="W797" t="str">
            <v>2.1 ทุติยภูมิระดับต้น</v>
          </cell>
          <cell r="AH797" t="str">
            <v>11406</v>
          </cell>
        </row>
        <row r="798">
          <cell r="A798" t="str">
            <v>001136100</v>
          </cell>
          <cell r="B798" t="str">
            <v>โรงพยาบาลท่าชนะ</v>
          </cell>
          <cell r="C798" t="str">
            <v>21002</v>
          </cell>
          <cell r="D798" t="str">
            <v>กระทรวงสาธารณสุข สำนักงานปลัดกระทรวงสาธารณสุข</v>
          </cell>
          <cell r="E798" t="str">
            <v>07</v>
          </cell>
          <cell r="F798" t="str">
            <v>โรงพยาบาลชุมชน</v>
          </cell>
          <cell r="G798" t="str">
            <v>30</v>
          </cell>
          <cell r="H798" t="str">
            <v>84</v>
          </cell>
          <cell r="I798" t="str">
            <v>จ.สุราษฎร์ธานี</v>
          </cell>
          <cell r="J798" t="str">
            <v>07</v>
          </cell>
          <cell r="K798" t="str">
            <v xml:space="preserve"> อ.ท่าชนะ</v>
          </cell>
          <cell r="L798" t="str">
            <v>01</v>
          </cell>
          <cell r="M798" t="str">
            <v xml:space="preserve"> 'ต.ท่าชนะ'</v>
          </cell>
          <cell r="N798" t="str">
            <v>10</v>
          </cell>
          <cell r="O798" t="str">
            <v xml:space="preserve"> หมู่ 10</v>
          </cell>
          <cell r="P798" t="str">
            <v>01</v>
          </cell>
          <cell r="Q798" t="str">
            <v>เปิดดำเนินการ</v>
          </cell>
          <cell r="R798" t="str">
            <v xml:space="preserve">1115 </v>
          </cell>
          <cell r="S798" t="str">
            <v>84170</v>
          </cell>
          <cell r="T798" t="str">
            <v>077381246</v>
          </cell>
          <cell r="U798" t="str">
            <v>077381167</v>
          </cell>
          <cell r="V798" t="str">
            <v>21</v>
          </cell>
          <cell r="W798" t="str">
            <v>2.1 ทุติยภูมิระดับต้น</v>
          </cell>
          <cell r="X798" t="str">
            <v>S</v>
          </cell>
          <cell r="Y798" t="str">
            <v xml:space="preserve">บริการ  </v>
          </cell>
          <cell r="AH798" t="str">
            <v>11361</v>
          </cell>
        </row>
        <row r="799">
          <cell r="A799" t="str">
            <v>001136800</v>
          </cell>
          <cell r="B799" t="str">
            <v>โรงพยาบาลเคียนซา</v>
          </cell>
          <cell r="C799" t="str">
            <v>21002</v>
          </cell>
          <cell r="D799" t="str">
            <v>กระทรวงสาธารณสุข สำนักงานปลัดกระทรวงสาธารณสุข</v>
          </cell>
          <cell r="E799" t="str">
            <v>07</v>
          </cell>
          <cell r="F799" t="str">
            <v>โรงพยาบาลชุมชน</v>
          </cell>
          <cell r="G799" t="str">
            <v>30</v>
          </cell>
          <cell r="H799" t="str">
            <v>84</v>
          </cell>
          <cell r="I799" t="str">
            <v>จ.สุราษฎร์ธานี</v>
          </cell>
          <cell r="J799" t="str">
            <v>14</v>
          </cell>
          <cell r="K799" t="str">
            <v xml:space="preserve"> อ.เคียนซา</v>
          </cell>
          <cell r="L799" t="str">
            <v>01</v>
          </cell>
          <cell r="M799" t="str">
            <v xml:space="preserve"> 'ต.เคียนซา'</v>
          </cell>
          <cell r="N799" t="str">
            <v>02</v>
          </cell>
          <cell r="O799" t="str">
            <v xml:space="preserve"> หมู่ 2</v>
          </cell>
          <cell r="P799" t="str">
            <v>01</v>
          </cell>
          <cell r="Q799" t="str">
            <v>เปิดดำเนินการ</v>
          </cell>
          <cell r="R799" t="str">
            <v xml:space="preserve">195 </v>
          </cell>
          <cell r="S799" t="str">
            <v>84260</v>
          </cell>
          <cell r="T799" t="str">
            <v>077387189</v>
          </cell>
          <cell r="U799" t="str">
            <v>077387190</v>
          </cell>
          <cell r="V799" t="str">
            <v>21</v>
          </cell>
          <cell r="W799" t="str">
            <v>2.1 ทุติยภูมิระดับต้น</v>
          </cell>
          <cell r="X799" t="str">
            <v>S</v>
          </cell>
          <cell r="Y799" t="str">
            <v xml:space="preserve">บริการ  </v>
          </cell>
          <cell r="AH799" t="str">
            <v>11368</v>
          </cell>
        </row>
        <row r="800">
          <cell r="A800" t="str">
            <v>001136200</v>
          </cell>
          <cell r="B800" t="str">
            <v>โรงพยาบาลคีรีรัฐนิคม</v>
          </cell>
          <cell r="C800" t="str">
            <v>21002</v>
          </cell>
          <cell r="D800" t="str">
            <v>กระทรวงสาธารณสุข สำนักงานปลัดกระทรวงสาธารณสุข</v>
          </cell>
          <cell r="E800" t="str">
            <v>07</v>
          </cell>
          <cell r="F800" t="str">
            <v>โรงพยาบาลชุมชน</v>
          </cell>
          <cell r="G800" t="str">
            <v>30</v>
          </cell>
          <cell r="H800" t="str">
            <v>84</v>
          </cell>
          <cell r="I800" t="str">
            <v>จ.สุราษฎร์ธานี</v>
          </cell>
          <cell r="J800" t="str">
            <v>08</v>
          </cell>
          <cell r="K800" t="str">
            <v xml:space="preserve"> อ.คีรีรัฐนิคม</v>
          </cell>
          <cell r="L800" t="str">
            <v>08</v>
          </cell>
          <cell r="M800" t="str">
            <v xml:space="preserve"> 'ต.ย่านยาว'</v>
          </cell>
          <cell r="N800" t="str">
            <v>07</v>
          </cell>
          <cell r="O800" t="str">
            <v xml:space="preserve"> หมู่ 7</v>
          </cell>
          <cell r="P800" t="str">
            <v>01</v>
          </cell>
          <cell r="Q800" t="str">
            <v>เปิดดำเนินการ</v>
          </cell>
          <cell r="R800" t="str">
            <v xml:space="preserve">41 </v>
          </cell>
          <cell r="S800" t="str">
            <v>84180</v>
          </cell>
          <cell r="T800" t="str">
            <v>077391117</v>
          </cell>
          <cell r="U800" t="str">
            <v>077391117</v>
          </cell>
          <cell r="V800" t="str">
            <v>21</v>
          </cell>
          <cell r="W800" t="str">
            <v>2.1 ทุติยภูมิระดับต้น</v>
          </cell>
          <cell r="X800" t="str">
            <v>S</v>
          </cell>
          <cell r="Y800" t="str">
            <v xml:space="preserve">บริการ  </v>
          </cell>
          <cell r="AH800" t="str">
            <v>11362</v>
          </cell>
        </row>
        <row r="801">
          <cell r="A801" t="str">
            <v>001132300</v>
          </cell>
          <cell r="B801" t="str">
            <v>โรงพยาบาลละอุ่น</v>
          </cell>
          <cell r="C801" t="str">
            <v>21002</v>
          </cell>
          <cell r="D801" t="str">
            <v>กระทรวงสาธารณสุข สำนักงานปลัดกระทรวงสาธารณสุข</v>
          </cell>
          <cell r="E801" t="str">
            <v>07</v>
          </cell>
          <cell r="F801" t="str">
            <v>โรงพยาบาลชุมชน</v>
          </cell>
          <cell r="G801" t="str">
            <v>10</v>
          </cell>
          <cell r="H801" t="str">
            <v>85</v>
          </cell>
          <cell r="I801" t="str">
            <v>จ.ระนอง</v>
          </cell>
          <cell r="J801" t="str">
            <v>02</v>
          </cell>
          <cell r="K801" t="str">
            <v xml:space="preserve"> อ.ละอุ่น</v>
          </cell>
          <cell r="L801" t="str">
            <v>03</v>
          </cell>
          <cell r="M801" t="str">
            <v xml:space="preserve"> 'ต.บางพระใต้'</v>
          </cell>
          <cell r="N801" t="str">
            <v>03</v>
          </cell>
          <cell r="O801" t="str">
            <v xml:space="preserve"> หมู่ 3</v>
          </cell>
          <cell r="P801" t="str">
            <v>01</v>
          </cell>
          <cell r="Q801" t="str">
            <v>เปิดดำเนินการ</v>
          </cell>
          <cell r="R801" t="str">
            <v xml:space="preserve">11 </v>
          </cell>
          <cell r="S801" t="str">
            <v>85130</v>
          </cell>
          <cell r="T801" t="str">
            <v>077899315</v>
          </cell>
          <cell r="U801" t="str">
            <v>077899101</v>
          </cell>
          <cell r="V801" t="str">
            <v>21</v>
          </cell>
          <cell r="W801" t="str">
            <v>2.1 ทุติยภูมิระดับต้น</v>
          </cell>
          <cell r="X801" t="str">
            <v>S</v>
          </cell>
          <cell r="Y801" t="str">
            <v xml:space="preserve">บริการ  </v>
          </cell>
          <cell r="AH801" t="str">
            <v>11323</v>
          </cell>
        </row>
        <row r="802">
          <cell r="A802" t="str">
            <v>001136600</v>
          </cell>
          <cell r="B802" t="str">
            <v>โรงพยาบาลบ้านนาสาร</v>
          </cell>
          <cell r="C802" t="str">
            <v>21002</v>
          </cell>
          <cell r="D802" t="str">
            <v>กระทรวงสาธารณสุข สำนักงานปลัดกระทรวงสาธารณสุข</v>
          </cell>
          <cell r="E802" t="str">
            <v>07</v>
          </cell>
          <cell r="F802" t="str">
            <v>โรงพยาบาลชุมชน</v>
          </cell>
          <cell r="G802" t="str">
            <v>60</v>
          </cell>
          <cell r="H802" t="str">
            <v>84</v>
          </cell>
          <cell r="I802" t="str">
            <v>จ.สุราษฎร์ธานี</v>
          </cell>
          <cell r="J802" t="str">
            <v>12</v>
          </cell>
          <cell r="K802" t="str">
            <v xml:space="preserve"> อ.บ้านนาสาร</v>
          </cell>
          <cell r="L802" t="str">
            <v>01</v>
          </cell>
          <cell r="M802" t="str">
            <v xml:space="preserve"> 'ต.นาสาร'</v>
          </cell>
          <cell r="N802" t="str">
            <v>00</v>
          </cell>
          <cell r="O802" t="str">
            <v xml:space="preserve"> หมู่ 0</v>
          </cell>
          <cell r="P802" t="str">
            <v>01</v>
          </cell>
          <cell r="Q802" t="str">
            <v>เปิดดำเนินการ</v>
          </cell>
          <cell r="R802" t="str">
            <v xml:space="preserve">83/4 ถ.คลองหา </v>
          </cell>
          <cell r="S802" t="str">
            <v>84120</v>
          </cell>
          <cell r="T802" t="str">
            <v>077341415</v>
          </cell>
          <cell r="U802" t="str">
            <v>077341057</v>
          </cell>
          <cell r="V802" t="str">
            <v>22</v>
          </cell>
          <cell r="W802" t="str">
            <v>2.2 ทุติยภูมิระดับกลาง</v>
          </cell>
          <cell r="X802" t="str">
            <v>S</v>
          </cell>
          <cell r="Y802" t="str">
            <v xml:space="preserve">บริการ  </v>
          </cell>
          <cell r="AH802" t="str">
            <v>11366</v>
          </cell>
        </row>
        <row r="803">
          <cell r="A803" t="str">
            <v>001138500</v>
          </cell>
          <cell r="B803" t="str">
            <v>โรงพยาบาลทุ่งตะโก</v>
          </cell>
          <cell r="C803" t="str">
            <v>21002</v>
          </cell>
          <cell r="D803" t="str">
            <v>กระทรวงสาธารณสุข สำนักงานปลัดกระทรวงสาธารณสุข</v>
          </cell>
          <cell r="E803" t="str">
            <v>07</v>
          </cell>
          <cell r="F803" t="str">
            <v>โรงพยาบาลชุมชน</v>
          </cell>
          <cell r="G803" t="str">
            <v>10</v>
          </cell>
          <cell r="H803" t="str">
            <v>86</v>
          </cell>
          <cell r="I803" t="str">
            <v>จ.ชุมพร</v>
          </cell>
          <cell r="J803" t="str">
            <v>08</v>
          </cell>
          <cell r="K803" t="str">
            <v xml:space="preserve"> อ.ทุ่งตะโก</v>
          </cell>
          <cell r="L803" t="str">
            <v>02</v>
          </cell>
          <cell r="M803" t="str">
            <v xml:space="preserve"> 'ต.ทุ่งตะไคร'</v>
          </cell>
          <cell r="N803" t="str">
            <v>01</v>
          </cell>
          <cell r="O803" t="str">
            <v xml:space="preserve"> หมู่ 1</v>
          </cell>
          <cell r="P803" t="str">
            <v>01</v>
          </cell>
          <cell r="Q803" t="str">
            <v>เปิดดำเนินการ</v>
          </cell>
          <cell r="V803" t="str">
            <v>22</v>
          </cell>
          <cell r="W803" t="str">
            <v>2.2 ทุติยภูมิระดับกลาง</v>
          </cell>
          <cell r="AH803" t="str">
            <v>11385</v>
          </cell>
        </row>
        <row r="804">
          <cell r="A804" t="str">
            <v>001140500</v>
          </cell>
          <cell r="B804" t="str">
            <v>โรงพยาบาลละงู</v>
          </cell>
          <cell r="C804" t="str">
            <v>21002</v>
          </cell>
          <cell r="D804" t="str">
            <v>กระทรวงสาธารณสุข สำนักงานปลัดกระทรวงสาธารณสุข</v>
          </cell>
          <cell r="E804" t="str">
            <v>07</v>
          </cell>
          <cell r="F804" t="str">
            <v>โรงพยาบาลชุมชน</v>
          </cell>
          <cell r="G804" t="str">
            <v>30</v>
          </cell>
          <cell r="H804" t="str">
            <v>91</v>
          </cell>
          <cell r="I804" t="str">
            <v>จ.สตูล</v>
          </cell>
          <cell r="J804" t="str">
            <v>05</v>
          </cell>
          <cell r="K804" t="str">
            <v xml:space="preserve"> อ.ละงู</v>
          </cell>
          <cell r="L804" t="str">
            <v>01</v>
          </cell>
          <cell r="M804" t="str">
            <v xml:space="preserve"> 'ต.กำแพง'</v>
          </cell>
          <cell r="N804" t="str">
            <v>06</v>
          </cell>
          <cell r="O804" t="str">
            <v xml:space="preserve"> หมู่ 6</v>
          </cell>
          <cell r="P804" t="str">
            <v>01</v>
          </cell>
          <cell r="Q804" t="str">
            <v>เปิดดำเนินการ</v>
          </cell>
          <cell r="V804" t="str">
            <v>22</v>
          </cell>
          <cell r="W804" t="str">
            <v>2.2 ทุติยภูมิระดับกลาง</v>
          </cell>
          <cell r="AH804" t="str">
            <v>11405</v>
          </cell>
        </row>
        <row r="805">
          <cell r="A805" t="str">
            <v>001137700</v>
          </cell>
          <cell r="B805" t="str">
            <v>โรงพยาบาลปะทิว</v>
          </cell>
          <cell r="C805" t="str">
            <v>21002</v>
          </cell>
          <cell r="D805" t="str">
            <v>กระทรวงสาธารณสุข สำนักงานปลัดกระทรวงสาธารณสุข</v>
          </cell>
          <cell r="E805" t="str">
            <v>07</v>
          </cell>
          <cell r="F805" t="str">
            <v>โรงพยาบาลชุมชน</v>
          </cell>
          <cell r="G805" t="str">
            <v>60</v>
          </cell>
          <cell r="H805" t="str">
            <v>86</v>
          </cell>
          <cell r="I805" t="str">
            <v>จ.ชุมพร</v>
          </cell>
          <cell r="J805" t="str">
            <v>03</v>
          </cell>
          <cell r="K805" t="str">
            <v xml:space="preserve"> อ.ปะทิว</v>
          </cell>
          <cell r="L805" t="str">
            <v>01</v>
          </cell>
          <cell r="M805" t="str">
            <v xml:space="preserve"> 'ต.บางสน'</v>
          </cell>
          <cell r="N805" t="str">
            <v>07</v>
          </cell>
          <cell r="O805" t="str">
            <v xml:space="preserve"> หมู่ 7</v>
          </cell>
          <cell r="P805" t="str">
            <v>01</v>
          </cell>
          <cell r="Q805" t="str">
            <v>เปิดดำเนินการ</v>
          </cell>
          <cell r="V805" t="str">
            <v>21</v>
          </cell>
          <cell r="W805" t="str">
            <v>2.1 ทุติยภูมิระดับต้น</v>
          </cell>
          <cell r="AH805" t="str">
            <v>11377</v>
          </cell>
        </row>
        <row r="806">
          <cell r="A806" t="str">
            <v>001136900</v>
          </cell>
          <cell r="B806" t="str">
            <v>โรงพยาบาลพระแสง</v>
          </cell>
          <cell r="C806" t="str">
            <v>21002</v>
          </cell>
          <cell r="D806" t="str">
            <v>กระทรวงสาธารณสุข สำนักงานปลัดกระทรวงสาธารณสุข</v>
          </cell>
          <cell r="E806" t="str">
            <v>07</v>
          </cell>
          <cell r="F806" t="str">
            <v>โรงพยาบาลชุมชน</v>
          </cell>
          <cell r="G806" t="str">
            <v>30</v>
          </cell>
          <cell r="H806" t="str">
            <v>84</v>
          </cell>
          <cell r="I806" t="str">
            <v>จ.สุราษฎร์ธานี</v>
          </cell>
          <cell r="J806" t="str">
            <v>16</v>
          </cell>
          <cell r="K806" t="str">
            <v xml:space="preserve"> อ.พระแสง</v>
          </cell>
          <cell r="L806" t="str">
            <v>01</v>
          </cell>
          <cell r="M806" t="str">
            <v xml:space="preserve"> 'ต.อิปัน'</v>
          </cell>
          <cell r="N806" t="str">
            <v>01</v>
          </cell>
          <cell r="O806" t="str">
            <v xml:space="preserve"> หมู่ 1</v>
          </cell>
          <cell r="P806" t="str">
            <v>01</v>
          </cell>
          <cell r="Q806" t="str">
            <v>เปิดดำเนินการ</v>
          </cell>
          <cell r="R806" t="str">
            <v xml:space="preserve">42 </v>
          </cell>
          <cell r="S806" t="str">
            <v>84120</v>
          </cell>
          <cell r="T806" t="str">
            <v>077369098</v>
          </cell>
          <cell r="U806" t="str">
            <v>077369052</v>
          </cell>
          <cell r="V806" t="str">
            <v>21</v>
          </cell>
          <cell r="W806" t="str">
            <v>2.1 ทุติยภูมิระดับต้น</v>
          </cell>
          <cell r="X806" t="str">
            <v>S</v>
          </cell>
          <cell r="Y806" t="str">
            <v xml:space="preserve">บริการ  </v>
          </cell>
          <cell r="AH806" t="str">
            <v>11369</v>
          </cell>
        </row>
        <row r="807">
          <cell r="A807" t="str">
            <v>001137000</v>
          </cell>
          <cell r="B807" t="str">
            <v>โรงพยาบาลพุนพิน</v>
          </cell>
          <cell r="C807" t="str">
            <v>21002</v>
          </cell>
          <cell r="D807" t="str">
            <v>กระทรวงสาธารณสุข สำนักงานปลัดกระทรวงสาธารณสุข</v>
          </cell>
          <cell r="E807" t="str">
            <v>07</v>
          </cell>
          <cell r="F807" t="str">
            <v>โรงพยาบาลชุมชน</v>
          </cell>
          <cell r="G807" t="str">
            <v>60</v>
          </cell>
          <cell r="H807" t="str">
            <v>84</v>
          </cell>
          <cell r="I807" t="str">
            <v>จ.สุราษฎร์ธานี</v>
          </cell>
          <cell r="J807" t="str">
            <v>17</v>
          </cell>
          <cell r="K807" t="str">
            <v xml:space="preserve"> อ.พุนพิน</v>
          </cell>
          <cell r="L807" t="str">
            <v>01</v>
          </cell>
          <cell r="M807" t="str">
            <v xml:space="preserve"> 'ต.ท่าข้าม'</v>
          </cell>
          <cell r="N807" t="str">
            <v>03</v>
          </cell>
          <cell r="O807" t="str">
            <v xml:space="preserve"> หมู่ 3</v>
          </cell>
          <cell r="P807" t="str">
            <v>01</v>
          </cell>
          <cell r="Q807" t="str">
            <v>เปิดดำเนินการ</v>
          </cell>
          <cell r="R807" t="str">
            <v xml:space="preserve">166 ถ.ธราธิบดี </v>
          </cell>
          <cell r="S807" t="str">
            <v>84130</v>
          </cell>
          <cell r="T807" t="str">
            <v>077311121</v>
          </cell>
          <cell r="U807" t="str">
            <v>077311385</v>
          </cell>
          <cell r="V807" t="str">
            <v>21</v>
          </cell>
          <cell r="W807" t="str">
            <v>2.1 ทุติยภูมิระดับต้น</v>
          </cell>
          <cell r="X807" t="str">
            <v>S</v>
          </cell>
          <cell r="Y807" t="str">
            <v xml:space="preserve">บริการ  </v>
          </cell>
          <cell r="AH807" t="str">
            <v>11370</v>
          </cell>
        </row>
        <row r="808">
          <cell r="A808" t="str">
            <v>001137100</v>
          </cell>
          <cell r="B808" t="str">
            <v>โรงพยาบาลชัยบุรี</v>
          </cell>
          <cell r="C808" t="str">
            <v>21002</v>
          </cell>
          <cell r="D808" t="str">
            <v>กระทรวงสาธารณสุข สำนักงานปลัดกระทรวงสาธารณสุข</v>
          </cell>
          <cell r="E808" t="str">
            <v>07</v>
          </cell>
          <cell r="F808" t="str">
            <v>โรงพยาบาลชุมชน</v>
          </cell>
          <cell r="G808" t="str">
            <v>31</v>
          </cell>
          <cell r="H808" t="str">
            <v>84</v>
          </cell>
          <cell r="I808" t="str">
            <v>จ.สุราษฎร์ธานี</v>
          </cell>
          <cell r="J808" t="str">
            <v>18</v>
          </cell>
          <cell r="K808" t="str">
            <v xml:space="preserve"> อ.ชัยบุรี</v>
          </cell>
          <cell r="L808" t="str">
            <v>01</v>
          </cell>
          <cell r="M808" t="str">
            <v xml:space="preserve"> 'ต.สองแพรก'</v>
          </cell>
          <cell r="N808" t="str">
            <v>03</v>
          </cell>
          <cell r="O808" t="str">
            <v xml:space="preserve"> หมู่ 3</v>
          </cell>
          <cell r="P808" t="str">
            <v>01</v>
          </cell>
          <cell r="Q808" t="str">
            <v>เปิดดำเนินการ</v>
          </cell>
          <cell r="R808" t="str">
            <v xml:space="preserve">114 ถ.เขาพนม-ชัยบุรี </v>
          </cell>
          <cell r="S808" t="str">
            <v>84120</v>
          </cell>
          <cell r="T808" t="str">
            <v>077367075</v>
          </cell>
          <cell r="U808" t="str">
            <v>077367336</v>
          </cell>
          <cell r="V808" t="str">
            <v>21</v>
          </cell>
          <cell r="W808" t="str">
            <v>2.1 ทุติยภูมิระดับต้น</v>
          </cell>
          <cell r="X808" t="str">
            <v>S</v>
          </cell>
          <cell r="Y808" t="str">
            <v xml:space="preserve">บริการ  </v>
          </cell>
          <cell r="AH808" t="str">
            <v>11371</v>
          </cell>
        </row>
        <row r="809">
          <cell r="A809" t="str">
            <v>001137400</v>
          </cell>
          <cell r="B809" t="str">
            <v>โรงพยาบาลสุขสำราญ</v>
          </cell>
          <cell r="C809" t="str">
            <v>21002</v>
          </cell>
          <cell r="D809" t="str">
            <v>กระทรวงสาธารณสุข สำนักงานปลัดกระทรวงสาธารณสุข</v>
          </cell>
          <cell r="E809" t="str">
            <v>07</v>
          </cell>
          <cell r="F809" t="str">
            <v>โรงพยาบาลชุมชน</v>
          </cell>
          <cell r="G809" t="str">
            <v>10</v>
          </cell>
          <cell r="H809" t="str">
            <v>85</v>
          </cell>
          <cell r="I809" t="str">
            <v>จ.ระนอง</v>
          </cell>
          <cell r="J809" t="str">
            <v>05</v>
          </cell>
          <cell r="K809" t="str">
            <v xml:space="preserve"> อ.สุขสำราญ</v>
          </cell>
          <cell r="L809" t="str">
            <v>02</v>
          </cell>
          <cell r="M809" t="str">
            <v xml:space="preserve"> 'ต.กำพวน'</v>
          </cell>
          <cell r="N809" t="str">
            <v>05</v>
          </cell>
          <cell r="O809" t="str">
            <v xml:space="preserve"> หมู่ 5</v>
          </cell>
          <cell r="P809" t="str">
            <v>01</v>
          </cell>
          <cell r="Q809" t="str">
            <v>เปิดดำเนินการ</v>
          </cell>
          <cell r="R809" t="str">
            <v>57/2</v>
          </cell>
          <cell r="S809" t="str">
            <v>85120</v>
          </cell>
          <cell r="T809" t="str">
            <v>077844143</v>
          </cell>
          <cell r="U809" t="str">
            <v>077844142</v>
          </cell>
          <cell r="V809" t="str">
            <v>22</v>
          </cell>
          <cell r="W809" t="str">
            <v>2.2 ทุติยภูมิระดับกลาง</v>
          </cell>
          <cell r="X809" t="str">
            <v>S</v>
          </cell>
          <cell r="Y809" t="str">
            <v xml:space="preserve">บริการ  </v>
          </cell>
          <cell r="AH809" t="str">
            <v>11374</v>
          </cell>
        </row>
        <row r="810">
          <cell r="A810" t="str">
            <v>001138600</v>
          </cell>
          <cell r="B810" t="str">
            <v>โรงพยาบาลสทิงพระ</v>
          </cell>
          <cell r="C810" t="str">
            <v>21002</v>
          </cell>
          <cell r="D810" t="str">
            <v>กระทรวงสาธารณสุข สำนักงานปลัดกระทรวงสาธารณสุข</v>
          </cell>
          <cell r="E810" t="str">
            <v>07</v>
          </cell>
          <cell r="F810" t="str">
            <v>โรงพยาบาลชุมชน</v>
          </cell>
          <cell r="G810" t="str">
            <v>30</v>
          </cell>
          <cell r="H810" t="str">
            <v>90</v>
          </cell>
          <cell r="I810" t="str">
            <v>จ.สงขลา</v>
          </cell>
          <cell r="J810" t="str">
            <v>02</v>
          </cell>
          <cell r="K810" t="str">
            <v xml:space="preserve"> อ.สทิงพระ</v>
          </cell>
          <cell r="L810" t="str">
            <v>01</v>
          </cell>
          <cell r="M810" t="str">
            <v xml:space="preserve"> 'ต.จะทิ้งพระ'</v>
          </cell>
          <cell r="N810" t="str">
            <v>01</v>
          </cell>
          <cell r="O810" t="str">
            <v xml:space="preserve"> หมู่ 1</v>
          </cell>
          <cell r="P810" t="str">
            <v>01</v>
          </cell>
          <cell r="Q810" t="str">
            <v>เปิดดำเนินการ</v>
          </cell>
          <cell r="R810" t="str">
            <v>96</v>
          </cell>
          <cell r="S810" t="str">
            <v>90190</v>
          </cell>
          <cell r="T810" t="str">
            <v>074397038</v>
          </cell>
          <cell r="U810" t="str">
            <v>074397109</v>
          </cell>
          <cell r="V810" t="str">
            <v>21</v>
          </cell>
          <cell r="W810" t="str">
            <v>2.1 ทุติยภูมิระดับต้น</v>
          </cell>
          <cell r="AH810" t="str">
            <v>11386</v>
          </cell>
        </row>
        <row r="811">
          <cell r="A811" t="str">
            <v>001139000</v>
          </cell>
          <cell r="B811" t="str">
            <v>โรงพยาบาลเทพา</v>
          </cell>
          <cell r="C811" t="str">
            <v>21002</v>
          </cell>
          <cell r="D811" t="str">
            <v>กระทรวงสาธารณสุข สำนักงานปลัดกระทรวงสาธารณสุข</v>
          </cell>
          <cell r="E811" t="str">
            <v>07</v>
          </cell>
          <cell r="F811" t="str">
            <v>โรงพยาบาลชุมชน</v>
          </cell>
          <cell r="G811" t="str">
            <v>60</v>
          </cell>
          <cell r="H811" t="str">
            <v>90</v>
          </cell>
          <cell r="I811" t="str">
            <v>จ.สงขลา</v>
          </cell>
          <cell r="J811" t="str">
            <v>05</v>
          </cell>
          <cell r="K811" t="str">
            <v xml:space="preserve"> อ.เทพา</v>
          </cell>
          <cell r="L811" t="str">
            <v>01</v>
          </cell>
          <cell r="M811" t="str">
            <v xml:space="preserve"> 'ต.เทพา'</v>
          </cell>
          <cell r="N811" t="str">
            <v>05</v>
          </cell>
          <cell r="O811" t="str">
            <v xml:space="preserve"> หมู่ 5</v>
          </cell>
          <cell r="P811" t="str">
            <v>01</v>
          </cell>
          <cell r="Q811" t="str">
            <v>เปิดดำเนินการ</v>
          </cell>
          <cell r="R811" t="str">
            <v xml:space="preserve">207  ถ.เทพา-ลำไพล  </v>
          </cell>
          <cell r="S811" t="str">
            <v>90150</v>
          </cell>
          <cell r="T811" t="str">
            <v>074376359</v>
          </cell>
          <cell r="U811" t="str">
            <v>074376359</v>
          </cell>
          <cell r="V811" t="str">
            <v>22</v>
          </cell>
          <cell r="W811" t="str">
            <v>2.2 ทุติยภูมิระดับกลาง</v>
          </cell>
          <cell r="X811" t="str">
            <v>S</v>
          </cell>
          <cell r="Y811" t="str">
            <v xml:space="preserve">บริการ  </v>
          </cell>
          <cell r="Z811" t="str">
            <v>06</v>
          </cell>
          <cell r="AA811" t="str">
            <v>แก้ไข/เปลี่ยนแปลงจำนวนเตียง</v>
          </cell>
          <cell r="AB811" t="str">
            <v>เพิ่มเตียง จาก 30 เป้น 60 และระดับจาก 2.1 เป็น 2.2 ตามหนังสือ สสจ.แจ้ง ที่ สข0032.002/1236</v>
          </cell>
          <cell r="AH811" t="str">
            <v>11390</v>
          </cell>
        </row>
        <row r="812">
          <cell r="A812" t="str">
            <v>001139200</v>
          </cell>
          <cell r="B812" t="str">
            <v>โรงพยาบาลระโนด</v>
          </cell>
          <cell r="C812" t="str">
            <v>21002</v>
          </cell>
          <cell r="D812" t="str">
            <v>กระทรวงสาธารณสุข สำนักงานปลัดกระทรวงสาธารณสุข</v>
          </cell>
          <cell r="E812" t="str">
            <v>07</v>
          </cell>
          <cell r="F812" t="str">
            <v>โรงพยาบาลชุมชน</v>
          </cell>
          <cell r="G812" t="str">
            <v>60</v>
          </cell>
          <cell r="H812" t="str">
            <v>90</v>
          </cell>
          <cell r="I812" t="str">
            <v>จ.สงขลา</v>
          </cell>
          <cell r="J812" t="str">
            <v>07</v>
          </cell>
          <cell r="K812" t="str">
            <v xml:space="preserve"> อ.ระโนด</v>
          </cell>
          <cell r="L812" t="str">
            <v>01</v>
          </cell>
          <cell r="M812" t="str">
            <v xml:space="preserve"> 'ต.ระโนด'</v>
          </cell>
          <cell r="N812" t="str">
            <v>05</v>
          </cell>
          <cell r="O812" t="str">
            <v xml:space="preserve"> หมู่ 5</v>
          </cell>
          <cell r="P812" t="str">
            <v>01</v>
          </cell>
          <cell r="Q812" t="str">
            <v>เปิดดำเนินการ</v>
          </cell>
          <cell r="R812" t="str">
            <v xml:space="preserve">5/1  ถ.ระโนด-หัวเขาแดง </v>
          </cell>
          <cell r="S812" t="str">
            <v>90140</v>
          </cell>
          <cell r="T812" t="str">
            <v>074392174</v>
          </cell>
          <cell r="U812" t="str">
            <v>074393121</v>
          </cell>
          <cell r="V812" t="str">
            <v>22</v>
          </cell>
          <cell r="W812" t="str">
            <v>2.2 ทุติยภูมิระดับกลาง</v>
          </cell>
          <cell r="X812" t="str">
            <v>S</v>
          </cell>
          <cell r="Y812" t="str">
            <v xml:space="preserve">บริการ  </v>
          </cell>
          <cell r="AH812" t="str">
            <v>11392</v>
          </cell>
        </row>
        <row r="813">
          <cell r="A813" t="str">
            <v>001139300</v>
          </cell>
          <cell r="B813" t="str">
            <v>โรงพยาบาลกระแสสินธุ์</v>
          </cell>
          <cell r="C813" t="str">
            <v>21002</v>
          </cell>
          <cell r="D813" t="str">
            <v>กระทรวงสาธารณสุข สำนักงานปลัดกระทรวงสาธารณสุข</v>
          </cell>
          <cell r="E813" t="str">
            <v>07</v>
          </cell>
          <cell r="F813" t="str">
            <v>โรงพยาบาลชุมชน</v>
          </cell>
          <cell r="G813" t="str">
            <v>30</v>
          </cell>
          <cell r="H813" t="str">
            <v>90</v>
          </cell>
          <cell r="I813" t="str">
            <v>จ.สงขลา</v>
          </cell>
          <cell r="J813" t="str">
            <v>08</v>
          </cell>
          <cell r="K813" t="str">
            <v xml:space="preserve"> อ.กระแสสินธุ์</v>
          </cell>
          <cell r="L813" t="str">
            <v>03</v>
          </cell>
          <cell r="M813" t="str">
            <v xml:space="preserve"> 'ต.เชิงแส'</v>
          </cell>
          <cell r="N813" t="str">
            <v>03</v>
          </cell>
          <cell r="O813" t="str">
            <v xml:space="preserve"> หมู่ 3</v>
          </cell>
          <cell r="P813" t="str">
            <v>01</v>
          </cell>
          <cell r="Q813" t="str">
            <v>เปิดดำเนินการ</v>
          </cell>
          <cell r="S813" t="str">
            <v>90270</v>
          </cell>
          <cell r="T813" t="str">
            <v>074399841</v>
          </cell>
          <cell r="U813" t="str">
            <v>074399843</v>
          </cell>
          <cell r="V813" t="str">
            <v>21</v>
          </cell>
          <cell r="W813" t="str">
            <v>2.1 ทุติยภูมิระดับต้น</v>
          </cell>
          <cell r="X813" t="str">
            <v>S</v>
          </cell>
          <cell r="Y813" t="str">
            <v xml:space="preserve">บริการ  </v>
          </cell>
          <cell r="AH813" t="str">
            <v>11393</v>
          </cell>
        </row>
        <row r="814">
          <cell r="A814" t="str">
            <v>001139400</v>
          </cell>
          <cell r="B814" t="str">
            <v>โรงพยาบาลรัตภูมิ</v>
          </cell>
          <cell r="C814" t="str">
            <v>21002</v>
          </cell>
          <cell r="D814" t="str">
            <v>กระทรวงสาธารณสุข สำนักงานปลัดกระทรวงสาธารณสุข</v>
          </cell>
          <cell r="E814" t="str">
            <v>07</v>
          </cell>
          <cell r="F814" t="str">
            <v>โรงพยาบาลชุมชน</v>
          </cell>
          <cell r="G814" t="str">
            <v>30</v>
          </cell>
          <cell r="H814" t="str">
            <v>90</v>
          </cell>
          <cell r="I814" t="str">
            <v>จ.สงขลา</v>
          </cell>
          <cell r="J814" t="str">
            <v>09</v>
          </cell>
          <cell r="K814" t="str">
            <v xml:space="preserve"> อ.รัตภูมิ</v>
          </cell>
          <cell r="L814" t="str">
            <v>01</v>
          </cell>
          <cell r="M814" t="str">
            <v xml:space="preserve"> 'ต.กำแพงเพชร'</v>
          </cell>
          <cell r="N814" t="str">
            <v>01</v>
          </cell>
          <cell r="O814" t="str">
            <v xml:space="preserve"> หมู่ 1</v>
          </cell>
          <cell r="P814" t="str">
            <v>01</v>
          </cell>
          <cell r="Q814" t="str">
            <v>เปิดดำเนินการ</v>
          </cell>
          <cell r="R814" t="str">
            <v xml:space="preserve">289  ถ.ยนตรการกำธร </v>
          </cell>
          <cell r="S814" t="str">
            <v>90180</v>
          </cell>
          <cell r="T814" t="str">
            <v>07443090</v>
          </cell>
          <cell r="U814" t="str">
            <v>074430390</v>
          </cell>
          <cell r="V814" t="str">
            <v>21</v>
          </cell>
          <cell r="W814" t="str">
            <v>2.1 ทุติยภูมิระดับต้น</v>
          </cell>
          <cell r="X814" t="str">
            <v>S</v>
          </cell>
          <cell r="Y814" t="str">
            <v xml:space="preserve">บริการ  </v>
          </cell>
          <cell r="AH814" t="str">
            <v>11394</v>
          </cell>
        </row>
        <row r="815">
          <cell r="A815" t="str">
            <v>001139100</v>
          </cell>
          <cell r="B815" t="str">
            <v>โรงพยาบาลสะบ้าย้อย</v>
          </cell>
          <cell r="C815" t="str">
            <v>21002</v>
          </cell>
          <cell r="D815" t="str">
            <v>กระทรวงสาธารณสุข สำนักงานปลัดกระทรวงสาธารณสุข</v>
          </cell>
          <cell r="E815" t="str">
            <v>07</v>
          </cell>
          <cell r="F815" t="str">
            <v>โรงพยาบาลชุมชน</v>
          </cell>
          <cell r="G815" t="str">
            <v>60</v>
          </cell>
          <cell r="H815" t="str">
            <v>90</v>
          </cell>
          <cell r="I815" t="str">
            <v>จ.สงขลา</v>
          </cell>
          <cell r="J815" t="str">
            <v>06</v>
          </cell>
          <cell r="K815" t="str">
            <v xml:space="preserve"> อ.สะบ้าย้อย</v>
          </cell>
          <cell r="L815" t="str">
            <v>01</v>
          </cell>
          <cell r="M815" t="str">
            <v xml:space="preserve"> 'ต.สะบ้าย้อย'</v>
          </cell>
          <cell r="N815" t="str">
            <v>01</v>
          </cell>
          <cell r="O815" t="str">
            <v xml:space="preserve"> หมู่ 1</v>
          </cell>
          <cell r="P815" t="str">
            <v>01</v>
          </cell>
          <cell r="Q815" t="str">
            <v>เปิดดำเนินการ</v>
          </cell>
          <cell r="R815" t="str">
            <v xml:space="preserve">2/17 </v>
          </cell>
          <cell r="S815" t="str">
            <v>90210</v>
          </cell>
          <cell r="T815" t="str">
            <v>074377100</v>
          </cell>
          <cell r="U815" t="str">
            <v>074377100</v>
          </cell>
          <cell r="V815" t="str">
            <v>22</v>
          </cell>
          <cell r="W815" t="str">
            <v>2.2 ทุติยภูมิระดับกลาง</v>
          </cell>
          <cell r="X815" t="str">
            <v>S</v>
          </cell>
          <cell r="Y815" t="str">
            <v xml:space="preserve">บริการ  </v>
          </cell>
          <cell r="Z815" t="str">
            <v>06</v>
          </cell>
          <cell r="AA815" t="str">
            <v>แก้ไข/เปลี่ยนแปลงจำนวนเตียง</v>
          </cell>
          <cell r="AB815" t="str">
            <v>เพิ่มเตียง จาก 30 เป้น 60 และระดับจาก 2.1 เป็น 2.2 ตามหนังสือ สสจ.แจ้ง ที่ สข0032.002/1236</v>
          </cell>
          <cell r="AH815" t="str">
            <v>11391</v>
          </cell>
        </row>
        <row r="816">
          <cell r="A816" t="str">
            <v>001140100</v>
          </cell>
          <cell r="B816" t="str">
            <v>โรงพยาบาลคลองหอยโข่ง</v>
          </cell>
          <cell r="C816" t="str">
            <v>21002</v>
          </cell>
          <cell r="D816" t="str">
            <v>กระทรวงสาธารณสุข สำนักงานปลัดกระทรวงสาธารณสุข</v>
          </cell>
          <cell r="E816" t="str">
            <v>07</v>
          </cell>
          <cell r="F816" t="str">
            <v>โรงพยาบาลชุมชน</v>
          </cell>
          <cell r="G816" t="str">
            <v>30</v>
          </cell>
          <cell r="H816" t="str">
            <v>90</v>
          </cell>
          <cell r="I816" t="str">
            <v>จ.สงขลา</v>
          </cell>
          <cell r="J816" t="str">
            <v>16</v>
          </cell>
          <cell r="K816" t="str">
            <v xml:space="preserve"> อ.คลองหอยโข่ง</v>
          </cell>
          <cell r="L816" t="str">
            <v>01</v>
          </cell>
          <cell r="M816" t="str">
            <v xml:space="preserve"> 'ต.คลองหอยโข่ง'</v>
          </cell>
          <cell r="N816" t="str">
            <v>01</v>
          </cell>
          <cell r="O816" t="str">
            <v xml:space="preserve"> หมู่ 1</v>
          </cell>
          <cell r="P816" t="str">
            <v>01</v>
          </cell>
          <cell r="Q816" t="str">
            <v>เปิดดำเนินการ</v>
          </cell>
          <cell r="R816" t="str">
            <v xml:space="preserve">21 </v>
          </cell>
          <cell r="S816" t="str">
            <v>90230</v>
          </cell>
          <cell r="T816" t="str">
            <v>074473488</v>
          </cell>
          <cell r="U816" t="str">
            <v>074473499</v>
          </cell>
          <cell r="V816" t="str">
            <v>21</v>
          </cell>
          <cell r="W816" t="str">
            <v>2.1 ทุติยภูมิระดับต้น</v>
          </cell>
          <cell r="X816" t="str">
            <v>S</v>
          </cell>
          <cell r="Y816" t="str">
            <v xml:space="preserve">บริการ  </v>
          </cell>
          <cell r="AH816" t="str">
            <v>11401</v>
          </cell>
        </row>
        <row r="817">
          <cell r="A817" t="str">
            <v>001141700</v>
          </cell>
          <cell r="B817" t="str">
            <v>โรงพยาบาลควนขนุน</v>
          </cell>
          <cell r="C817" t="str">
            <v>21002</v>
          </cell>
          <cell r="D817" t="str">
            <v>กระทรวงสาธารณสุข สำนักงานปลัดกระทรวงสาธารณสุข</v>
          </cell>
          <cell r="E817" t="str">
            <v>07</v>
          </cell>
          <cell r="F817" t="str">
            <v>โรงพยาบาลชุมชน</v>
          </cell>
          <cell r="G817" t="str">
            <v>90</v>
          </cell>
          <cell r="H817" t="str">
            <v>93</v>
          </cell>
          <cell r="I817" t="str">
            <v>จ.พัทลุง</v>
          </cell>
          <cell r="J817" t="str">
            <v>05</v>
          </cell>
          <cell r="K817" t="str">
            <v xml:space="preserve"> อ.ควนขนุน</v>
          </cell>
          <cell r="L817" t="str">
            <v>01</v>
          </cell>
          <cell r="M817" t="str">
            <v xml:space="preserve"> 'ต.ควนขนุน'</v>
          </cell>
          <cell r="N817" t="str">
            <v>09</v>
          </cell>
          <cell r="O817" t="str">
            <v xml:space="preserve"> หมู่ 9</v>
          </cell>
          <cell r="P817" t="str">
            <v>01</v>
          </cell>
          <cell r="Q817" t="str">
            <v>เปิดดำเนินการ</v>
          </cell>
          <cell r="R817" t="str">
            <v>232</v>
          </cell>
          <cell r="S817" t="str">
            <v>93110</v>
          </cell>
          <cell r="T817" t="str">
            <v>074682071</v>
          </cell>
          <cell r="U817" t="str">
            <v>074681781</v>
          </cell>
          <cell r="V817" t="str">
            <v>21</v>
          </cell>
          <cell r="W817" t="str">
            <v>2.1 ทุติยภูมิระดับต้น</v>
          </cell>
          <cell r="X817" t="str">
            <v>S</v>
          </cell>
          <cell r="Y817" t="str">
            <v xml:space="preserve">บริการ  </v>
          </cell>
          <cell r="AH817" t="str">
            <v>11417</v>
          </cell>
        </row>
        <row r="818">
          <cell r="A818" t="str">
            <v>001141900</v>
          </cell>
          <cell r="B818" t="str">
            <v>โรงพยาบาลศรีบรรพต</v>
          </cell>
          <cell r="C818" t="str">
            <v>21002</v>
          </cell>
          <cell r="D818" t="str">
            <v>กระทรวงสาธารณสุข สำนักงานปลัดกระทรวงสาธารณสุข</v>
          </cell>
          <cell r="E818" t="str">
            <v>07</v>
          </cell>
          <cell r="F818" t="str">
            <v>โรงพยาบาลชุมชน</v>
          </cell>
          <cell r="G818" t="str">
            <v>30</v>
          </cell>
          <cell r="H818" t="str">
            <v>93</v>
          </cell>
          <cell r="I818" t="str">
            <v>จ.พัทลุง</v>
          </cell>
          <cell r="J818" t="str">
            <v>07</v>
          </cell>
          <cell r="K818" t="str">
            <v xml:space="preserve"> อ.ศรีบรรพต</v>
          </cell>
          <cell r="L818" t="str">
            <v>01</v>
          </cell>
          <cell r="M818" t="str">
            <v xml:space="preserve"> 'ต.เขาย่า'</v>
          </cell>
          <cell r="N818" t="str">
            <v>09</v>
          </cell>
          <cell r="O818" t="str">
            <v xml:space="preserve"> หมู่ 9</v>
          </cell>
          <cell r="P818" t="str">
            <v>01</v>
          </cell>
          <cell r="Q818" t="str">
            <v>เปิดดำเนินการ</v>
          </cell>
          <cell r="S818" t="str">
            <v>93190</v>
          </cell>
          <cell r="T818" t="str">
            <v>074689106</v>
          </cell>
          <cell r="U818" t="str">
            <v>074689106</v>
          </cell>
          <cell r="V818" t="str">
            <v>21</v>
          </cell>
          <cell r="W818" t="str">
            <v>2.1 ทุติยภูมิระดับต้น</v>
          </cell>
          <cell r="X818" t="str">
            <v>S</v>
          </cell>
          <cell r="Y818" t="str">
            <v xml:space="preserve">บริการ  </v>
          </cell>
          <cell r="AH818" t="str">
            <v>11419</v>
          </cell>
        </row>
        <row r="819">
          <cell r="A819" t="str">
            <v>001142000</v>
          </cell>
          <cell r="B819" t="str">
            <v>โรงพยาบาลป่าบอน</v>
          </cell>
          <cell r="C819" t="str">
            <v>21002</v>
          </cell>
          <cell r="D819" t="str">
            <v>กระทรวงสาธารณสุข สำนักงานปลัดกระทรวงสาธารณสุข</v>
          </cell>
          <cell r="E819" t="str">
            <v>07</v>
          </cell>
          <cell r="F819" t="str">
            <v>โรงพยาบาลชุมชน</v>
          </cell>
          <cell r="G819" t="str">
            <v>30</v>
          </cell>
          <cell r="H819" t="str">
            <v>93</v>
          </cell>
          <cell r="I819" t="str">
            <v>จ.พัทลุง</v>
          </cell>
          <cell r="J819" t="str">
            <v>08</v>
          </cell>
          <cell r="K819" t="str">
            <v xml:space="preserve"> อ.ป่าบอน</v>
          </cell>
          <cell r="L819" t="str">
            <v>06</v>
          </cell>
          <cell r="M819" t="str">
            <v xml:space="preserve"> 'ต.วังใหม่'</v>
          </cell>
          <cell r="N819" t="str">
            <v>08</v>
          </cell>
          <cell r="O819" t="str">
            <v xml:space="preserve"> หมู่ 8</v>
          </cell>
          <cell r="P819" t="str">
            <v>01</v>
          </cell>
          <cell r="Q819" t="str">
            <v>เปิดดำเนินการ</v>
          </cell>
          <cell r="R819" t="str">
            <v xml:space="preserve">ถ.เพชรเกษม </v>
          </cell>
          <cell r="S819" t="str">
            <v>93170</v>
          </cell>
          <cell r="T819" t="str">
            <v>074625100</v>
          </cell>
          <cell r="U819" t="str">
            <v>074625100</v>
          </cell>
          <cell r="V819" t="str">
            <v>21</v>
          </cell>
          <cell r="W819" t="str">
            <v>2.1 ทุติยภูมิระดับต้น</v>
          </cell>
          <cell r="X819" t="str">
            <v>S</v>
          </cell>
          <cell r="Y819" t="str">
            <v xml:space="preserve">บริการ  </v>
          </cell>
          <cell r="AH819" t="str">
            <v>11420</v>
          </cell>
        </row>
        <row r="820">
          <cell r="A820" t="str">
            <v>001142100</v>
          </cell>
          <cell r="B820" t="str">
            <v>โรงพยาบาลบางแก้ว</v>
          </cell>
          <cell r="C820" t="str">
            <v>21002</v>
          </cell>
          <cell r="D820" t="str">
            <v>กระทรวงสาธารณสุข สำนักงานปลัดกระทรวงสาธารณสุข</v>
          </cell>
          <cell r="E820" t="str">
            <v>07</v>
          </cell>
          <cell r="F820" t="str">
            <v>โรงพยาบาลชุมชน</v>
          </cell>
          <cell r="G820" t="str">
            <v>30</v>
          </cell>
          <cell r="H820" t="str">
            <v>93</v>
          </cell>
          <cell r="I820" t="str">
            <v>จ.พัทลุง</v>
          </cell>
          <cell r="J820" t="str">
            <v>09</v>
          </cell>
          <cell r="K820" t="str">
            <v xml:space="preserve"> อ.บางแก้ว</v>
          </cell>
          <cell r="L820" t="str">
            <v>01</v>
          </cell>
          <cell r="M820" t="str">
            <v xml:space="preserve"> 'ต.ท่ามะเดื่อ'</v>
          </cell>
          <cell r="N820" t="str">
            <v>01</v>
          </cell>
          <cell r="O820" t="str">
            <v xml:space="preserve"> หมู่ 1</v>
          </cell>
          <cell r="P820" t="str">
            <v>01</v>
          </cell>
          <cell r="Q820" t="str">
            <v>เปิดดำเนินการ</v>
          </cell>
          <cell r="R820" t="str">
            <v xml:space="preserve">609 </v>
          </cell>
          <cell r="S820" t="str">
            <v>93140</v>
          </cell>
          <cell r="T820" t="str">
            <v>074697381</v>
          </cell>
          <cell r="U820" t="str">
            <v>074697381</v>
          </cell>
          <cell r="V820" t="str">
            <v>21</v>
          </cell>
          <cell r="W820" t="str">
            <v>2.1 ทุติยภูมิระดับต้น</v>
          </cell>
          <cell r="X820" t="str">
            <v>S</v>
          </cell>
          <cell r="Y820" t="str">
            <v xml:space="preserve">บริการ  </v>
          </cell>
          <cell r="AH820" t="str">
            <v>11421</v>
          </cell>
        </row>
        <row r="821">
          <cell r="A821" t="str">
            <v>001140700</v>
          </cell>
          <cell r="B821" t="str">
            <v>โรงพยาบาลกันตัง</v>
          </cell>
          <cell r="C821" t="str">
            <v>21002</v>
          </cell>
          <cell r="D821" t="str">
            <v>กระทรวงสาธารณสุข สำนักงานปลัดกระทรวงสาธารณสุข</v>
          </cell>
          <cell r="E821" t="str">
            <v>07</v>
          </cell>
          <cell r="F821" t="str">
            <v>โรงพยาบาลชุมชน</v>
          </cell>
          <cell r="G821" t="str">
            <v>60</v>
          </cell>
          <cell r="H821" t="str">
            <v>92</v>
          </cell>
          <cell r="I821" t="str">
            <v>จ.ตรัง</v>
          </cell>
          <cell r="J821" t="str">
            <v>02</v>
          </cell>
          <cell r="K821" t="str">
            <v xml:space="preserve"> อ.กันตัง</v>
          </cell>
          <cell r="L821" t="str">
            <v>04</v>
          </cell>
          <cell r="M821" t="str">
            <v xml:space="preserve"> 'ต.บางเป้า'</v>
          </cell>
          <cell r="N821" t="str">
            <v>02</v>
          </cell>
          <cell r="O821" t="str">
            <v xml:space="preserve"> หมู่ 2</v>
          </cell>
          <cell r="P821" t="str">
            <v>01</v>
          </cell>
          <cell r="Q821" t="str">
            <v>เปิดดำเนินการ</v>
          </cell>
          <cell r="R821" t="str">
            <v xml:space="preserve">17 </v>
          </cell>
          <cell r="S821" t="str">
            <v>92110</v>
          </cell>
          <cell r="V821" t="str">
            <v>21</v>
          </cell>
          <cell r="W821" t="str">
            <v>2.1 ทุติยภูมิระดับต้น</v>
          </cell>
          <cell r="X821" t="str">
            <v>S</v>
          </cell>
          <cell r="Y821" t="str">
            <v xml:space="preserve">บริการ  </v>
          </cell>
          <cell r="AH821" t="str">
            <v>11407</v>
          </cell>
        </row>
        <row r="822">
          <cell r="A822" t="str">
            <v>001142200</v>
          </cell>
          <cell r="B822" t="str">
            <v>โรงพยาบาลป่าพะยอม</v>
          </cell>
          <cell r="C822" t="str">
            <v>21002</v>
          </cell>
          <cell r="D822" t="str">
            <v>กระทรวงสาธารณสุข สำนักงานปลัดกระทรวงสาธารณสุข</v>
          </cell>
          <cell r="E822" t="str">
            <v>07</v>
          </cell>
          <cell r="F822" t="str">
            <v>โรงพยาบาลชุมชน</v>
          </cell>
          <cell r="G822" t="str">
            <v>30</v>
          </cell>
          <cell r="H822" t="str">
            <v>93</v>
          </cell>
          <cell r="I822" t="str">
            <v>จ.พัทลุง</v>
          </cell>
          <cell r="J822" t="str">
            <v>10</v>
          </cell>
          <cell r="K822" t="str">
            <v xml:space="preserve"> อ.ป่าพะยอม</v>
          </cell>
          <cell r="L822" t="str">
            <v>01</v>
          </cell>
          <cell r="M822" t="str">
            <v xml:space="preserve"> 'ต.ป่าพะยอม'</v>
          </cell>
          <cell r="N822" t="str">
            <v>01</v>
          </cell>
          <cell r="O822" t="str">
            <v xml:space="preserve"> หมู่ 1</v>
          </cell>
          <cell r="P822" t="str">
            <v>01</v>
          </cell>
          <cell r="Q822" t="str">
            <v>เปิดดำเนินการ</v>
          </cell>
          <cell r="R822" t="str">
            <v xml:space="preserve">29 ถ.เพชรเกษม </v>
          </cell>
          <cell r="S822" t="str">
            <v>93160</v>
          </cell>
          <cell r="T822" t="str">
            <v>074624163</v>
          </cell>
          <cell r="U822" t="str">
            <v>074624110</v>
          </cell>
          <cell r="V822" t="str">
            <v>21</v>
          </cell>
          <cell r="W822" t="str">
            <v>2.1 ทุติยภูมิระดับต้น</v>
          </cell>
          <cell r="X822" t="str">
            <v>S</v>
          </cell>
          <cell r="Y822" t="str">
            <v xml:space="preserve">บริการ  </v>
          </cell>
          <cell r="AH822" t="str">
            <v>11422</v>
          </cell>
        </row>
        <row r="823">
          <cell r="A823" t="str">
            <v>001142700</v>
          </cell>
          <cell r="B823" t="str">
            <v>โรงพยาบาลทุ่งยางแดง</v>
          </cell>
          <cell r="C823" t="str">
            <v>21002</v>
          </cell>
          <cell r="D823" t="str">
            <v>กระทรวงสาธารณสุข สำนักงานปลัดกระทรวงสาธารณสุข</v>
          </cell>
          <cell r="E823" t="str">
            <v>07</v>
          </cell>
          <cell r="F823" t="str">
            <v>โรงพยาบาลชุมชน</v>
          </cell>
          <cell r="G823" t="str">
            <v>30</v>
          </cell>
          <cell r="H823" t="str">
            <v>94</v>
          </cell>
          <cell r="I823" t="str">
            <v>จ.ปัตตานี</v>
          </cell>
          <cell r="J823" t="str">
            <v>06</v>
          </cell>
          <cell r="K823" t="str">
            <v xml:space="preserve"> อ.ทุ่งยางแดง</v>
          </cell>
          <cell r="L823" t="str">
            <v>01</v>
          </cell>
          <cell r="M823" t="str">
            <v xml:space="preserve"> 'ต.ตะโละแมะนา'</v>
          </cell>
          <cell r="N823" t="str">
            <v>01</v>
          </cell>
          <cell r="O823" t="str">
            <v xml:space="preserve"> หมู่ 1</v>
          </cell>
          <cell r="P823" t="str">
            <v>01</v>
          </cell>
          <cell r="Q823" t="str">
            <v>เปิดดำเนินการ</v>
          </cell>
          <cell r="R823" t="str">
            <v>95</v>
          </cell>
          <cell r="S823" t="str">
            <v>94140</v>
          </cell>
          <cell r="T823" t="str">
            <v>0733489070</v>
          </cell>
          <cell r="U823" t="str">
            <v>073489170</v>
          </cell>
          <cell r="V823" t="str">
            <v>21</v>
          </cell>
          <cell r="W823" t="str">
            <v>2.1 ทุติยภูมิระดับต้น</v>
          </cell>
          <cell r="X823" t="str">
            <v>S</v>
          </cell>
          <cell r="Y823" t="str">
            <v xml:space="preserve">บริการ  </v>
          </cell>
          <cell r="AH823" t="str">
            <v>11427</v>
          </cell>
        </row>
        <row r="824">
          <cell r="A824" t="str">
            <v>001143900</v>
          </cell>
          <cell r="B824" t="str">
            <v>โรงพยาบาลศรีสาคร</v>
          </cell>
          <cell r="C824" t="str">
            <v>21002</v>
          </cell>
          <cell r="D824" t="str">
            <v>กระทรวงสาธารณสุข สำนักงานปลัดกระทรวงสาธารณสุข</v>
          </cell>
          <cell r="E824" t="str">
            <v>07</v>
          </cell>
          <cell r="F824" t="str">
            <v>โรงพยาบาลชุมชน</v>
          </cell>
          <cell r="G824" t="str">
            <v>10</v>
          </cell>
          <cell r="H824" t="str">
            <v>96</v>
          </cell>
          <cell r="I824" t="str">
            <v>จ.นราธิวาส</v>
          </cell>
          <cell r="J824" t="str">
            <v>07</v>
          </cell>
          <cell r="K824" t="str">
            <v xml:space="preserve"> อ.ศรีสาคร</v>
          </cell>
          <cell r="L824" t="str">
            <v>01</v>
          </cell>
          <cell r="M824" t="str">
            <v xml:space="preserve"> 'ต.ซากอ'</v>
          </cell>
          <cell r="N824" t="str">
            <v>02</v>
          </cell>
          <cell r="O824" t="str">
            <v xml:space="preserve"> หมู่ 2</v>
          </cell>
          <cell r="P824" t="str">
            <v>01</v>
          </cell>
          <cell r="Q824" t="str">
            <v>เปิดดำเนินการ</v>
          </cell>
          <cell r="R824" t="str">
            <v>108</v>
          </cell>
          <cell r="S824" t="str">
            <v>96210</v>
          </cell>
          <cell r="V824" t="str">
            <v>21</v>
          </cell>
          <cell r="W824" t="str">
            <v>2.1 ทุติยภูมิระดับต้น</v>
          </cell>
          <cell r="AH824" t="str">
            <v>11439</v>
          </cell>
        </row>
        <row r="825">
          <cell r="A825" t="str">
            <v>001142300</v>
          </cell>
          <cell r="B825" t="str">
            <v>โรงพยาบาลโคกโพธิ์</v>
          </cell>
          <cell r="C825" t="str">
            <v>21002</v>
          </cell>
          <cell r="D825" t="str">
            <v>กระทรวงสาธารณสุข สำนักงานปลัดกระทรวงสาธารณสุข</v>
          </cell>
          <cell r="E825" t="str">
            <v>07</v>
          </cell>
          <cell r="F825" t="str">
            <v>โรงพยาบาลชุมชน</v>
          </cell>
          <cell r="G825" t="str">
            <v>60</v>
          </cell>
          <cell r="H825" t="str">
            <v>94</v>
          </cell>
          <cell r="I825" t="str">
            <v>จ.ปัตตานี</v>
          </cell>
          <cell r="J825" t="str">
            <v>02</v>
          </cell>
          <cell r="K825" t="str">
            <v xml:space="preserve"> อ.โคกโพธิ์</v>
          </cell>
          <cell r="L825" t="str">
            <v>02</v>
          </cell>
          <cell r="M825" t="str">
            <v xml:space="preserve"> 'ต.มะกรูด'</v>
          </cell>
          <cell r="N825" t="str">
            <v>03</v>
          </cell>
          <cell r="O825" t="str">
            <v xml:space="preserve"> หมู่ 3</v>
          </cell>
          <cell r="P825" t="str">
            <v>01</v>
          </cell>
          <cell r="Q825" t="str">
            <v>เปิดดำเนินการ</v>
          </cell>
          <cell r="R825" t="str">
            <v xml:space="preserve">40/2 ถ.เพชรเกษม </v>
          </cell>
          <cell r="S825" t="str">
            <v>94120</v>
          </cell>
          <cell r="T825" t="str">
            <v>073431353</v>
          </cell>
          <cell r="V825" t="str">
            <v>22</v>
          </cell>
          <cell r="W825" t="str">
            <v>2.2 ทุติยภูมิระดับกลาง</v>
          </cell>
          <cell r="X825" t="str">
            <v>S</v>
          </cell>
          <cell r="Y825" t="str">
            <v xml:space="preserve">บริการ  </v>
          </cell>
          <cell r="AH825" t="str">
            <v>11423</v>
          </cell>
        </row>
        <row r="826">
          <cell r="A826" t="str">
            <v>001141100</v>
          </cell>
          <cell r="B826" t="str">
            <v>โรงพยาบาลห้วยยอด</v>
          </cell>
          <cell r="C826" t="str">
            <v>21002</v>
          </cell>
          <cell r="D826" t="str">
            <v>กระทรวงสาธารณสุข สำนักงานปลัดกระทรวงสาธารณสุข</v>
          </cell>
          <cell r="E826" t="str">
            <v>07</v>
          </cell>
          <cell r="F826" t="str">
            <v>โรงพยาบาลชุมชน</v>
          </cell>
          <cell r="G826" t="str">
            <v>90</v>
          </cell>
          <cell r="H826" t="str">
            <v>92</v>
          </cell>
          <cell r="I826" t="str">
            <v>จ.ตรัง</v>
          </cell>
          <cell r="J826" t="str">
            <v>06</v>
          </cell>
          <cell r="K826" t="str">
            <v xml:space="preserve"> อ.ห้วยยอด</v>
          </cell>
          <cell r="L826" t="str">
            <v>08</v>
          </cell>
          <cell r="M826" t="str">
            <v xml:space="preserve"> 'ต.เขาขาว'</v>
          </cell>
          <cell r="N826" t="str">
            <v>02</v>
          </cell>
          <cell r="O826" t="str">
            <v xml:space="preserve"> หมู่ 2</v>
          </cell>
          <cell r="P826" t="str">
            <v>01</v>
          </cell>
          <cell r="Q826" t="str">
            <v>เปิดดำเนินการ</v>
          </cell>
          <cell r="R826" t="str">
            <v>17</v>
          </cell>
          <cell r="S826" t="str">
            <v>92130</v>
          </cell>
          <cell r="V826" t="str">
            <v>22</v>
          </cell>
          <cell r="W826" t="str">
            <v>2.2 ทุติยภูมิระดับกลาง</v>
          </cell>
          <cell r="X826" t="str">
            <v>S</v>
          </cell>
          <cell r="Y826" t="str">
            <v xml:space="preserve">บริการ  </v>
          </cell>
          <cell r="Z826" t="str">
            <v>01</v>
          </cell>
          <cell r="AA826" t="str">
            <v>ตั้งใหม่</v>
          </cell>
          <cell r="AH826" t="str">
            <v>11411</v>
          </cell>
        </row>
        <row r="827">
          <cell r="A827" t="str">
            <v>001144900</v>
          </cell>
          <cell r="B827" t="str">
            <v>โรงพยาบาลสมเด็จพระยุพราชกุฉินารายณ์</v>
          </cell>
          <cell r="C827" t="str">
            <v>21002</v>
          </cell>
          <cell r="D827" t="str">
            <v>กระทรวงสาธารณสุข สำนักงานปลัดกระทรวงสาธารณสุข</v>
          </cell>
          <cell r="E827" t="str">
            <v>07</v>
          </cell>
          <cell r="F827" t="str">
            <v>โรงพยาบาลชุมชน</v>
          </cell>
          <cell r="G827" t="str">
            <v>90</v>
          </cell>
          <cell r="H827" t="str">
            <v>46</v>
          </cell>
          <cell r="I827" t="str">
            <v>จ.กาฬสินธุ์</v>
          </cell>
          <cell r="J827" t="str">
            <v>05</v>
          </cell>
          <cell r="K827" t="str">
            <v xml:space="preserve"> อ.กุฉินารายณ์</v>
          </cell>
          <cell r="L827" t="str">
            <v>01</v>
          </cell>
          <cell r="M827" t="str">
            <v xml:space="preserve"> 'ต.บัวขาว'</v>
          </cell>
          <cell r="N827" t="str">
            <v>13</v>
          </cell>
          <cell r="O827" t="str">
            <v xml:space="preserve"> หมู่ 13</v>
          </cell>
          <cell r="P827" t="str">
            <v>01</v>
          </cell>
          <cell r="Q827" t="str">
            <v>เปิดดำเนินการ</v>
          </cell>
          <cell r="R827" t="str">
            <v>19</v>
          </cell>
          <cell r="V827" t="str">
            <v>22</v>
          </cell>
          <cell r="W827" t="str">
            <v>2.2 ทุติยภูมิระดับกลาง</v>
          </cell>
          <cell r="AH827" t="str">
            <v>11449</v>
          </cell>
        </row>
        <row r="828">
          <cell r="A828" t="str">
            <v>001143400</v>
          </cell>
          <cell r="B828" t="str">
            <v>โรงพยาบาลรามัน</v>
          </cell>
          <cell r="C828" t="str">
            <v>21002</v>
          </cell>
          <cell r="D828" t="str">
            <v>กระทรวงสาธารณสุข สำนักงานปลัดกระทรวงสาธารณสุข</v>
          </cell>
          <cell r="E828" t="str">
            <v>07</v>
          </cell>
          <cell r="F828" t="str">
            <v>โรงพยาบาลชุมชน</v>
          </cell>
          <cell r="G828" t="str">
            <v>60</v>
          </cell>
          <cell r="H828" t="str">
            <v>95</v>
          </cell>
          <cell r="I828" t="str">
            <v>จ.ยะลา</v>
          </cell>
          <cell r="J828" t="str">
            <v>06</v>
          </cell>
          <cell r="K828" t="str">
            <v xml:space="preserve"> อ.รามัน</v>
          </cell>
          <cell r="L828" t="str">
            <v>01</v>
          </cell>
          <cell r="M828" t="str">
            <v xml:space="preserve"> 'ต.กายูบอเกาะ'</v>
          </cell>
          <cell r="N828" t="str">
            <v>01</v>
          </cell>
          <cell r="O828" t="str">
            <v xml:space="preserve"> หมู่ 1</v>
          </cell>
          <cell r="P828" t="str">
            <v>01</v>
          </cell>
          <cell r="Q828" t="str">
            <v>เปิดดำเนินการ</v>
          </cell>
          <cell r="R828" t="str">
            <v xml:space="preserve">207  ถ.เมืองรามัน </v>
          </cell>
          <cell r="S828" t="str">
            <v>95140</v>
          </cell>
          <cell r="T828" t="str">
            <v>073295023</v>
          </cell>
          <cell r="U828" t="str">
            <v>073295499</v>
          </cell>
          <cell r="V828" t="str">
            <v>22</v>
          </cell>
          <cell r="W828" t="str">
            <v>2.2 ทุติยภูมิระดับกลาง</v>
          </cell>
          <cell r="X828" t="str">
            <v>S</v>
          </cell>
          <cell r="Y828" t="str">
            <v xml:space="preserve">บริการ  </v>
          </cell>
          <cell r="AH828" t="str">
            <v>11434</v>
          </cell>
        </row>
        <row r="829">
          <cell r="A829" t="str">
            <v>001141500</v>
          </cell>
          <cell r="B829" t="str">
            <v>โรงพยาบาลเขาชัยสน</v>
          </cell>
          <cell r="C829" t="str">
            <v>21002</v>
          </cell>
          <cell r="D829" t="str">
            <v>กระทรวงสาธารณสุข สำนักงานปลัดกระทรวงสาธารณสุข</v>
          </cell>
          <cell r="E829" t="str">
            <v>07</v>
          </cell>
          <cell r="F829" t="str">
            <v>โรงพยาบาลชุมชน</v>
          </cell>
          <cell r="G829" t="str">
            <v>30</v>
          </cell>
          <cell r="H829" t="str">
            <v>93</v>
          </cell>
          <cell r="I829" t="str">
            <v>จ.พัทลุง</v>
          </cell>
          <cell r="J829" t="str">
            <v>03</v>
          </cell>
          <cell r="K829" t="str">
            <v xml:space="preserve"> อ.เขาชัยสน</v>
          </cell>
          <cell r="L829" t="str">
            <v>01</v>
          </cell>
          <cell r="M829" t="str">
            <v xml:space="preserve"> 'ต.เขาชัยสน'</v>
          </cell>
          <cell r="N829" t="str">
            <v>03</v>
          </cell>
          <cell r="O829" t="str">
            <v xml:space="preserve"> หมู่ 3</v>
          </cell>
          <cell r="P829" t="str">
            <v>01</v>
          </cell>
          <cell r="Q829" t="str">
            <v>เปิดดำเนินการ</v>
          </cell>
          <cell r="R829" t="str">
            <v xml:space="preserve">543 </v>
          </cell>
          <cell r="S829" t="str">
            <v>93130</v>
          </cell>
          <cell r="T829" t="str">
            <v>074691031</v>
          </cell>
          <cell r="U829" t="str">
            <v>074691508</v>
          </cell>
          <cell r="V829" t="str">
            <v>21</v>
          </cell>
          <cell r="W829" t="str">
            <v>2.1 ทุติยภูมิระดับต้น</v>
          </cell>
          <cell r="X829" t="str">
            <v>S</v>
          </cell>
          <cell r="Y829" t="str">
            <v xml:space="preserve">บริการ  </v>
          </cell>
          <cell r="AH829" t="str">
            <v>11415</v>
          </cell>
        </row>
        <row r="830">
          <cell r="A830" t="str">
            <v>001141600</v>
          </cell>
          <cell r="B830" t="str">
            <v>โรงพยาบาลตะโหมด</v>
          </cell>
          <cell r="C830" t="str">
            <v>21002</v>
          </cell>
          <cell r="D830" t="str">
            <v>กระทรวงสาธารณสุข สำนักงานปลัดกระทรวงสาธารณสุข</v>
          </cell>
          <cell r="E830" t="str">
            <v>07</v>
          </cell>
          <cell r="F830" t="str">
            <v>โรงพยาบาลชุมชน</v>
          </cell>
          <cell r="G830" t="str">
            <v>30</v>
          </cell>
          <cell r="H830" t="str">
            <v>93</v>
          </cell>
          <cell r="I830" t="str">
            <v>จ.พัทลุง</v>
          </cell>
          <cell r="J830" t="str">
            <v>04</v>
          </cell>
          <cell r="K830" t="str">
            <v xml:space="preserve"> อ.ตะโหมด</v>
          </cell>
          <cell r="L830" t="str">
            <v>01</v>
          </cell>
          <cell r="M830" t="str">
            <v xml:space="preserve"> 'ต.แม่ขรี'</v>
          </cell>
          <cell r="N830" t="str">
            <v>01</v>
          </cell>
          <cell r="O830" t="str">
            <v xml:space="preserve"> หมู่ 1</v>
          </cell>
          <cell r="P830" t="str">
            <v>01</v>
          </cell>
          <cell r="Q830" t="str">
            <v>เปิดดำเนินการ</v>
          </cell>
          <cell r="R830" t="str">
            <v xml:space="preserve">29 ม.1 ถ.เพชรเกษม  </v>
          </cell>
          <cell r="S830" t="str">
            <v>93160</v>
          </cell>
          <cell r="T830" t="str">
            <v>074695140</v>
          </cell>
          <cell r="U830" t="str">
            <v>074633114</v>
          </cell>
          <cell r="V830" t="str">
            <v>21</v>
          </cell>
          <cell r="W830" t="str">
            <v>2.1 ทุติยภูมิระดับต้น</v>
          </cell>
          <cell r="X830" t="str">
            <v>S</v>
          </cell>
          <cell r="Y830" t="str">
            <v xml:space="preserve">บริการ  </v>
          </cell>
          <cell r="AH830" t="str">
            <v>11416</v>
          </cell>
        </row>
        <row r="831">
          <cell r="A831" t="str">
            <v>001141800</v>
          </cell>
          <cell r="B831" t="str">
            <v>โรงพยาบาลปากพะยูน</v>
          </cell>
          <cell r="C831" t="str">
            <v>21002</v>
          </cell>
          <cell r="D831" t="str">
            <v>กระทรวงสาธารณสุข สำนักงานปลัดกระทรวงสาธารณสุข</v>
          </cell>
          <cell r="E831" t="str">
            <v>07</v>
          </cell>
          <cell r="F831" t="str">
            <v>โรงพยาบาลชุมชน</v>
          </cell>
          <cell r="G831" t="str">
            <v>30</v>
          </cell>
          <cell r="H831" t="str">
            <v>93</v>
          </cell>
          <cell r="I831" t="str">
            <v>จ.พัทลุง</v>
          </cell>
          <cell r="J831" t="str">
            <v>06</v>
          </cell>
          <cell r="K831" t="str">
            <v xml:space="preserve"> อ.ปากพะยูน</v>
          </cell>
          <cell r="L831" t="str">
            <v>01</v>
          </cell>
          <cell r="M831" t="str">
            <v xml:space="preserve"> 'ต.ปากพะยูน'</v>
          </cell>
          <cell r="N831" t="str">
            <v>01</v>
          </cell>
          <cell r="O831" t="str">
            <v xml:space="preserve"> หมู่ 1</v>
          </cell>
          <cell r="P831" t="str">
            <v>01</v>
          </cell>
          <cell r="Q831" t="str">
            <v>เปิดดำเนินการ</v>
          </cell>
          <cell r="S831" t="str">
            <v>93120</v>
          </cell>
          <cell r="T831" t="str">
            <v>074699023</v>
          </cell>
          <cell r="U831" t="str">
            <v>074699023</v>
          </cell>
          <cell r="V831" t="str">
            <v>21</v>
          </cell>
          <cell r="W831" t="str">
            <v>2.1 ทุติยภูมิระดับต้น</v>
          </cell>
          <cell r="X831" t="str">
            <v>S</v>
          </cell>
          <cell r="Y831" t="str">
            <v xml:space="preserve">บริการ  </v>
          </cell>
          <cell r="AH831" t="str">
            <v>11418</v>
          </cell>
        </row>
        <row r="832">
          <cell r="A832" t="str">
            <v>001141400</v>
          </cell>
          <cell r="B832" t="str">
            <v>โรงพยาบาลกงหรา</v>
          </cell>
          <cell r="C832" t="str">
            <v>21002</v>
          </cell>
          <cell r="D832" t="str">
            <v>กระทรวงสาธารณสุข สำนักงานปลัดกระทรวงสาธารณสุข</v>
          </cell>
          <cell r="E832" t="str">
            <v>07</v>
          </cell>
          <cell r="F832" t="str">
            <v>โรงพยาบาลชุมชน</v>
          </cell>
          <cell r="G832" t="str">
            <v>30</v>
          </cell>
          <cell r="H832" t="str">
            <v>93</v>
          </cell>
          <cell r="I832" t="str">
            <v>จ.พัทลุง</v>
          </cell>
          <cell r="J832" t="str">
            <v>02</v>
          </cell>
          <cell r="K832" t="str">
            <v xml:space="preserve"> อ.กงหรา</v>
          </cell>
          <cell r="L832" t="str">
            <v>04</v>
          </cell>
          <cell r="M832" t="str">
            <v xml:space="preserve"> 'ต.คลองทรายขาว'</v>
          </cell>
          <cell r="N832" t="str">
            <v>01</v>
          </cell>
          <cell r="O832" t="str">
            <v xml:space="preserve"> หมู่ 1</v>
          </cell>
          <cell r="P832" t="str">
            <v>01</v>
          </cell>
          <cell r="Q832" t="str">
            <v>เปิดดำเนินการ</v>
          </cell>
          <cell r="R832" t="str">
            <v xml:space="preserve">164 </v>
          </cell>
          <cell r="S832" t="str">
            <v>93180</v>
          </cell>
          <cell r="T832" t="str">
            <v>074687076</v>
          </cell>
          <cell r="U832" t="str">
            <v>074687077</v>
          </cell>
          <cell r="V832" t="str">
            <v>21</v>
          </cell>
          <cell r="W832" t="str">
            <v>2.1 ทุติยภูมิระดับต้น</v>
          </cell>
          <cell r="X832" t="str">
            <v>S</v>
          </cell>
          <cell r="Y832" t="str">
            <v xml:space="preserve">บริการ  </v>
          </cell>
          <cell r="AH832" t="str">
            <v>11414</v>
          </cell>
        </row>
        <row r="833">
          <cell r="A833" t="str">
            <v>001140800</v>
          </cell>
          <cell r="B833" t="str">
            <v>โรงพยาบาลย่านตาขาว</v>
          </cell>
          <cell r="C833" t="str">
            <v>21002</v>
          </cell>
          <cell r="D833" t="str">
            <v>กระทรวงสาธารณสุข สำนักงานปลัดกระทรวงสาธารณสุข</v>
          </cell>
          <cell r="E833" t="str">
            <v>07</v>
          </cell>
          <cell r="F833" t="str">
            <v>โรงพยาบาลชุมชน</v>
          </cell>
          <cell r="G833" t="str">
            <v>60</v>
          </cell>
          <cell r="H833" t="str">
            <v>92</v>
          </cell>
          <cell r="I833" t="str">
            <v>จ.ตรัง</v>
          </cell>
          <cell r="J833" t="str">
            <v>03</v>
          </cell>
          <cell r="K833" t="str">
            <v xml:space="preserve"> อ.ย่านตาขาว</v>
          </cell>
          <cell r="L833" t="str">
            <v>01</v>
          </cell>
          <cell r="M833" t="str">
            <v xml:space="preserve"> 'ต.ย่านตาขาว'</v>
          </cell>
          <cell r="N833" t="str">
            <v>06</v>
          </cell>
          <cell r="O833" t="str">
            <v xml:space="preserve"> หมู่ 6</v>
          </cell>
          <cell r="P833" t="str">
            <v>01</v>
          </cell>
          <cell r="Q833" t="str">
            <v>เปิดดำเนินการ</v>
          </cell>
          <cell r="R833" t="str">
            <v>39</v>
          </cell>
          <cell r="S833" t="str">
            <v>92140</v>
          </cell>
          <cell r="V833" t="str">
            <v>21</v>
          </cell>
          <cell r="W833" t="str">
            <v>2.1 ทุติยภูมิระดับต้น</v>
          </cell>
          <cell r="X833" t="str">
            <v>S</v>
          </cell>
          <cell r="Y833" t="str">
            <v xml:space="preserve">บริการ  </v>
          </cell>
          <cell r="AH833" t="str">
            <v>11408</v>
          </cell>
        </row>
        <row r="834">
          <cell r="A834" t="str">
            <v>001140900</v>
          </cell>
          <cell r="B834" t="str">
            <v>โรงพยาบาลปะเหลียน</v>
          </cell>
          <cell r="C834" t="str">
            <v>21002</v>
          </cell>
          <cell r="D834" t="str">
            <v>กระทรวงสาธารณสุข สำนักงานปลัดกระทรวงสาธารณสุข</v>
          </cell>
          <cell r="E834" t="str">
            <v>07</v>
          </cell>
          <cell r="F834" t="str">
            <v>โรงพยาบาลชุมชน</v>
          </cell>
          <cell r="G834" t="str">
            <v>30</v>
          </cell>
          <cell r="H834" t="str">
            <v>92</v>
          </cell>
          <cell r="I834" t="str">
            <v>จ.ตรัง</v>
          </cell>
          <cell r="J834" t="str">
            <v>04</v>
          </cell>
          <cell r="K834" t="str">
            <v xml:space="preserve"> อ.ปะเหลียน</v>
          </cell>
          <cell r="L834" t="str">
            <v>01</v>
          </cell>
          <cell r="M834" t="str">
            <v xml:space="preserve"> 'ต.ท่าข้าม'</v>
          </cell>
          <cell r="N834" t="str">
            <v>01</v>
          </cell>
          <cell r="O834" t="str">
            <v xml:space="preserve"> หมู่ 1</v>
          </cell>
          <cell r="P834" t="str">
            <v>01</v>
          </cell>
          <cell r="Q834" t="str">
            <v>เปิดดำเนินการ</v>
          </cell>
          <cell r="R834" t="str">
            <v xml:space="preserve">293 </v>
          </cell>
          <cell r="S834" t="str">
            <v>92120</v>
          </cell>
          <cell r="V834" t="str">
            <v>21</v>
          </cell>
          <cell r="W834" t="str">
            <v>2.1 ทุติยภูมิระดับต้น</v>
          </cell>
          <cell r="X834" t="str">
            <v>S</v>
          </cell>
          <cell r="Y834" t="str">
            <v xml:space="preserve">บริการ  </v>
          </cell>
          <cell r="AH834" t="str">
            <v>11409</v>
          </cell>
        </row>
        <row r="835">
          <cell r="A835" t="str">
            <v>001141300</v>
          </cell>
          <cell r="B835" t="str">
            <v>โรงพยาบาลนาโยง</v>
          </cell>
          <cell r="C835" t="str">
            <v>21002</v>
          </cell>
          <cell r="D835" t="str">
            <v>กระทรวงสาธารณสุข สำนักงานปลัดกระทรวงสาธารณสุข</v>
          </cell>
          <cell r="E835" t="str">
            <v>07</v>
          </cell>
          <cell r="F835" t="str">
            <v>โรงพยาบาลชุมชน</v>
          </cell>
          <cell r="G835" t="str">
            <v>30</v>
          </cell>
          <cell r="H835" t="str">
            <v>92</v>
          </cell>
          <cell r="I835" t="str">
            <v>จ.ตรัง</v>
          </cell>
          <cell r="J835" t="str">
            <v>08</v>
          </cell>
          <cell r="K835" t="str">
            <v xml:space="preserve"> อ.นาโยง</v>
          </cell>
          <cell r="L835" t="str">
            <v>01</v>
          </cell>
          <cell r="M835" t="str">
            <v xml:space="preserve"> 'ต.นาโยงเหนือ'</v>
          </cell>
          <cell r="N835" t="str">
            <v>02</v>
          </cell>
          <cell r="O835" t="str">
            <v xml:space="preserve"> หมู่ 2</v>
          </cell>
          <cell r="P835" t="str">
            <v>01</v>
          </cell>
          <cell r="Q835" t="str">
            <v>เปิดดำเนินการ</v>
          </cell>
          <cell r="R835" t="str">
            <v xml:space="preserve">216 </v>
          </cell>
          <cell r="S835" t="str">
            <v>92170</v>
          </cell>
          <cell r="V835" t="str">
            <v>21</v>
          </cell>
          <cell r="W835" t="str">
            <v>2.1 ทุติยภูมิระดับต้น</v>
          </cell>
          <cell r="X835" t="str">
            <v>S</v>
          </cell>
          <cell r="Y835" t="str">
            <v xml:space="preserve">บริการ  </v>
          </cell>
          <cell r="AH835" t="str">
            <v>11413</v>
          </cell>
        </row>
        <row r="836">
          <cell r="A836" t="str">
            <v>001141200</v>
          </cell>
          <cell r="B836" t="str">
            <v>โรงพยาบาลวังวิเศษ</v>
          </cell>
          <cell r="C836" t="str">
            <v>21002</v>
          </cell>
          <cell r="D836" t="str">
            <v>กระทรวงสาธารณสุข สำนักงานปลัดกระทรวงสาธารณสุข</v>
          </cell>
          <cell r="E836" t="str">
            <v>07</v>
          </cell>
          <cell r="F836" t="str">
            <v>โรงพยาบาลชุมชน</v>
          </cell>
          <cell r="G836" t="str">
            <v>30</v>
          </cell>
          <cell r="H836" t="str">
            <v>92</v>
          </cell>
          <cell r="I836" t="str">
            <v>จ.ตรัง</v>
          </cell>
          <cell r="J836" t="str">
            <v>07</v>
          </cell>
          <cell r="K836" t="str">
            <v xml:space="preserve"> อ.วังวิเศษ</v>
          </cell>
          <cell r="L836" t="str">
            <v>05</v>
          </cell>
          <cell r="M836" t="str">
            <v xml:space="preserve"> 'ต.วังมะปรางเหนือ'</v>
          </cell>
          <cell r="N836" t="str">
            <v>07</v>
          </cell>
          <cell r="O836" t="str">
            <v xml:space="preserve"> หมู่ 7</v>
          </cell>
          <cell r="P836" t="str">
            <v>01</v>
          </cell>
          <cell r="Q836" t="str">
            <v>เปิดดำเนินการ</v>
          </cell>
          <cell r="R836" t="str">
            <v xml:space="preserve">239 </v>
          </cell>
          <cell r="S836" t="str">
            <v>92220</v>
          </cell>
          <cell r="V836" t="str">
            <v>21</v>
          </cell>
          <cell r="W836" t="str">
            <v>2.1 ทุติยภูมิระดับต้น</v>
          </cell>
          <cell r="X836" t="str">
            <v>S</v>
          </cell>
          <cell r="Y836" t="str">
            <v xml:space="preserve">บริการ  </v>
          </cell>
          <cell r="AH836" t="str">
            <v>11412</v>
          </cell>
        </row>
        <row r="837">
          <cell r="A837" t="str">
            <v>001144000</v>
          </cell>
          <cell r="B837" t="str">
            <v>โรงพยาบาลแว้ง</v>
          </cell>
          <cell r="C837" t="str">
            <v>21002</v>
          </cell>
          <cell r="D837" t="str">
            <v>กระทรวงสาธารณสุข สำนักงานปลัดกระทรวงสาธารณสุข</v>
          </cell>
          <cell r="E837" t="str">
            <v>07</v>
          </cell>
          <cell r="F837" t="str">
            <v>โรงพยาบาลชุมชน</v>
          </cell>
          <cell r="G837" t="str">
            <v>30</v>
          </cell>
          <cell r="H837" t="str">
            <v>96</v>
          </cell>
          <cell r="I837" t="str">
            <v>จ.นราธิวาส</v>
          </cell>
          <cell r="J837" t="str">
            <v>08</v>
          </cell>
          <cell r="K837" t="str">
            <v xml:space="preserve"> อ.แว้ง</v>
          </cell>
          <cell r="L837" t="str">
            <v>01</v>
          </cell>
          <cell r="M837" t="str">
            <v xml:space="preserve"> 'ต.แว้ง'</v>
          </cell>
          <cell r="N837" t="str">
            <v>07</v>
          </cell>
          <cell r="O837" t="str">
            <v xml:space="preserve"> หมู่ 7</v>
          </cell>
          <cell r="P837" t="str">
            <v>01</v>
          </cell>
          <cell r="Q837" t="str">
            <v>เปิดดำเนินการ</v>
          </cell>
          <cell r="R837" t="str">
            <v xml:space="preserve">263 </v>
          </cell>
          <cell r="S837" t="str">
            <v>96160</v>
          </cell>
          <cell r="V837" t="str">
            <v>21</v>
          </cell>
          <cell r="W837" t="str">
            <v>2.1 ทุติยภูมิระดับต้น</v>
          </cell>
          <cell r="AH837" t="str">
            <v>11440</v>
          </cell>
        </row>
        <row r="838">
          <cell r="A838" t="str">
            <v>001142800</v>
          </cell>
          <cell r="B838" t="str">
            <v>โรงพยาบาลไม้แก่น</v>
          </cell>
          <cell r="C838" t="str">
            <v>21002</v>
          </cell>
          <cell r="D838" t="str">
            <v>กระทรวงสาธารณสุข สำนักงานปลัดกระทรวงสาธารณสุข</v>
          </cell>
          <cell r="E838" t="str">
            <v>07</v>
          </cell>
          <cell r="F838" t="str">
            <v>โรงพยาบาลชุมชน</v>
          </cell>
          <cell r="G838" t="str">
            <v>30</v>
          </cell>
          <cell r="H838" t="str">
            <v>94</v>
          </cell>
          <cell r="I838" t="str">
            <v>จ.ปัตตานี</v>
          </cell>
          <cell r="J838" t="str">
            <v>08</v>
          </cell>
          <cell r="K838" t="str">
            <v xml:space="preserve"> อ.ไม้แก่น</v>
          </cell>
          <cell r="L838" t="str">
            <v>01</v>
          </cell>
          <cell r="M838" t="str">
            <v xml:space="preserve"> 'ต.ไทรทอง'</v>
          </cell>
          <cell r="N838" t="str">
            <v>04</v>
          </cell>
          <cell r="O838" t="str">
            <v xml:space="preserve"> หมู่ 4</v>
          </cell>
          <cell r="P838" t="str">
            <v>01</v>
          </cell>
          <cell r="Q838" t="str">
            <v>เปิดดำเนินการ</v>
          </cell>
          <cell r="R838" t="str">
            <v xml:space="preserve">108 </v>
          </cell>
          <cell r="S838" t="str">
            <v>94000</v>
          </cell>
          <cell r="T838" t="str">
            <v>073481111</v>
          </cell>
          <cell r="V838" t="str">
            <v>21</v>
          </cell>
          <cell r="W838" t="str">
            <v>2.1 ทุติยภูมิระดับต้น</v>
          </cell>
          <cell r="X838" t="str">
            <v>S</v>
          </cell>
          <cell r="Y838" t="str">
            <v xml:space="preserve">บริการ  </v>
          </cell>
          <cell r="AH838" t="str">
            <v>11428</v>
          </cell>
        </row>
        <row r="839">
          <cell r="A839" t="str">
            <v>001142600</v>
          </cell>
          <cell r="B839" t="str">
            <v>โรงพยาบาลมายอ</v>
          </cell>
          <cell r="C839" t="str">
            <v>21002</v>
          </cell>
          <cell r="D839" t="str">
            <v>กระทรวงสาธารณสุข สำนักงานปลัดกระทรวงสาธารณสุข</v>
          </cell>
          <cell r="E839" t="str">
            <v>07</v>
          </cell>
          <cell r="F839" t="str">
            <v>โรงพยาบาลชุมชน</v>
          </cell>
          <cell r="G839" t="str">
            <v>30</v>
          </cell>
          <cell r="H839" t="str">
            <v>94</v>
          </cell>
          <cell r="I839" t="str">
            <v>จ.ปัตตานี</v>
          </cell>
          <cell r="J839" t="str">
            <v>05</v>
          </cell>
          <cell r="K839" t="str">
            <v xml:space="preserve"> อ.มายอ</v>
          </cell>
          <cell r="L839" t="str">
            <v>01</v>
          </cell>
          <cell r="M839" t="str">
            <v xml:space="preserve"> 'ต.มายอ'</v>
          </cell>
          <cell r="N839" t="str">
            <v>01</v>
          </cell>
          <cell r="O839" t="str">
            <v xml:space="preserve"> หมู่ 1</v>
          </cell>
          <cell r="P839" t="str">
            <v>01</v>
          </cell>
          <cell r="Q839" t="str">
            <v>เปิดดำเนินการ</v>
          </cell>
          <cell r="R839" t="str">
            <v xml:space="preserve">147/2  ถ.มายอ-ปาลัส </v>
          </cell>
          <cell r="S839" t="str">
            <v>94140</v>
          </cell>
          <cell r="T839" t="str">
            <v>073497248</v>
          </cell>
          <cell r="U839" t="str">
            <v>073497249</v>
          </cell>
          <cell r="V839" t="str">
            <v>21</v>
          </cell>
          <cell r="W839" t="str">
            <v>2.1 ทุติยภูมิระดับต้น</v>
          </cell>
          <cell r="X839" t="str">
            <v>S</v>
          </cell>
          <cell r="Y839" t="str">
            <v xml:space="preserve">บริการ  </v>
          </cell>
          <cell r="AH839" t="str">
            <v>11426</v>
          </cell>
        </row>
        <row r="840">
          <cell r="A840" t="str">
            <v>001142900</v>
          </cell>
          <cell r="B840" t="str">
            <v>โรงพยาบาลยะหริ่ง</v>
          </cell>
          <cell r="C840" t="str">
            <v>21002</v>
          </cell>
          <cell r="D840" t="str">
            <v>กระทรวงสาธารณสุข สำนักงานปลัดกระทรวงสาธารณสุข</v>
          </cell>
          <cell r="E840" t="str">
            <v>07</v>
          </cell>
          <cell r="F840" t="str">
            <v>โรงพยาบาลชุมชน</v>
          </cell>
          <cell r="G840" t="str">
            <v>30</v>
          </cell>
          <cell r="H840" t="str">
            <v>94</v>
          </cell>
          <cell r="I840" t="str">
            <v>จ.ปัตตานี</v>
          </cell>
          <cell r="J840" t="str">
            <v>09</v>
          </cell>
          <cell r="K840" t="str">
            <v xml:space="preserve"> อ.ยะหริ่ง</v>
          </cell>
          <cell r="L840" t="str">
            <v>08</v>
          </cell>
          <cell r="M840" t="str">
            <v xml:space="preserve"> 'ต.ยามู'</v>
          </cell>
          <cell r="N840" t="str">
            <v>02</v>
          </cell>
          <cell r="O840" t="str">
            <v xml:space="preserve"> หมู่ 2</v>
          </cell>
          <cell r="P840" t="str">
            <v>01</v>
          </cell>
          <cell r="Q840" t="str">
            <v>เปิดดำเนินการ</v>
          </cell>
          <cell r="R840" t="str">
            <v>183ู</v>
          </cell>
          <cell r="S840" t="str">
            <v>94150</v>
          </cell>
          <cell r="T840" t="str">
            <v>073491316</v>
          </cell>
          <cell r="V840" t="str">
            <v>21</v>
          </cell>
          <cell r="W840" t="str">
            <v>2.1 ทุติยภูมิระดับต้น</v>
          </cell>
          <cell r="X840" t="str">
            <v>S</v>
          </cell>
          <cell r="Y840" t="str">
            <v xml:space="preserve">บริการ  </v>
          </cell>
          <cell r="AH840" t="str">
            <v>11429</v>
          </cell>
        </row>
        <row r="841">
          <cell r="A841" t="str">
            <v>001143100</v>
          </cell>
          <cell r="B841" t="str">
            <v>โรงพยาบาลแม่ลาน</v>
          </cell>
          <cell r="C841" t="str">
            <v>21002</v>
          </cell>
          <cell r="D841" t="str">
            <v>กระทรวงสาธารณสุข สำนักงานปลัดกระทรวงสาธารณสุข</v>
          </cell>
          <cell r="E841" t="str">
            <v>07</v>
          </cell>
          <cell r="F841" t="str">
            <v>โรงพยาบาลชุมชน</v>
          </cell>
          <cell r="G841" t="str">
            <v>10</v>
          </cell>
          <cell r="H841" t="str">
            <v>94</v>
          </cell>
          <cell r="I841" t="str">
            <v>จ.ปัตตานี</v>
          </cell>
          <cell r="J841" t="str">
            <v>12</v>
          </cell>
          <cell r="K841" t="str">
            <v xml:space="preserve"> อ.แม่ลาน</v>
          </cell>
          <cell r="L841" t="str">
            <v>01</v>
          </cell>
          <cell r="M841" t="str">
            <v xml:space="preserve"> 'ต.แม่ลาน'</v>
          </cell>
          <cell r="N841" t="str">
            <v>06</v>
          </cell>
          <cell r="O841" t="str">
            <v xml:space="preserve"> หมู่ 6</v>
          </cell>
          <cell r="P841" t="str">
            <v>01</v>
          </cell>
          <cell r="Q841" t="str">
            <v>เปิดดำเนินการ</v>
          </cell>
          <cell r="R841" t="str">
            <v xml:space="preserve">128  ถ.บ้านนางโจ-ปรีดี </v>
          </cell>
          <cell r="S841" t="str">
            <v>94180</v>
          </cell>
          <cell r="T841" t="str">
            <v>073356171</v>
          </cell>
          <cell r="V841" t="str">
            <v>21</v>
          </cell>
          <cell r="W841" t="str">
            <v>2.1 ทุติยภูมิระดับต้น</v>
          </cell>
          <cell r="X841" t="str">
            <v>S</v>
          </cell>
          <cell r="Y841" t="str">
            <v xml:space="preserve">บริการ  </v>
          </cell>
          <cell r="AH841" t="str">
            <v>11431</v>
          </cell>
        </row>
        <row r="842">
          <cell r="A842" t="str">
            <v>001142400</v>
          </cell>
          <cell r="B842" t="str">
            <v>โรงพยาบาลหนองจิก</v>
          </cell>
          <cell r="C842" t="str">
            <v>21002</v>
          </cell>
          <cell r="D842" t="str">
            <v>กระทรวงสาธารณสุข สำนักงานปลัดกระทรวงสาธารณสุข</v>
          </cell>
          <cell r="E842" t="str">
            <v>07</v>
          </cell>
          <cell r="F842" t="str">
            <v>โรงพยาบาลชุมชน</v>
          </cell>
          <cell r="G842" t="str">
            <v>48</v>
          </cell>
          <cell r="H842" t="str">
            <v>94</v>
          </cell>
          <cell r="I842" t="str">
            <v>จ.ปัตตานี</v>
          </cell>
          <cell r="J842" t="str">
            <v>03</v>
          </cell>
          <cell r="K842" t="str">
            <v xml:space="preserve"> อ.หนองจิก</v>
          </cell>
          <cell r="L842" t="str">
            <v>05</v>
          </cell>
          <cell r="M842" t="str">
            <v xml:space="preserve"> 'ต.ตุยง'</v>
          </cell>
          <cell r="N842" t="str">
            <v>02</v>
          </cell>
          <cell r="O842" t="str">
            <v xml:space="preserve"> หมู่ 2</v>
          </cell>
          <cell r="P842" t="str">
            <v>01</v>
          </cell>
          <cell r="Q842" t="str">
            <v>เปิดดำเนินการ</v>
          </cell>
          <cell r="R842" t="str">
            <v xml:space="preserve">223 ถ.เพชรเกษม </v>
          </cell>
          <cell r="S842" t="str">
            <v>94170</v>
          </cell>
          <cell r="T842" t="str">
            <v>073371174</v>
          </cell>
          <cell r="V842" t="str">
            <v>21</v>
          </cell>
          <cell r="W842" t="str">
            <v>2.1 ทุติยภูมิระดับต้น</v>
          </cell>
          <cell r="X842" t="str">
            <v>S</v>
          </cell>
          <cell r="Y842" t="str">
            <v xml:space="preserve">บริการ  </v>
          </cell>
          <cell r="AH842" t="str">
            <v>11424</v>
          </cell>
        </row>
        <row r="843">
          <cell r="A843" t="str">
            <v>001139600</v>
          </cell>
          <cell r="B843" t="str">
            <v>โรงพยาบาลนาหม่อม</v>
          </cell>
          <cell r="C843" t="str">
            <v>21002</v>
          </cell>
          <cell r="D843" t="str">
            <v>กระทรวงสาธารณสุข สำนักงานปลัดกระทรวงสาธารณสุข</v>
          </cell>
          <cell r="E843" t="str">
            <v>07</v>
          </cell>
          <cell r="F843" t="str">
            <v>โรงพยาบาลชุมชน</v>
          </cell>
          <cell r="G843" t="str">
            <v>30</v>
          </cell>
          <cell r="H843" t="str">
            <v>90</v>
          </cell>
          <cell r="I843" t="str">
            <v>จ.สงขลา</v>
          </cell>
          <cell r="J843" t="str">
            <v>12</v>
          </cell>
          <cell r="K843" t="str">
            <v xml:space="preserve"> อ.นาหม่อม</v>
          </cell>
          <cell r="L843" t="str">
            <v>02</v>
          </cell>
          <cell r="M843" t="str">
            <v xml:space="preserve"> 'ต.พิจิตร'</v>
          </cell>
          <cell r="N843" t="str">
            <v>03</v>
          </cell>
          <cell r="O843" t="str">
            <v xml:space="preserve"> หมู่ 3</v>
          </cell>
          <cell r="P843" t="str">
            <v>01</v>
          </cell>
          <cell r="Q843" t="str">
            <v>เปิดดำเนินการ</v>
          </cell>
          <cell r="S843" t="str">
            <v>90310</v>
          </cell>
          <cell r="T843" t="str">
            <v>074593774</v>
          </cell>
          <cell r="U843" t="str">
            <v>074593774</v>
          </cell>
          <cell r="V843" t="str">
            <v>21</v>
          </cell>
          <cell r="W843" t="str">
            <v>2.1 ทุติยภูมิระดับต้น</v>
          </cell>
          <cell r="X843" t="str">
            <v>S</v>
          </cell>
          <cell r="Y843" t="str">
            <v xml:space="preserve">บริการ  </v>
          </cell>
          <cell r="AH843" t="str">
            <v>11396</v>
          </cell>
        </row>
        <row r="844">
          <cell r="A844" t="str">
            <v>001139700</v>
          </cell>
          <cell r="B844" t="str">
            <v>โรงพยาบาลควนเนียง</v>
          </cell>
          <cell r="C844" t="str">
            <v>21002</v>
          </cell>
          <cell r="D844" t="str">
            <v>กระทรวงสาธารณสุข สำนักงานปลัดกระทรวงสาธารณสุข</v>
          </cell>
          <cell r="E844" t="str">
            <v>07</v>
          </cell>
          <cell r="F844" t="str">
            <v>โรงพยาบาลชุมชน</v>
          </cell>
          <cell r="G844" t="str">
            <v>30</v>
          </cell>
          <cell r="H844" t="str">
            <v>90</v>
          </cell>
          <cell r="I844" t="str">
            <v>จ.สงขลา</v>
          </cell>
          <cell r="J844" t="str">
            <v>13</v>
          </cell>
          <cell r="K844" t="str">
            <v xml:space="preserve"> อ.ควนเนียง</v>
          </cell>
          <cell r="L844" t="str">
            <v>01</v>
          </cell>
          <cell r="M844" t="str">
            <v xml:space="preserve"> 'ต.รัตภูมิ'</v>
          </cell>
          <cell r="N844" t="str">
            <v>10</v>
          </cell>
          <cell r="O844" t="str">
            <v xml:space="preserve"> หมู่ 10</v>
          </cell>
          <cell r="P844" t="str">
            <v>01</v>
          </cell>
          <cell r="Q844" t="str">
            <v>เปิดดำเนินการ</v>
          </cell>
          <cell r="R844" t="str">
            <v xml:space="preserve">1 </v>
          </cell>
          <cell r="S844" t="str">
            <v>90220</v>
          </cell>
          <cell r="T844" t="str">
            <v>074386646</v>
          </cell>
          <cell r="U844" t="str">
            <v>074386646</v>
          </cell>
          <cell r="V844" t="str">
            <v>21</v>
          </cell>
          <cell r="W844" t="str">
            <v>2.1 ทุติยภูมิระดับต้น</v>
          </cell>
          <cell r="X844" t="str">
            <v>S</v>
          </cell>
          <cell r="Y844" t="str">
            <v xml:space="preserve">บริการ  </v>
          </cell>
          <cell r="AH844" t="str">
            <v>11397</v>
          </cell>
        </row>
        <row r="845">
          <cell r="A845" t="str">
            <v>001139800</v>
          </cell>
          <cell r="B845" t="str">
            <v>โรงพยาบาลปาดังเบซาร์</v>
          </cell>
          <cell r="C845" t="str">
            <v>21002</v>
          </cell>
          <cell r="D845" t="str">
            <v>กระทรวงสาธารณสุข สำนักงานปลัดกระทรวงสาธารณสุข</v>
          </cell>
          <cell r="E845" t="str">
            <v>07</v>
          </cell>
          <cell r="F845" t="str">
            <v>โรงพยาบาลชุมชน</v>
          </cell>
          <cell r="G845" t="str">
            <v>30</v>
          </cell>
          <cell r="H845" t="str">
            <v>90</v>
          </cell>
          <cell r="I845" t="str">
            <v>จ.สงขลา</v>
          </cell>
          <cell r="J845" t="str">
            <v>10</v>
          </cell>
          <cell r="K845" t="str">
            <v xml:space="preserve"> อ.สะเดา</v>
          </cell>
          <cell r="L845" t="str">
            <v>07</v>
          </cell>
          <cell r="M845" t="str">
            <v xml:space="preserve"> 'ต.ปาดังเบซาร์'</v>
          </cell>
          <cell r="N845" t="str">
            <v>09</v>
          </cell>
          <cell r="O845" t="str">
            <v xml:space="preserve"> หมู่ 9</v>
          </cell>
          <cell r="P845" t="str">
            <v>01</v>
          </cell>
          <cell r="Q845" t="str">
            <v>เปิดดำเนินการ</v>
          </cell>
          <cell r="R845" t="str">
            <v xml:space="preserve">42 ถ.ปาดังเบซาร์ </v>
          </cell>
          <cell r="S845" t="str">
            <v>90240</v>
          </cell>
          <cell r="T845" t="str">
            <v>074522503</v>
          </cell>
          <cell r="U845" t="str">
            <v>074522503</v>
          </cell>
          <cell r="V845" t="str">
            <v>21</v>
          </cell>
          <cell r="W845" t="str">
            <v>2.1 ทุติยภูมิระดับต้น</v>
          </cell>
          <cell r="X845" t="str">
            <v>S</v>
          </cell>
          <cell r="Y845" t="str">
            <v xml:space="preserve">บริการ  </v>
          </cell>
          <cell r="AH845" t="str">
            <v>11398</v>
          </cell>
        </row>
        <row r="846">
          <cell r="A846" t="str">
            <v>001139900</v>
          </cell>
          <cell r="B846" t="str">
            <v>โรงพยาบาลบางกล่ำ</v>
          </cell>
          <cell r="C846" t="str">
            <v>21002</v>
          </cell>
          <cell r="D846" t="str">
            <v>กระทรวงสาธารณสุข สำนักงานปลัดกระทรวงสาธารณสุข</v>
          </cell>
          <cell r="E846" t="str">
            <v>07</v>
          </cell>
          <cell r="F846" t="str">
            <v>โรงพยาบาลชุมชน</v>
          </cell>
          <cell r="G846" t="str">
            <v>30</v>
          </cell>
          <cell r="H846" t="str">
            <v>90</v>
          </cell>
          <cell r="I846" t="str">
            <v>จ.สงขลา</v>
          </cell>
          <cell r="J846" t="str">
            <v>14</v>
          </cell>
          <cell r="K846" t="str">
            <v xml:space="preserve"> อ.บางกล่ำ</v>
          </cell>
          <cell r="L846" t="str">
            <v>01</v>
          </cell>
          <cell r="M846" t="str">
            <v xml:space="preserve"> 'ต.บางกล่ำ'</v>
          </cell>
          <cell r="N846" t="str">
            <v>01</v>
          </cell>
          <cell r="O846" t="str">
            <v xml:space="preserve"> หมู่ 1</v>
          </cell>
          <cell r="P846" t="str">
            <v>01</v>
          </cell>
          <cell r="Q846" t="str">
            <v>เปิดดำเนินการ</v>
          </cell>
          <cell r="R846" t="str">
            <v xml:space="preserve">117 </v>
          </cell>
          <cell r="S846" t="str">
            <v>90110</v>
          </cell>
          <cell r="T846" t="str">
            <v>074328221</v>
          </cell>
          <cell r="U846" t="str">
            <v>074328221</v>
          </cell>
          <cell r="V846" t="str">
            <v>21</v>
          </cell>
          <cell r="W846" t="str">
            <v>2.1 ทุติยภูมิระดับต้น</v>
          </cell>
          <cell r="X846" t="str">
            <v>S</v>
          </cell>
          <cell r="Y846" t="str">
            <v xml:space="preserve">บริการ  </v>
          </cell>
          <cell r="AH846" t="str">
            <v>11399</v>
          </cell>
        </row>
        <row r="847">
          <cell r="A847" t="str">
            <v>001140000</v>
          </cell>
          <cell r="B847" t="str">
            <v>โรงพยาบาลสิงหนคร</v>
          </cell>
          <cell r="C847" t="str">
            <v>21002</v>
          </cell>
          <cell r="D847" t="str">
            <v>กระทรวงสาธารณสุข สำนักงานปลัดกระทรวงสาธารณสุข</v>
          </cell>
          <cell r="E847" t="str">
            <v>07</v>
          </cell>
          <cell r="F847" t="str">
            <v>โรงพยาบาลชุมชน</v>
          </cell>
          <cell r="G847" t="str">
            <v>30</v>
          </cell>
          <cell r="H847" t="str">
            <v>90</v>
          </cell>
          <cell r="I847" t="str">
            <v>จ.สงขลา</v>
          </cell>
          <cell r="J847" t="str">
            <v>15</v>
          </cell>
          <cell r="K847" t="str">
            <v xml:space="preserve"> อ.สิงหนคร</v>
          </cell>
          <cell r="L847" t="str">
            <v>02</v>
          </cell>
          <cell r="M847" t="str">
            <v xml:space="preserve"> 'ต.สทิงหม้อ'</v>
          </cell>
          <cell r="N847" t="str">
            <v>05</v>
          </cell>
          <cell r="O847" t="str">
            <v xml:space="preserve"> หมู่ 5</v>
          </cell>
          <cell r="P847" t="str">
            <v>01</v>
          </cell>
          <cell r="Q847" t="str">
            <v>เปิดดำเนินการ</v>
          </cell>
          <cell r="R847" t="str">
            <v>80/1</v>
          </cell>
          <cell r="S847" t="str">
            <v>90280</v>
          </cell>
          <cell r="T847" t="str">
            <v>074332902</v>
          </cell>
          <cell r="U847" t="str">
            <v>074332005</v>
          </cell>
          <cell r="V847" t="str">
            <v>21</v>
          </cell>
          <cell r="W847" t="str">
            <v>2.1 ทุติยภูมิระดับต้น</v>
          </cell>
          <cell r="X847" t="str">
            <v>S</v>
          </cell>
          <cell r="Y847" t="str">
            <v xml:space="preserve">บริการ  </v>
          </cell>
          <cell r="AH847" t="str">
            <v>11400</v>
          </cell>
        </row>
        <row r="848">
          <cell r="A848" t="str">
            <v>001144400</v>
          </cell>
          <cell r="B848" t="str">
            <v>โรงพยาบาลสมเด็จพระยุพราชเลิงนกทา</v>
          </cell>
          <cell r="C848" t="str">
            <v>21002</v>
          </cell>
          <cell r="D848" t="str">
            <v>กระทรวงสาธารณสุข สำนักงานปลัดกระทรวงสาธารณสุข</v>
          </cell>
          <cell r="E848" t="str">
            <v>07</v>
          </cell>
          <cell r="F848" t="str">
            <v>โรงพยาบาลชุมชน</v>
          </cell>
          <cell r="G848" t="str">
            <v>60</v>
          </cell>
          <cell r="H848" t="str">
            <v>35</v>
          </cell>
          <cell r="I848" t="str">
            <v>จ.ยโสธร</v>
          </cell>
          <cell r="J848" t="str">
            <v>08</v>
          </cell>
          <cell r="K848" t="str">
            <v xml:space="preserve"> อ.เลิงนกทา</v>
          </cell>
          <cell r="L848" t="str">
            <v>03</v>
          </cell>
          <cell r="M848" t="str">
            <v xml:space="preserve"> 'ต.สวาท'</v>
          </cell>
          <cell r="N848" t="str">
            <v>01</v>
          </cell>
          <cell r="O848" t="str">
            <v xml:space="preserve"> หมู่ 1</v>
          </cell>
          <cell r="P848" t="str">
            <v>01</v>
          </cell>
          <cell r="Q848" t="str">
            <v>เปิดดำเนินการ</v>
          </cell>
          <cell r="V848" t="str">
            <v>22</v>
          </cell>
          <cell r="W848" t="str">
            <v>2.2 ทุติยภูมิระดับกลาง</v>
          </cell>
          <cell r="AH848" t="str">
            <v>11444</v>
          </cell>
        </row>
        <row r="849">
          <cell r="A849" t="str">
            <v>001146000</v>
          </cell>
          <cell r="B849" t="str">
            <v>โรงพยาบาลสมเด็จพระยุพราชสายบุรี</v>
          </cell>
          <cell r="C849" t="str">
            <v>21002</v>
          </cell>
          <cell r="D849" t="str">
            <v>กระทรวงสาธารณสุข สำนักงานปลัดกระทรวงสาธารณสุข</v>
          </cell>
          <cell r="E849" t="str">
            <v>07</v>
          </cell>
          <cell r="F849" t="str">
            <v>โรงพยาบาลชุมชน</v>
          </cell>
          <cell r="G849" t="str">
            <v>60</v>
          </cell>
          <cell r="H849" t="str">
            <v>94</v>
          </cell>
          <cell r="I849" t="str">
            <v>จ.ปัตตานี</v>
          </cell>
          <cell r="J849" t="str">
            <v>07</v>
          </cell>
          <cell r="K849" t="str">
            <v xml:space="preserve"> อ.สายบุรี</v>
          </cell>
          <cell r="L849" t="str">
            <v>01</v>
          </cell>
          <cell r="M849" t="str">
            <v xml:space="preserve"> 'ต.ตะลุบัน'</v>
          </cell>
          <cell r="N849" t="str">
            <v>00</v>
          </cell>
          <cell r="O849" t="str">
            <v xml:space="preserve"> หมู่ 0</v>
          </cell>
          <cell r="P849" t="str">
            <v>01</v>
          </cell>
          <cell r="Q849" t="str">
            <v>เปิดดำเนินการ</v>
          </cell>
          <cell r="R849" t="str">
            <v>162 ถ.ท่าเสด็จ</v>
          </cell>
          <cell r="V849" t="str">
            <v>22</v>
          </cell>
          <cell r="W849" t="str">
            <v>2.2 ทุติยภูมิระดับกลาง</v>
          </cell>
          <cell r="AH849" t="str">
            <v>11460</v>
          </cell>
        </row>
        <row r="850">
          <cell r="A850" t="str">
            <v>001145800</v>
          </cell>
          <cell r="B850" t="str">
            <v>โรงพยาบาลสมเด็จพระยุพราชจอมบึง</v>
          </cell>
          <cell r="C850" t="str">
            <v>21002</v>
          </cell>
          <cell r="D850" t="str">
            <v>กระทรวงสาธารณสุข สำนักงานปลัดกระทรวงสาธารณสุข</v>
          </cell>
          <cell r="E850" t="str">
            <v>07</v>
          </cell>
          <cell r="F850" t="str">
            <v>โรงพยาบาลชุมชน</v>
          </cell>
          <cell r="G850" t="str">
            <v>60</v>
          </cell>
          <cell r="H850" t="str">
            <v>70</v>
          </cell>
          <cell r="I850" t="str">
            <v>จ.ราชบุรี</v>
          </cell>
          <cell r="J850" t="str">
            <v>02</v>
          </cell>
          <cell r="K850" t="str">
            <v xml:space="preserve"> อ.จอมบึง</v>
          </cell>
          <cell r="L850" t="str">
            <v>01</v>
          </cell>
          <cell r="M850" t="str">
            <v xml:space="preserve"> 'ต.จอมบึง'</v>
          </cell>
          <cell r="N850" t="str">
            <v>08</v>
          </cell>
          <cell r="O850" t="str">
            <v xml:space="preserve"> หมู่ 8</v>
          </cell>
          <cell r="P850" t="str">
            <v>01</v>
          </cell>
          <cell r="Q850" t="str">
            <v>เปิดดำเนินการ</v>
          </cell>
          <cell r="R850" t="str">
            <v xml:space="preserve">5 </v>
          </cell>
          <cell r="V850" t="str">
            <v>21</v>
          </cell>
          <cell r="W850" t="str">
            <v>2.1 ทุติยภูมิระดับต้น</v>
          </cell>
          <cell r="AH850" t="str">
            <v>11458</v>
          </cell>
        </row>
        <row r="851">
          <cell r="A851" t="str">
            <v>001381900</v>
          </cell>
          <cell r="B851" t="str">
            <v>โรงพยาบาลหลวงพ่อเปิ่น</v>
          </cell>
          <cell r="C851" t="str">
            <v>21002</v>
          </cell>
          <cell r="D851" t="str">
            <v>กระทรวงสาธารณสุข สำนักงานปลัดกระทรวงสาธารณสุข</v>
          </cell>
          <cell r="E851" t="str">
            <v>07</v>
          </cell>
          <cell r="F851" t="str">
            <v>โรงพยาบาลชุมชน</v>
          </cell>
          <cell r="G851" t="str">
            <v>30</v>
          </cell>
          <cell r="H851" t="str">
            <v>73</v>
          </cell>
          <cell r="I851" t="str">
            <v>จ.นครปฐม</v>
          </cell>
          <cell r="J851" t="str">
            <v>03</v>
          </cell>
          <cell r="K851" t="str">
            <v xml:space="preserve"> อ.นครชัยศรี</v>
          </cell>
          <cell r="L851" t="str">
            <v>21</v>
          </cell>
          <cell r="M851" t="str">
            <v xml:space="preserve"> 'ต.บางแก้วฟ้า'</v>
          </cell>
          <cell r="N851" t="str">
            <v>02</v>
          </cell>
          <cell r="O851" t="str">
            <v xml:space="preserve"> หมู่ 2</v>
          </cell>
          <cell r="P851" t="str">
            <v>01</v>
          </cell>
          <cell r="Q851" t="str">
            <v>เปิดดำเนินการ</v>
          </cell>
          <cell r="V851" t="str">
            <v>21</v>
          </cell>
          <cell r="W851" t="str">
            <v>2.1 ทุติยภูมิระดับต้น</v>
          </cell>
          <cell r="AH851" t="str">
            <v>13819</v>
          </cell>
        </row>
        <row r="852">
          <cell r="A852" t="str">
            <v>001144700</v>
          </cell>
          <cell r="B852" t="str">
            <v>โรงพยาบาลสมเด็จพระยุพราชด่านซ้าย</v>
          </cell>
          <cell r="C852" t="str">
            <v>21002</v>
          </cell>
          <cell r="D852" t="str">
            <v>กระทรวงสาธารณสุข สำนักงานปลัดกระทรวงสาธารณสุข</v>
          </cell>
          <cell r="E852" t="str">
            <v>07</v>
          </cell>
          <cell r="F852" t="str">
            <v>โรงพยาบาลชุมชน</v>
          </cell>
          <cell r="G852" t="str">
            <v>60</v>
          </cell>
          <cell r="H852" t="str">
            <v>42</v>
          </cell>
          <cell r="I852" t="str">
            <v>จ.เลย</v>
          </cell>
          <cell r="J852" t="str">
            <v>05</v>
          </cell>
          <cell r="K852" t="str">
            <v xml:space="preserve"> อ.ด่านซ้าย</v>
          </cell>
          <cell r="L852" t="str">
            <v>01</v>
          </cell>
          <cell r="M852" t="str">
            <v xml:space="preserve"> 'ต.ด่านซ้าย'</v>
          </cell>
          <cell r="N852" t="str">
            <v>03</v>
          </cell>
          <cell r="O852" t="str">
            <v xml:space="preserve"> หมู่ 3</v>
          </cell>
          <cell r="P852" t="str">
            <v>01</v>
          </cell>
          <cell r="Q852" t="str">
            <v>เปิดดำเนินการ</v>
          </cell>
          <cell r="S852" t="str">
            <v>42120</v>
          </cell>
          <cell r="T852" t="str">
            <v>042891314</v>
          </cell>
          <cell r="U852" t="str">
            <v>0428911276</v>
          </cell>
          <cell r="V852" t="str">
            <v>22</v>
          </cell>
          <cell r="W852" t="str">
            <v>2.2 ทุติยภูมิระดับกลาง</v>
          </cell>
          <cell r="X852" t="str">
            <v>S</v>
          </cell>
          <cell r="Y852" t="str">
            <v xml:space="preserve">บริการ  </v>
          </cell>
          <cell r="AH852" t="str">
            <v>11447</v>
          </cell>
        </row>
        <row r="853">
          <cell r="A853" t="str">
            <v>001145900</v>
          </cell>
          <cell r="B853" t="str">
            <v>โรงพยาบาลสมเด็จพระยุพราชเวียงสระ</v>
          </cell>
          <cell r="C853" t="str">
            <v>21002</v>
          </cell>
          <cell r="D853" t="str">
            <v>กระทรวงสาธารณสุข สำนักงานปลัดกระทรวงสาธารณสุข</v>
          </cell>
          <cell r="E853" t="str">
            <v>07</v>
          </cell>
          <cell r="F853" t="str">
            <v>โรงพยาบาลชุมชน</v>
          </cell>
          <cell r="G853" t="str">
            <v>60</v>
          </cell>
          <cell r="H853" t="str">
            <v>84</v>
          </cell>
          <cell r="I853" t="str">
            <v>จ.สุราษฎร์ธานี</v>
          </cell>
          <cell r="J853" t="str">
            <v>15</v>
          </cell>
          <cell r="K853" t="str">
            <v xml:space="preserve"> อ.เวียงสระ</v>
          </cell>
          <cell r="L853" t="str">
            <v>01</v>
          </cell>
          <cell r="M853" t="str">
            <v xml:space="preserve"> 'ต.เวียงสระ'</v>
          </cell>
          <cell r="N853" t="str">
            <v>10</v>
          </cell>
          <cell r="O853" t="str">
            <v xml:space="preserve"> หมู่ 10</v>
          </cell>
          <cell r="P853" t="str">
            <v>01</v>
          </cell>
          <cell r="Q853" t="str">
            <v>เปิดดำเนินการ</v>
          </cell>
          <cell r="R853" t="str">
            <v xml:space="preserve">204/16 </v>
          </cell>
          <cell r="S853" t="str">
            <v>84190</v>
          </cell>
          <cell r="T853" t="str">
            <v>077362013</v>
          </cell>
          <cell r="U853" t="str">
            <v>077361283</v>
          </cell>
          <cell r="V853" t="str">
            <v>22</v>
          </cell>
          <cell r="W853" t="str">
            <v>2.2 ทุติยภูมิระดับกลาง</v>
          </cell>
          <cell r="X853" t="str">
            <v>S</v>
          </cell>
          <cell r="Y853" t="str">
            <v xml:space="preserve">บริการ  </v>
          </cell>
          <cell r="AH853" t="str">
            <v>11459</v>
          </cell>
        </row>
        <row r="854">
          <cell r="A854" t="str">
            <v>001164300</v>
          </cell>
          <cell r="B854" t="str">
            <v>โรงพยาบาลดอยหล่อ</v>
          </cell>
          <cell r="C854" t="str">
            <v>21002</v>
          </cell>
          <cell r="D854" t="str">
            <v>กระทรวงสาธารณสุข สำนักงานปลัดกระทรวงสาธารณสุข</v>
          </cell>
          <cell r="E854" t="str">
            <v>07</v>
          </cell>
          <cell r="F854" t="str">
            <v>โรงพยาบาลชุมชน</v>
          </cell>
          <cell r="G854" t="str">
            <v>30</v>
          </cell>
          <cell r="H854" t="str">
            <v>50</v>
          </cell>
          <cell r="I854" t="str">
            <v>จ.เชียงใหม่</v>
          </cell>
          <cell r="J854" t="str">
            <v>24</v>
          </cell>
          <cell r="K854" t="str">
            <v xml:space="preserve"> อ.ดอยหล่อ</v>
          </cell>
          <cell r="L854" t="str">
            <v>01</v>
          </cell>
          <cell r="M854" t="str">
            <v xml:space="preserve"> 'ต.ดอยหล่อ'</v>
          </cell>
          <cell r="N854" t="str">
            <v>05</v>
          </cell>
          <cell r="O854" t="str">
            <v xml:space="preserve"> หมู่ 5</v>
          </cell>
          <cell r="P854" t="str">
            <v>01</v>
          </cell>
          <cell r="Q854" t="str">
            <v>เปิดดำเนินการ</v>
          </cell>
          <cell r="S854" t="str">
            <v>50160</v>
          </cell>
          <cell r="V854" t="str">
            <v>22</v>
          </cell>
          <cell r="W854" t="str">
            <v>2.2 ทุติยภูมิระดับกลาง</v>
          </cell>
          <cell r="AH854" t="str">
            <v>11643</v>
          </cell>
        </row>
        <row r="855">
          <cell r="A855" t="str">
            <v>001145400</v>
          </cell>
          <cell r="B855" t="str">
            <v>โรงพยาบาลสมเด็จพระยุพราชเชียงของ</v>
          </cell>
          <cell r="C855" t="str">
            <v>21002</v>
          </cell>
          <cell r="D855" t="str">
            <v>กระทรวงสาธารณสุข สำนักงานปลัดกระทรวงสาธารณสุข</v>
          </cell>
          <cell r="E855" t="str">
            <v>07</v>
          </cell>
          <cell r="F855" t="str">
            <v>โรงพยาบาลชุมชน</v>
          </cell>
          <cell r="G855" t="str">
            <v>90</v>
          </cell>
          <cell r="H855" t="str">
            <v>57</v>
          </cell>
          <cell r="I855" t="str">
            <v>จ.เชียงราย</v>
          </cell>
          <cell r="J855" t="str">
            <v>03</v>
          </cell>
          <cell r="K855" t="str">
            <v xml:space="preserve"> อ.เชียงของ</v>
          </cell>
          <cell r="L855" t="str">
            <v>01</v>
          </cell>
          <cell r="M855" t="str">
            <v xml:space="preserve"> 'ต.เวียง'</v>
          </cell>
          <cell r="N855" t="str">
            <v>10</v>
          </cell>
          <cell r="O855" t="str">
            <v xml:space="preserve"> หมู่ 10</v>
          </cell>
          <cell r="P855" t="str">
            <v>01</v>
          </cell>
          <cell r="Q855" t="str">
            <v>เปิดดำเนินการ</v>
          </cell>
          <cell r="R855" t="str">
            <v>351</v>
          </cell>
          <cell r="S855" t="str">
            <v>57140</v>
          </cell>
          <cell r="T855" t="str">
            <v>053-791206</v>
          </cell>
          <cell r="U855" t="str">
            <v>053-791207</v>
          </cell>
          <cell r="V855" t="str">
            <v>21</v>
          </cell>
          <cell r="W855" t="str">
            <v>2.1 ทุติยภูมิระดับต้น</v>
          </cell>
          <cell r="X855" t="str">
            <v>S</v>
          </cell>
          <cell r="Y855" t="str">
            <v xml:space="preserve">บริการ  </v>
          </cell>
          <cell r="AH855" t="str">
            <v>11454</v>
          </cell>
        </row>
        <row r="856">
          <cell r="A856" t="str">
            <v>001146400</v>
          </cell>
          <cell r="B856" t="str">
            <v>โรงพยาบาลกะพ้อ</v>
          </cell>
          <cell r="C856" t="str">
            <v>21002</v>
          </cell>
          <cell r="D856" t="str">
            <v>กระทรวงสาธารณสุข สำนักงานปลัดกระทรวงสาธารณสุข</v>
          </cell>
          <cell r="E856" t="str">
            <v>07</v>
          </cell>
          <cell r="F856" t="str">
            <v>โรงพยาบาลชุมชน</v>
          </cell>
          <cell r="G856" t="str">
            <v>10</v>
          </cell>
          <cell r="H856" t="str">
            <v>94</v>
          </cell>
          <cell r="I856" t="str">
            <v>จ.ปัตตานี</v>
          </cell>
          <cell r="J856" t="str">
            <v>11</v>
          </cell>
          <cell r="K856" t="str">
            <v xml:space="preserve"> อ.กะพ้อ</v>
          </cell>
          <cell r="L856" t="str">
            <v>01</v>
          </cell>
          <cell r="M856" t="str">
            <v xml:space="preserve"> 'ต.กะรุบี'</v>
          </cell>
          <cell r="N856" t="str">
            <v>01</v>
          </cell>
          <cell r="O856" t="str">
            <v xml:space="preserve"> หมู่ 1</v>
          </cell>
          <cell r="P856" t="str">
            <v>01</v>
          </cell>
          <cell r="Q856" t="str">
            <v>เปิดดำเนินการ</v>
          </cell>
          <cell r="S856" t="str">
            <v>94140</v>
          </cell>
          <cell r="T856" t="str">
            <v>073497248</v>
          </cell>
          <cell r="U856" t="str">
            <v>073497249</v>
          </cell>
          <cell r="V856" t="str">
            <v>21</v>
          </cell>
          <cell r="W856" t="str">
            <v>2.1 ทุติยภูมิระดับต้น</v>
          </cell>
          <cell r="X856" t="str">
            <v>S</v>
          </cell>
          <cell r="Y856" t="str">
            <v xml:space="preserve">บริการ  </v>
          </cell>
          <cell r="AH856" t="str">
            <v>11464</v>
          </cell>
        </row>
        <row r="857">
          <cell r="A857" t="str">
            <v>001145600</v>
          </cell>
          <cell r="B857" t="str">
            <v>โรงพยาบาลสมเด็จพระยุพราชตะพานหิน</v>
          </cell>
          <cell r="C857" t="str">
            <v>21002</v>
          </cell>
          <cell r="D857" t="str">
            <v>กระทรวงสาธารณสุข สำนักงานปลัดกระทรวงสาธารณสุข</v>
          </cell>
          <cell r="E857" t="str">
            <v>07</v>
          </cell>
          <cell r="F857" t="str">
            <v>โรงพยาบาลชุมชน</v>
          </cell>
          <cell r="G857" t="str">
            <v>90</v>
          </cell>
          <cell r="H857" t="str">
            <v>66</v>
          </cell>
          <cell r="I857" t="str">
            <v>จ.พิจิตร</v>
          </cell>
          <cell r="J857" t="str">
            <v>04</v>
          </cell>
          <cell r="K857" t="str">
            <v xml:space="preserve"> อ.ตะพานหิน</v>
          </cell>
          <cell r="L857" t="str">
            <v>01</v>
          </cell>
          <cell r="M857" t="str">
            <v xml:space="preserve"> 'ต.ตะพานหิน'</v>
          </cell>
          <cell r="N857" t="str">
            <v>00</v>
          </cell>
          <cell r="O857" t="str">
            <v xml:space="preserve"> หมู่ 0</v>
          </cell>
          <cell r="P857" t="str">
            <v>01</v>
          </cell>
          <cell r="Q857" t="str">
            <v>เปิดดำเนินการ</v>
          </cell>
          <cell r="V857" t="str">
            <v>21</v>
          </cell>
          <cell r="W857" t="str">
            <v>2.1 ทุติยภูมิระดับต้น</v>
          </cell>
          <cell r="AH857" t="str">
            <v>11456</v>
          </cell>
        </row>
        <row r="858">
          <cell r="A858" t="str">
            <v>001145300</v>
          </cell>
          <cell r="B858" t="str">
            <v>โรงพยาบาลสมเด็จพระยุพราชปัว</v>
          </cell>
          <cell r="C858" t="str">
            <v>21002</v>
          </cell>
          <cell r="D858" t="str">
            <v>กระทรวงสาธารณสุข สำนักงานปลัดกระทรวงสาธารณสุข</v>
          </cell>
          <cell r="E858" t="str">
            <v>07</v>
          </cell>
          <cell r="F858" t="str">
            <v>โรงพยาบาลชุมชน</v>
          </cell>
          <cell r="G858" t="str">
            <v>90</v>
          </cell>
          <cell r="H858" t="str">
            <v>55</v>
          </cell>
          <cell r="I858" t="str">
            <v>จ.น่าน</v>
          </cell>
          <cell r="J858" t="str">
            <v>05</v>
          </cell>
          <cell r="K858" t="str">
            <v xml:space="preserve"> อ.ปัว</v>
          </cell>
          <cell r="L858" t="str">
            <v>14</v>
          </cell>
          <cell r="M858" t="str">
            <v xml:space="preserve"> 'ต.วรนคร'</v>
          </cell>
          <cell r="N858" t="str">
            <v>06</v>
          </cell>
          <cell r="O858" t="str">
            <v xml:space="preserve"> หมู่ 6</v>
          </cell>
          <cell r="P858" t="str">
            <v>01</v>
          </cell>
          <cell r="Q858" t="str">
            <v>เปิดดำเนินการ</v>
          </cell>
          <cell r="R858" t="str">
            <v xml:space="preserve"> เลขที่ 70  </v>
          </cell>
          <cell r="S858" t="str">
            <v>55120</v>
          </cell>
          <cell r="T858" t="str">
            <v>054791104</v>
          </cell>
          <cell r="V858" t="str">
            <v>22</v>
          </cell>
          <cell r="W858" t="str">
            <v>2.2 ทุติยภูมิระดับกลาง</v>
          </cell>
          <cell r="AH858" t="str">
            <v>11453</v>
          </cell>
        </row>
        <row r="859">
          <cell r="A859" t="str">
            <v>001144500</v>
          </cell>
          <cell r="B859" t="str">
            <v>โรงพยาบาลสมเด็จพระยุพราชกระนวน</v>
          </cell>
          <cell r="C859" t="str">
            <v>21002</v>
          </cell>
          <cell r="D859" t="str">
            <v>กระทรวงสาธารณสุข สำนักงานปลัดกระทรวงสาธารณสุข</v>
          </cell>
          <cell r="E859" t="str">
            <v>07</v>
          </cell>
          <cell r="F859" t="str">
            <v>โรงพยาบาลชุมชน</v>
          </cell>
          <cell r="G859" t="str">
            <v>90</v>
          </cell>
          <cell r="H859" t="str">
            <v>40</v>
          </cell>
          <cell r="I859" t="str">
            <v>จ.ขอนแก่น</v>
          </cell>
          <cell r="J859" t="str">
            <v>09</v>
          </cell>
          <cell r="K859" t="str">
            <v xml:space="preserve"> อ.กระนวน</v>
          </cell>
          <cell r="L859" t="str">
            <v>01</v>
          </cell>
          <cell r="M859" t="str">
            <v xml:space="preserve"> 'ต.หนองโก'</v>
          </cell>
          <cell r="N859" t="str">
            <v>11</v>
          </cell>
          <cell r="O859" t="str">
            <v xml:space="preserve"> หมู่ 11</v>
          </cell>
          <cell r="P859" t="str">
            <v>01</v>
          </cell>
          <cell r="Q859" t="str">
            <v>เปิดดำเนินการ</v>
          </cell>
          <cell r="R859" t="str">
            <v xml:space="preserve">1 </v>
          </cell>
          <cell r="S859" t="str">
            <v>40170</v>
          </cell>
          <cell r="T859" t="str">
            <v>043251302</v>
          </cell>
          <cell r="V859" t="str">
            <v>22</v>
          </cell>
          <cell r="W859" t="str">
            <v>2.2 ทุติยภูมิระดับกลาง</v>
          </cell>
          <cell r="X859" t="str">
            <v>S</v>
          </cell>
          <cell r="Y859" t="str">
            <v xml:space="preserve">บริการ  </v>
          </cell>
          <cell r="AH859" t="str">
            <v>11445</v>
          </cell>
        </row>
        <row r="860">
          <cell r="A860" t="str">
            <v>002198400</v>
          </cell>
          <cell r="B860" t="str">
            <v>โรงพยาบาล๕๐ พรรษา มหาวชิราลงกรณ์</v>
          </cell>
          <cell r="C860" t="str">
            <v>21002</v>
          </cell>
          <cell r="D860" t="str">
            <v>กระทรวงสาธารณสุข สำนักงานปลัดกระทรวงสาธารณสุข</v>
          </cell>
          <cell r="E860" t="str">
            <v>07</v>
          </cell>
          <cell r="F860" t="str">
            <v>โรงพยาบาลชุมชน</v>
          </cell>
          <cell r="G860" t="str">
            <v>80</v>
          </cell>
          <cell r="H860" t="str">
            <v>34</v>
          </cell>
          <cell r="I860" t="str">
            <v>จ.อุบลราชธานี</v>
          </cell>
          <cell r="J860" t="str">
            <v>01</v>
          </cell>
          <cell r="K860" t="str">
            <v xml:space="preserve"> อ.เมืองอุบลราชธานี</v>
          </cell>
          <cell r="L860" t="str">
            <v>12</v>
          </cell>
          <cell r="M860" t="str">
            <v xml:space="preserve"> 'ต.ไร่น้อย'</v>
          </cell>
          <cell r="N860" t="str">
            <v>00</v>
          </cell>
          <cell r="O860" t="str">
            <v xml:space="preserve"> หมู่ 0</v>
          </cell>
          <cell r="P860" t="str">
            <v>01</v>
          </cell>
          <cell r="Q860" t="str">
            <v>เปิดดำเนินการ</v>
          </cell>
          <cell r="R860" t="str">
            <v xml:space="preserve">300  ถนนอุบล-ตระการ </v>
          </cell>
          <cell r="S860" t="str">
            <v>34000</v>
          </cell>
          <cell r="T860" t="str">
            <v>-</v>
          </cell>
          <cell r="V860" t="str">
            <v>23</v>
          </cell>
          <cell r="W860" t="str">
            <v>2.3 ทุติยภูมิระดับสูง</v>
          </cell>
          <cell r="AH860" t="str">
            <v>21984</v>
          </cell>
        </row>
        <row r="861">
          <cell r="A861" t="str">
            <v>001413200</v>
          </cell>
          <cell r="B861" t="str">
            <v>โรงพยาบาลซำสูง</v>
          </cell>
          <cell r="C861" t="str">
            <v>21002</v>
          </cell>
          <cell r="D861" t="str">
            <v>กระทรวงสาธารณสุข สำนักงานปลัดกระทรวงสาธารณสุข</v>
          </cell>
          <cell r="E861" t="str">
            <v>07</v>
          </cell>
          <cell r="F861" t="str">
            <v>โรงพยาบาลชุมชน</v>
          </cell>
          <cell r="G861" t="str">
            <v>30</v>
          </cell>
          <cell r="H861" t="str">
            <v>40</v>
          </cell>
          <cell r="I861" t="str">
            <v>จ.ขอนแก่น</v>
          </cell>
          <cell r="J861" t="str">
            <v>21</v>
          </cell>
          <cell r="K861" t="str">
            <v xml:space="preserve"> อ.ซำสูง</v>
          </cell>
          <cell r="L861" t="str">
            <v>01</v>
          </cell>
          <cell r="M861" t="str">
            <v xml:space="preserve"> 'ต.กระนวน'</v>
          </cell>
          <cell r="N861" t="str">
            <v>03</v>
          </cell>
          <cell r="O861" t="str">
            <v xml:space="preserve"> หมู่ 3</v>
          </cell>
          <cell r="P861" t="str">
            <v>01</v>
          </cell>
          <cell r="Q861" t="str">
            <v>เปิดดำเนินการ</v>
          </cell>
          <cell r="R861" t="str">
            <v xml:space="preserve">231 </v>
          </cell>
          <cell r="S861" t="str">
            <v>40170</v>
          </cell>
          <cell r="T861" t="str">
            <v>043219192</v>
          </cell>
          <cell r="V861" t="str">
            <v>21</v>
          </cell>
          <cell r="W861" t="str">
            <v>2.1 ทุติยภูมิระดับต้น</v>
          </cell>
          <cell r="X861" t="str">
            <v>S</v>
          </cell>
          <cell r="Y861" t="str">
            <v xml:space="preserve">บริการ  </v>
          </cell>
          <cell r="AH861" t="str">
            <v>14132</v>
          </cell>
        </row>
        <row r="862">
          <cell r="A862" t="str">
            <v>001146100</v>
          </cell>
          <cell r="B862" t="str">
            <v>โรงพยาบาลสมเด็จพระยุพราชยะหา</v>
          </cell>
          <cell r="C862" t="str">
            <v>21002</v>
          </cell>
          <cell r="D862" t="str">
            <v>กระทรวงสาธารณสุข สำนักงานปลัดกระทรวงสาธารณสุข</v>
          </cell>
          <cell r="E862" t="str">
            <v>07</v>
          </cell>
          <cell r="F862" t="str">
            <v>โรงพยาบาลชุมชน</v>
          </cell>
          <cell r="G862" t="str">
            <v>77</v>
          </cell>
          <cell r="H862" t="str">
            <v>95</v>
          </cell>
          <cell r="I862" t="str">
            <v>จ.ยะลา</v>
          </cell>
          <cell r="J862" t="str">
            <v>05</v>
          </cell>
          <cell r="K862" t="str">
            <v xml:space="preserve"> อ.ยะหา</v>
          </cell>
          <cell r="L862" t="str">
            <v>01</v>
          </cell>
          <cell r="M862" t="str">
            <v xml:space="preserve"> 'ต.ยะหา'</v>
          </cell>
          <cell r="N862" t="str">
            <v>06</v>
          </cell>
          <cell r="O862" t="str">
            <v xml:space="preserve"> หมู่ 6</v>
          </cell>
          <cell r="P862" t="str">
            <v>01</v>
          </cell>
          <cell r="Q862" t="str">
            <v>เปิดดำเนินการ</v>
          </cell>
          <cell r="S862" t="str">
            <v>95120</v>
          </cell>
          <cell r="T862" t="str">
            <v>073291023</v>
          </cell>
          <cell r="U862" t="str">
            <v>073224422</v>
          </cell>
          <cell r="V862" t="str">
            <v>22</v>
          </cell>
          <cell r="W862" t="str">
            <v>2.2 ทุติยภูมิระดับกลาง</v>
          </cell>
          <cell r="X862" t="str">
            <v>S</v>
          </cell>
          <cell r="Y862" t="str">
            <v xml:space="preserve">บริการ  </v>
          </cell>
          <cell r="AH862" t="str">
            <v>11461</v>
          </cell>
        </row>
        <row r="863">
          <cell r="A863" t="str">
            <v>001145000</v>
          </cell>
          <cell r="B863" t="str">
            <v>โรงพยาบาลสมเด็จพระยุพราชสว่างแดนดิน</v>
          </cell>
          <cell r="C863" t="str">
            <v>21002</v>
          </cell>
          <cell r="D863" t="str">
            <v>กระทรวงสาธารณสุข สำนักงานปลัดกระทรวงสาธารณสุข</v>
          </cell>
          <cell r="E863" t="str">
            <v>07</v>
          </cell>
          <cell r="F863" t="str">
            <v>โรงพยาบาลชุมชน</v>
          </cell>
          <cell r="G863" t="str">
            <v>102</v>
          </cell>
          <cell r="H863" t="str">
            <v>47</v>
          </cell>
          <cell r="I863" t="str">
            <v>จ.สกลนคร</v>
          </cell>
          <cell r="J863" t="str">
            <v>12</v>
          </cell>
          <cell r="K863" t="str">
            <v xml:space="preserve"> อ.สว่างแดนดิน</v>
          </cell>
          <cell r="L863" t="str">
            <v>01</v>
          </cell>
          <cell r="M863" t="str">
            <v xml:space="preserve"> 'ต.สว่างแดนดิน'</v>
          </cell>
          <cell r="N863" t="str">
            <v>11</v>
          </cell>
          <cell r="O863" t="str">
            <v xml:space="preserve"> หมู่ 11</v>
          </cell>
          <cell r="P863" t="str">
            <v>01</v>
          </cell>
          <cell r="Q863" t="str">
            <v>เปิดดำเนินการ</v>
          </cell>
          <cell r="R863" t="str">
            <v xml:space="preserve">291  ถ.ภูมิภักดี  </v>
          </cell>
          <cell r="S863" t="str">
            <v>47110</v>
          </cell>
          <cell r="T863" t="str">
            <v>042721111</v>
          </cell>
          <cell r="U863" t="str">
            <v>042721636</v>
          </cell>
          <cell r="V863" t="str">
            <v>21</v>
          </cell>
          <cell r="W863" t="str">
            <v>2.1 ทุติยภูมิระดับต้น</v>
          </cell>
          <cell r="X863" t="str">
            <v>S</v>
          </cell>
          <cell r="Y863" t="str">
            <v xml:space="preserve">บริการ  </v>
          </cell>
          <cell r="AH863" t="str">
            <v>11450</v>
          </cell>
        </row>
        <row r="864">
          <cell r="A864" t="str">
            <v>001144300</v>
          </cell>
          <cell r="B864" t="str">
            <v>โรงพยาบาลสมเด็จพระยุพราชเดชอุดม</v>
          </cell>
          <cell r="C864" t="str">
            <v>21002</v>
          </cell>
          <cell r="D864" t="str">
            <v>กระทรวงสาธารณสุข สำนักงานปลัดกระทรวงสาธารณสุข</v>
          </cell>
          <cell r="E864" t="str">
            <v>07</v>
          </cell>
          <cell r="F864" t="str">
            <v>โรงพยาบาลชุมชน</v>
          </cell>
          <cell r="G864" t="str">
            <v>90</v>
          </cell>
          <cell r="H864" t="str">
            <v>34</v>
          </cell>
          <cell r="I864" t="str">
            <v>จ.อุบลราชธานี</v>
          </cell>
          <cell r="J864" t="str">
            <v>07</v>
          </cell>
          <cell r="K864" t="str">
            <v xml:space="preserve"> อ.เดชอุดม</v>
          </cell>
          <cell r="L864" t="str">
            <v>01</v>
          </cell>
          <cell r="M864" t="str">
            <v xml:space="preserve"> 'ต.เมืองเดช'</v>
          </cell>
          <cell r="N864" t="str">
            <v>19</v>
          </cell>
          <cell r="O864" t="str">
            <v xml:space="preserve"> หมู่ 19</v>
          </cell>
          <cell r="P864" t="str">
            <v>01</v>
          </cell>
          <cell r="Q864" t="str">
            <v>เปิดดำเนินการ</v>
          </cell>
          <cell r="V864" t="str">
            <v>23</v>
          </cell>
          <cell r="W864" t="str">
            <v>2.3 ทุติยภูมิระดับสูง</v>
          </cell>
          <cell r="AH864" t="str">
            <v>11443</v>
          </cell>
        </row>
        <row r="865">
          <cell r="A865" t="str">
            <v>001144800</v>
          </cell>
          <cell r="B865" t="str">
            <v>โรงพยาบาลสมเด็จพระยุพราชท่าบ่อ</v>
          </cell>
          <cell r="C865" t="str">
            <v>21002</v>
          </cell>
          <cell r="D865" t="str">
            <v>กระทรวงสาธารณสุข สำนักงานปลัดกระทรวงสาธารณสุข</v>
          </cell>
          <cell r="E865" t="str">
            <v>07</v>
          </cell>
          <cell r="F865" t="str">
            <v>โรงพยาบาลชุมชน</v>
          </cell>
          <cell r="G865" t="str">
            <v>150</v>
          </cell>
          <cell r="H865" t="str">
            <v>43</v>
          </cell>
          <cell r="I865" t="str">
            <v>จ.หนองคาย</v>
          </cell>
          <cell r="J865" t="str">
            <v>02</v>
          </cell>
          <cell r="K865" t="str">
            <v xml:space="preserve"> อ.ท่าบ่อ</v>
          </cell>
          <cell r="L865" t="str">
            <v>01</v>
          </cell>
          <cell r="M865" t="str">
            <v xml:space="preserve"> 'ต.ท่าบ่อ'</v>
          </cell>
          <cell r="N865" t="str">
            <v>13</v>
          </cell>
          <cell r="O865" t="str">
            <v xml:space="preserve"> หมู่ 13</v>
          </cell>
          <cell r="P865" t="str">
            <v>01</v>
          </cell>
          <cell r="Q865" t="str">
            <v>เปิดดำเนินการ</v>
          </cell>
          <cell r="R865" t="str">
            <v xml:space="preserve">161  </v>
          </cell>
          <cell r="S865" t="str">
            <v>43110</v>
          </cell>
          <cell r="T865" t="str">
            <v>042431015</v>
          </cell>
          <cell r="U865" t="str">
            <v>042431287</v>
          </cell>
          <cell r="V865" t="str">
            <v>22</v>
          </cell>
          <cell r="W865" t="str">
            <v>2.2 ทุติยภูมิระดับกลาง</v>
          </cell>
          <cell r="X865" t="str">
            <v>S</v>
          </cell>
          <cell r="Y865" t="str">
            <v xml:space="preserve">บริการ  </v>
          </cell>
          <cell r="AH865" t="str">
            <v>11448</v>
          </cell>
        </row>
        <row r="866">
          <cell r="A866" t="str">
            <v>001166000</v>
          </cell>
          <cell r="B866" t="str">
            <v>โรงพยาบาลจุฬาภรณ์</v>
          </cell>
          <cell r="C866" t="str">
            <v>21002</v>
          </cell>
          <cell r="D866" t="str">
            <v>กระทรวงสาธารณสุข สำนักงานปลัดกระทรวงสาธารณสุข</v>
          </cell>
          <cell r="E866" t="str">
            <v>07</v>
          </cell>
          <cell r="F866" t="str">
            <v>โรงพยาบาลชุมชน</v>
          </cell>
          <cell r="G866" t="str">
            <v>30</v>
          </cell>
          <cell r="H866" t="str">
            <v>80</v>
          </cell>
          <cell r="I866" t="str">
            <v>จ.นครศรีธรรมราช</v>
          </cell>
          <cell r="J866" t="str">
            <v>19</v>
          </cell>
          <cell r="K866" t="str">
            <v xml:space="preserve"> อ.จุฬาภรณ์</v>
          </cell>
          <cell r="L866" t="str">
            <v>06</v>
          </cell>
          <cell r="M866" t="str">
            <v xml:space="preserve"> 'ต.สามตำบล'</v>
          </cell>
          <cell r="N866" t="str">
            <v>04</v>
          </cell>
          <cell r="O866" t="str">
            <v xml:space="preserve"> หมู่ 4</v>
          </cell>
          <cell r="P866" t="str">
            <v>01</v>
          </cell>
          <cell r="Q866" t="str">
            <v>เปิดดำเนินการ</v>
          </cell>
          <cell r="R866" t="str">
            <v xml:space="preserve">111 </v>
          </cell>
          <cell r="V866" t="str">
            <v>21</v>
          </cell>
          <cell r="W866" t="str">
            <v>2.1 ทุติยภูมิระดับต้น</v>
          </cell>
          <cell r="AH866" t="str">
            <v>11660</v>
          </cell>
        </row>
        <row r="867">
          <cell r="A867" t="str">
            <v>001145500</v>
          </cell>
          <cell r="B867" t="str">
            <v>โรงพยาบาลสมเด็จพระยุพราชนครไทย</v>
          </cell>
          <cell r="C867" t="str">
            <v>21002</v>
          </cell>
          <cell r="D867" t="str">
            <v>กระทรวงสาธารณสุข สำนักงานปลัดกระทรวงสาธารณสุข</v>
          </cell>
          <cell r="E867" t="str">
            <v>07</v>
          </cell>
          <cell r="F867" t="str">
            <v>โรงพยาบาลชุมชน</v>
          </cell>
          <cell r="G867" t="str">
            <v>60</v>
          </cell>
          <cell r="H867" t="str">
            <v>65</v>
          </cell>
          <cell r="I867" t="str">
            <v>จ.พิษณุโลก</v>
          </cell>
          <cell r="J867" t="str">
            <v>02</v>
          </cell>
          <cell r="K867" t="str">
            <v xml:space="preserve"> อ.นครไทย</v>
          </cell>
          <cell r="L867" t="str">
            <v>01</v>
          </cell>
          <cell r="M867" t="str">
            <v xml:space="preserve"> 'ต.นครไทย'</v>
          </cell>
          <cell r="N867" t="str">
            <v>07</v>
          </cell>
          <cell r="O867" t="str">
            <v xml:space="preserve"> หมู่ 7</v>
          </cell>
          <cell r="P867" t="str">
            <v>01</v>
          </cell>
          <cell r="Q867" t="str">
            <v>เปิดดำเนินการ</v>
          </cell>
          <cell r="R867" t="str">
            <v xml:space="preserve">111 </v>
          </cell>
          <cell r="V867" t="str">
            <v>21</v>
          </cell>
          <cell r="W867" t="str">
            <v>2.1 ทุติยภูมิระดับต้น</v>
          </cell>
          <cell r="AH867" t="str">
            <v>11455</v>
          </cell>
        </row>
        <row r="868">
          <cell r="A868" t="str">
            <v>001380600</v>
          </cell>
          <cell r="B868" t="str">
            <v>โรงพยาบาลกาบัง</v>
          </cell>
          <cell r="C868" t="str">
            <v>21002</v>
          </cell>
          <cell r="D868" t="str">
            <v>กระทรวงสาธารณสุข สำนักงานปลัดกระทรวงสาธารณสุข</v>
          </cell>
          <cell r="E868" t="str">
            <v>07</v>
          </cell>
          <cell r="F868" t="str">
            <v>โรงพยาบาลชุมชน</v>
          </cell>
          <cell r="G868" t="str">
            <v>30</v>
          </cell>
          <cell r="H868" t="str">
            <v>95</v>
          </cell>
          <cell r="I868" t="str">
            <v>จ.ยะลา</v>
          </cell>
          <cell r="J868" t="str">
            <v>07</v>
          </cell>
          <cell r="K868" t="str">
            <v xml:space="preserve"> อ.กาบัง</v>
          </cell>
          <cell r="L868" t="str">
            <v>01</v>
          </cell>
          <cell r="M868" t="str">
            <v xml:space="preserve"> 'ต.กาบัง'</v>
          </cell>
          <cell r="N868" t="str">
            <v>05</v>
          </cell>
          <cell r="O868" t="str">
            <v xml:space="preserve"> หมู่ 5</v>
          </cell>
          <cell r="P868" t="str">
            <v>01</v>
          </cell>
          <cell r="Q868" t="str">
            <v>เปิดดำเนินการ</v>
          </cell>
          <cell r="S868" t="str">
            <v>95120</v>
          </cell>
          <cell r="V868" t="str">
            <v>21</v>
          </cell>
          <cell r="W868" t="str">
            <v>2.1 ทุติยภูมิระดับต้น</v>
          </cell>
          <cell r="AH868" t="str">
            <v>13806</v>
          </cell>
        </row>
        <row r="869">
          <cell r="A869" t="str">
            <v>001501000</v>
          </cell>
          <cell r="B869" t="str">
            <v>โรงพยาบาลเจาะไอร้อง</v>
          </cell>
          <cell r="C869" t="str">
            <v>21002</v>
          </cell>
          <cell r="D869" t="str">
            <v>กระทรวงสาธารณสุข สำนักงานปลัดกระทรวงสาธารณสุข</v>
          </cell>
          <cell r="E869" t="str">
            <v>07</v>
          </cell>
          <cell r="F869" t="str">
            <v>โรงพยาบาลชุมชน</v>
          </cell>
          <cell r="G869" t="str">
            <v>10</v>
          </cell>
          <cell r="H869" t="str">
            <v>96</v>
          </cell>
          <cell r="I869" t="str">
            <v>จ.นราธิวาส</v>
          </cell>
          <cell r="J869" t="str">
            <v>13</v>
          </cell>
          <cell r="K869" t="str">
            <v xml:space="preserve"> อ.เจาะไอร้อง</v>
          </cell>
          <cell r="L869" t="str">
            <v>01</v>
          </cell>
          <cell r="M869" t="str">
            <v xml:space="preserve"> 'ต.จวบ'</v>
          </cell>
          <cell r="N869" t="str">
            <v>01</v>
          </cell>
          <cell r="O869" t="str">
            <v xml:space="preserve"> หมู่ 1</v>
          </cell>
          <cell r="P869" t="str">
            <v>01</v>
          </cell>
          <cell r="Q869" t="str">
            <v>เปิดดำเนินการ</v>
          </cell>
          <cell r="S869" t="str">
            <v>96130</v>
          </cell>
          <cell r="V869" t="str">
            <v>21</v>
          </cell>
          <cell r="W869" t="str">
            <v>2.1 ทุติยภูมิระดับต้น</v>
          </cell>
          <cell r="AH869" t="str">
            <v>15010</v>
          </cell>
        </row>
        <row r="870">
          <cell r="A870" t="str">
            <v>001381700</v>
          </cell>
          <cell r="B870" t="str">
            <v>โรงพยาบาลเขาฉกรรจ์</v>
          </cell>
          <cell r="C870" t="str">
            <v>21002</v>
          </cell>
          <cell r="D870" t="str">
            <v>กระทรวงสาธารณสุข สำนักงานปลัดกระทรวงสาธารณสุข</v>
          </cell>
          <cell r="E870" t="str">
            <v>07</v>
          </cell>
          <cell r="F870" t="str">
            <v>โรงพยาบาลชุมชน</v>
          </cell>
          <cell r="G870" t="str">
            <v>30</v>
          </cell>
          <cell r="H870" t="str">
            <v>27</v>
          </cell>
          <cell r="I870" t="str">
            <v>จ.สระแก้ว</v>
          </cell>
          <cell r="J870" t="str">
            <v>07</v>
          </cell>
          <cell r="K870" t="str">
            <v xml:space="preserve"> อ.เขาฉกรรจ์</v>
          </cell>
          <cell r="L870" t="str">
            <v>01</v>
          </cell>
          <cell r="M870" t="str">
            <v xml:space="preserve"> 'ต.เขาฉกรรจ์'</v>
          </cell>
          <cell r="N870" t="str">
            <v>06</v>
          </cell>
          <cell r="O870" t="str">
            <v xml:space="preserve"> หมู่ 6</v>
          </cell>
          <cell r="P870" t="str">
            <v>01</v>
          </cell>
          <cell r="Q870" t="str">
            <v>เปิดดำเนินการ</v>
          </cell>
          <cell r="V870" t="str">
            <v>21</v>
          </cell>
          <cell r="W870" t="str">
            <v>2.1 ทุติยภูมิระดับต้น</v>
          </cell>
          <cell r="AH870" t="str">
            <v>13817</v>
          </cell>
        </row>
        <row r="871">
          <cell r="A871" t="str">
            <v>001165400</v>
          </cell>
          <cell r="B871" t="str">
            <v>โรงพยาบาลวิภาวดี</v>
          </cell>
          <cell r="C871" t="str">
            <v>21002</v>
          </cell>
          <cell r="D871" t="str">
            <v>กระทรวงสาธารณสุข สำนักงานปลัดกระทรวงสาธารณสุข</v>
          </cell>
          <cell r="E871" t="str">
            <v>07</v>
          </cell>
          <cell r="F871" t="str">
            <v>โรงพยาบาลชุมชน</v>
          </cell>
          <cell r="G871" t="str">
            <v>30</v>
          </cell>
          <cell r="H871" t="str">
            <v>84</v>
          </cell>
          <cell r="I871" t="str">
            <v>จ.สุราษฎร์ธานี</v>
          </cell>
          <cell r="J871" t="str">
            <v>19</v>
          </cell>
          <cell r="K871" t="str">
            <v xml:space="preserve"> อ.วิภาวดี</v>
          </cell>
          <cell r="L871" t="str">
            <v>02</v>
          </cell>
          <cell r="M871" t="str">
            <v xml:space="preserve"> 'ต.ตะกุกเหนือ'</v>
          </cell>
          <cell r="N871" t="str">
            <v>04</v>
          </cell>
          <cell r="O871" t="str">
            <v xml:space="preserve"> หมู่ 4</v>
          </cell>
          <cell r="P871" t="str">
            <v>01</v>
          </cell>
          <cell r="Q871" t="str">
            <v>เปิดดำเนินการ</v>
          </cell>
          <cell r="S871" t="str">
            <v>84180</v>
          </cell>
          <cell r="T871" t="str">
            <v>077292144</v>
          </cell>
          <cell r="U871" t="str">
            <v>077292135</v>
          </cell>
          <cell r="V871" t="str">
            <v>21</v>
          </cell>
          <cell r="W871" t="str">
            <v>2.1 ทุติยภูมิระดับต้น</v>
          </cell>
          <cell r="X871" t="str">
            <v>S</v>
          </cell>
          <cell r="Y871" t="str">
            <v xml:space="preserve">บริการ  </v>
          </cell>
          <cell r="AH871" t="str">
            <v>11654</v>
          </cell>
        </row>
        <row r="872">
          <cell r="A872" t="str">
            <v>001143300</v>
          </cell>
          <cell r="B872" t="str">
            <v>โรงพยาบาลธารโต</v>
          </cell>
          <cell r="C872" t="str">
            <v>21002</v>
          </cell>
          <cell r="D872" t="str">
            <v>กระทรวงสาธารณสุข สำนักงานปลัดกระทรวงสาธารณสุข</v>
          </cell>
          <cell r="E872" t="str">
            <v>07</v>
          </cell>
          <cell r="F872" t="str">
            <v>โรงพยาบาลชุมชน</v>
          </cell>
          <cell r="G872" t="str">
            <v>30</v>
          </cell>
          <cell r="H872" t="str">
            <v>95</v>
          </cell>
          <cell r="I872" t="str">
            <v>จ.ยะลา</v>
          </cell>
          <cell r="J872" t="str">
            <v>04</v>
          </cell>
          <cell r="K872" t="str">
            <v xml:space="preserve"> อ.ธารโต</v>
          </cell>
          <cell r="L872" t="str">
            <v>01</v>
          </cell>
          <cell r="M872" t="str">
            <v xml:space="preserve"> 'ต.ธารโต'</v>
          </cell>
          <cell r="N872" t="str">
            <v>01</v>
          </cell>
          <cell r="O872" t="str">
            <v xml:space="preserve"> หมู่ 1</v>
          </cell>
          <cell r="P872" t="str">
            <v>01</v>
          </cell>
          <cell r="Q872" t="str">
            <v>เปิดดำเนินการ</v>
          </cell>
          <cell r="R872" t="str">
            <v xml:space="preserve">104 ถ.สุขยางค์ </v>
          </cell>
          <cell r="S872" t="str">
            <v>95150</v>
          </cell>
          <cell r="T872" t="str">
            <v>073297041</v>
          </cell>
          <cell r="U872" t="str">
            <v>073297077</v>
          </cell>
          <cell r="V872" t="str">
            <v>21</v>
          </cell>
          <cell r="W872" t="str">
            <v>2.1 ทุติยภูมิระดับต้น</v>
          </cell>
          <cell r="X872" t="str">
            <v>S</v>
          </cell>
          <cell r="Y872" t="str">
            <v xml:space="preserve">บริการ  </v>
          </cell>
          <cell r="AH872" t="str">
            <v>11433</v>
          </cell>
        </row>
        <row r="873">
          <cell r="A873" t="str">
            <v>001145200</v>
          </cell>
          <cell r="B873" t="str">
            <v>โรงพยาบาลสมเด็จพระยุพราชเด่นชัย</v>
          </cell>
          <cell r="C873" t="str">
            <v>21002</v>
          </cell>
          <cell r="D873" t="str">
            <v>กระทรวงสาธารณสุข สำนักงานปลัดกระทรวงสาธารณสุข</v>
          </cell>
          <cell r="E873" t="str">
            <v>07</v>
          </cell>
          <cell r="F873" t="str">
            <v>โรงพยาบาลชุมชน</v>
          </cell>
          <cell r="G873" t="str">
            <v>30</v>
          </cell>
          <cell r="H873" t="str">
            <v>54</v>
          </cell>
          <cell r="I873" t="str">
            <v>จ.แพร่</v>
          </cell>
          <cell r="J873" t="str">
            <v>05</v>
          </cell>
          <cell r="K873" t="str">
            <v xml:space="preserve"> อ.เด่นชัย</v>
          </cell>
          <cell r="L873" t="str">
            <v>01</v>
          </cell>
          <cell r="M873" t="str">
            <v xml:space="preserve"> 'ต.เด่นชัย'</v>
          </cell>
          <cell r="N873" t="str">
            <v>09</v>
          </cell>
          <cell r="O873" t="str">
            <v xml:space="preserve"> หมู่ 9</v>
          </cell>
          <cell r="P873" t="str">
            <v>01</v>
          </cell>
          <cell r="Q873" t="str">
            <v>เปิดดำเนินการ</v>
          </cell>
          <cell r="R873" t="str">
            <v xml:space="preserve">เลขที  545   </v>
          </cell>
          <cell r="V873" t="str">
            <v>22</v>
          </cell>
          <cell r="W873" t="str">
            <v>2.2 ทุติยภูมิระดับกลาง</v>
          </cell>
          <cell r="AH873" t="str">
            <v>11452</v>
          </cell>
        </row>
        <row r="874">
          <cell r="A874" t="str">
            <v>001413800</v>
          </cell>
          <cell r="B874" t="str">
            <v>โรงพยาบาลท่าโรงช้าง</v>
          </cell>
          <cell r="C874" t="str">
            <v>21002</v>
          </cell>
          <cell r="D874" t="str">
            <v>กระทรวงสาธารณสุข สำนักงานปลัดกระทรวงสาธารณสุข</v>
          </cell>
          <cell r="E874" t="str">
            <v>07</v>
          </cell>
          <cell r="F874" t="str">
            <v>โรงพยาบาลชุมชน</v>
          </cell>
          <cell r="G874" t="str">
            <v>30</v>
          </cell>
          <cell r="H874" t="str">
            <v>84</v>
          </cell>
          <cell r="I874" t="str">
            <v>จ.สุราษฎร์ธานี</v>
          </cell>
          <cell r="J874" t="str">
            <v>17</v>
          </cell>
          <cell r="K874" t="str">
            <v xml:space="preserve"> อ.พุนพิน</v>
          </cell>
          <cell r="L874" t="str">
            <v>06</v>
          </cell>
          <cell r="M874" t="str">
            <v xml:space="preserve"> 'ต.ท่าโรงช้าง'</v>
          </cell>
          <cell r="N874" t="str">
            <v>03</v>
          </cell>
          <cell r="O874" t="str">
            <v xml:space="preserve"> หมู่ 3</v>
          </cell>
          <cell r="P874" t="str">
            <v>01</v>
          </cell>
          <cell r="Q874" t="str">
            <v>เปิดดำเนินการ</v>
          </cell>
          <cell r="R874" t="str">
            <v xml:space="preserve">114 </v>
          </cell>
          <cell r="S874" t="str">
            <v>84130</v>
          </cell>
          <cell r="T874" t="str">
            <v>077357164</v>
          </cell>
          <cell r="U874" t="str">
            <v>077357168</v>
          </cell>
          <cell r="V874" t="str">
            <v>22</v>
          </cell>
          <cell r="W874" t="str">
            <v>2.2 ทุติยภูมิระดับกลาง</v>
          </cell>
          <cell r="X874" t="str">
            <v>S</v>
          </cell>
          <cell r="Y874" t="str">
            <v xml:space="preserve">บริการ  </v>
          </cell>
          <cell r="AH874" t="str">
            <v>14138</v>
          </cell>
        </row>
        <row r="875">
          <cell r="A875" t="str">
            <v>001413600</v>
          </cell>
          <cell r="B875" t="str">
            <v>โรงพยาบาลศุกร์ศิริศรีสวัสดิ์</v>
          </cell>
          <cell r="C875" t="str">
            <v>21002</v>
          </cell>
          <cell r="D875" t="str">
            <v>กระทรวงสาธารณสุข สำนักงานปลัดกระทรวงสาธารณสุข</v>
          </cell>
          <cell r="E875" t="str">
            <v>07</v>
          </cell>
          <cell r="F875" t="str">
            <v>โรงพยาบาลชุมชน</v>
          </cell>
          <cell r="G875" t="str">
            <v>30</v>
          </cell>
          <cell r="H875" t="str">
            <v>71</v>
          </cell>
          <cell r="I875" t="str">
            <v>จ.กาญจนบุรี</v>
          </cell>
          <cell r="J875" t="str">
            <v>04</v>
          </cell>
          <cell r="K875" t="str">
            <v xml:space="preserve"> อ.ศรีสวัสดิ์</v>
          </cell>
          <cell r="L875" t="str">
            <v>02</v>
          </cell>
          <cell r="M875" t="str">
            <v xml:space="preserve"> 'ต.ด่านแม่แฉลบ'</v>
          </cell>
          <cell r="N875" t="str">
            <v>03</v>
          </cell>
          <cell r="O875" t="str">
            <v xml:space="preserve"> หมู่ 3</v>
          </cell>
          <cell r="P875" t="str">
            <v>01</v>
          </cell>
          <cell r="Q875" t="str">
            <v>เปิดดำเนินการ</v>
          </cell>
          <cell r="S875" t="str">
            <v>71250</v>
          </cell>
          <cell r="T875" t="str">
            <v>034597069</v>
          </cell>
          <cell r="U875" t="str">
            <v>034597111</v>
          </cell>
          <cell r="V875" t="str">
            <v>21</v>
          </cell>
          <cell r="W875" t="str">
            <v>2.1 ทุติยภูมิระดับต้น</v>
          </cell>
          <cell r="X875" t="str">
            <v>S</v>
          </cell>
          <cell r="Y875" t="str">
            <v xml:space="preserve">บริการ  </v>
          </cell>
          <cell r="AH875" t="str">
            <v>14136</v>
          </cell>
        </row>
        <row r="876">
          <cell r="A876" t="str">
            <v>001413900</v>
          </cell>
          <cell r="B876" t="str">
            <v>โรงพยาบาลรัษฎา</v>
          </cell>
          <cell r="C876" t="str">
            <v>21002</v>
          </cell>
          <cell r="D876" t="str">
            <v>กระทรวงสาธารณสุข สำนักงานปลัดกระทรวงสาธารณสุข</v>
          </cell>
          <cell r="E876" t="str">
            <v>07</v>
          </cell>
          <cell r="F876" t="str">
            <v>โรงพยาบาลชุมชน</v>
          </cell>
          <cell r="G876" t="str">
            <v>30</v>
          </cell>
          <cell r="H876" t="str">
            <v>92</v>
          </cell>
          <cell r="I876" t="str">
            <v>จ.ตรัง</v>
          </cell>
          <cell r="J876" t="str">
            <v>09</v>
          </cell>
          <cell r="K876" t="str">
            <v xml:space="preserve"> อ.รัษฎา</v>
          </cell>
          <cell r="L876" t="str">
            <v>01</v>
          </cell>
          <cell r="M876" t="str">
            <v xml:space="preserve"> 'ต.ควนเมา'</v>
          </cell>
          <cell r="N876" t="str">
            <v>00</v>
          </cell>
          <cell r="O876" t="str">
            <v xml:space="preserve"> หมู่ 0</v>
          </cell>
          <cell r="P876" t="str">
            <v>01</v>
          </cell>
          <cell r="Q876" t="str">
            <v>เปิดดำเนินการ</v>
          </cell>
          <cell r="R876" t="str">
            <v>184</v>
          </cell>
          <cell r="S876" t="str">
            <v>92160</v>
          </cell>
          <cell r="V876" t="str">
            <v>21</v>
          </cell>
          <cell r="W876" t="str">
            <v>2.1 ทุติยภูมิระดับต้น</v>
          </cell>
          <cell r="X876" t="str">
            <v>S</v>
          </cell>
          <cell r="Y876" t="str">
            <v xml:space="preserve">บริการ  </v>
          </cell>
          <cell r="AH876" t="str">
            <v>14139</v>
          </cell>
        </row>
        <row r="877">
          <cell r="A877" t="str">
            <v>001413500</v>
          </cell>
          <cell r="B877" t="str">
            <v>โรงพยาบาลบึงสามัคคี</v>
          </cell>
          <cell r="C877" t="str">
            <v>21002</v>
          </cell>
          <cell r="D877" t="str">
            <v>กระทรวงสาธารณสุข สำนักงานปลัดกระทรวงสาธารณสุข</v>
          </cell>
          <cell r="E877" t="str">
            <v>07</v>
          </cell>
          <cell r="F877" t="str">
            <v>โรงพยาบาลชุมชน</v>
          </cell>
          <cell r="G877" t="str">
            <v>30</v>
          </cell>
          <cell r="H877" t="str">
            <v>62</v>
          </cell>
          <cell r="I877" t="str">
            <v>จ.กำแพงเพชร</v>
          </cell>
          <cell r="J877" t="str">
            <v>10</v>
          </cell>
          <cell r="K877" t="str">
            <v xml:space="preserve"> อ.บึงสามัคคี</v>
          </cell>
          <cell r="L877" t="str">
            <v>03</v>
          </cell>
          <cell r="M877" t="str">
            <v xml:space="preserve"> 'ต.ระหาน'</v>
          </cell>
          <cell r="N877" t="str">
            <v>07</v>
          </cell>
          <cell r="O877" t="str">
            <v xml:space="preserve"> หมู่ 7</v>
          </cell>
          <cell r="P877" t="str">
            <v>01</v>
          </cell>
          <cell r="Q877" t="str">
            <v>เปิดดำเนินการ</v>
          </cell>
          <cell r="S877" t="str">
            <v>62210</v>
          </cell>
          <cell r="V877" t="str">
            <v>21</v>
          </cell>
          <cell r="W877" t="str">
            <v>2.1 ทุติยภูมิระดับต้น</v>
          </cell>
          <cell r="AH877" t="str">
            <v>14135</v>
          </cell>
        </row>
        <row r="878">
          <cell r="A878" t="str">
            <v>001080100</v>
          </cell>
          <cell r="B878" t="str">
            <v>โรงพยาบาลท่าช้าง</v>
          </cell>
          <cell r="C878" t="str">
            <v>21002</v>
          </cell>
          <cell r="D878" t="str">
            <v>กระทรวงสาธารณสุข สำนักงานปลัดกระทรวงสาธารณสุข</v>
          </cell>
          <cell r="E878" t="str">
            <v>07</v>
          </cell>
          <cell r="F878" t="str">
            <v>โรงพยาบาลชุมชน</v>
          </cell>
          <cell r="G878" t="str">
            <v>30</v>
          </cell>
          <cell r="H878" t="str">
            <v>17</v>
          </cell>
          <cell r="I878" t="str">
            <v>จ.สิงห์บุรี</v>
          </cell>
          <cell r="J878" t="str">
            <v>05</v>
          </cell>
          <cell r="K878" t="str">
            <v xml:space="preserve"> อ.ท่าช้าง</v>
          </cell>
          <cell r="L878" t="str">
            <v>02</v>
          </cell>
          <cell r="M878" t="str">
            <v xml:space="preserve"> 'ต.โพประจักษ์'</v>
          </cell>
          <cell r="N878" t="str">
            <v>04</v>
          </cell>
          <cell r="O878" t="str">
            <v xml:space="preserve"> หมู่ 4</v>
          </cell>
          <cell r="P878" t="str">
            <v>01</v>
          </cell>
          <cell r="Q878" t="str">
            <v>เปิดดำเนินการ</v>
          </cell>
          <cell r="R878" t="str">
            <v xml:space="preserve">76/4 </v>
          </cell>
          <cell r="S878" t="str">
            <v>16140</v>
          </cell>
          <cell r="T878" t="str">
            <v>036-595117</v>
          </cell>
          <cell r="U878" t="str">
            <v>036-595497</v>
          </cell>
          <cell r="V878" t="str">
            <v>22</v>
          </cell>
          <cell r="W878" t="str">
            <v>2.2 ทุติยภูมิระดับกลาง</v>
          </cell>
          <cell r="X878" t="str">
            <v>S</v>
          </cell>
          <cell r="Y878" t="str">
            <v xml:space="preserve">บริการ  </v>
          </cell>
          <cell r="AH878" t="str">
            <v>10801</v>
          </cell>
        </row>
        <row r="879">
          <cell r="A879" t="str">
            <v>001069200</v>
          </cell>
          <cell r="B879" t="str">
            <v>โรงพยาบาลสิงห์บุรี</v>
          </cell>
          <cell r="C879" t="str">
            <v>21002</v>
          </cell>
          <cell r="D879" t="str">
            <v>กระทรวงสาธารณสุข สำนักงานปลัดกระทรวงสาธารณสุข</v>
          </cell>
          <cell r="E879" t="str">
            <v>06</v>
          </cell>
          <cell r="F879" t="str">
            <v>โรงพยาบาลทั่วไป</v>
          </cell>
          <cell r="G879" t="str">
            <v>310</v>
          </cell>
          <cell r="H879" t="str">
            <v>17</v>
          </cell>
          <cell r="I879" t="str">
            <v>จ.สิงห์บุรี</v>
          </cell>
          <cell r="J879" t="str">
            <v>01</v>
          </cell>
          <cell r="K879" t="str">
            <v xml:space="preserve"> อ.เมืองสิงห์บุรี</v>
          </cell>
          <cell r="L879" t="str">
            <v>01</v>
          </cell>
          <cell r="M879" t="str">
            <v xml:space="preserve"> 'ต.บางพุทรา'</v>
          </cell>
          <cell r="N879" t="str">
            <v>00</v>
          </cell>
          <cell r="O879" t="str">
            <v xml:space="preserve"> หมู่ 0</v>
          </cell>
          <cell r="P879" t="str">
            <v>01</v>
          </cell>
          <cell r="Q879" t="str">
            <v>เปิดดำเนินการ</v>
          </cell>
          <cell r="R879" t="str">
            <v>917/3</v>
          </cell>
          <cell r="S879" t="str">
            <v>16000</v>
          </cell>
          <cell r="T879" t="str">
            <v>036-511060</v>
          </cell>
          <cell r="U879" t="str">
            <v>036-522515</v>
          </cell>
          <cell r="V879" t="str">
            <v>23</v>
          </cell>
          <cell r="W879" t="str">
            <v>2.3 ทุติยภูมิระดับสูง</v>
          </cell>
          <cell r="X879" t="str">
            <v>S</v>
          </cell>
          <cell r="Y879" t="str">
            <v xml:space="preserve">บริการ  </v>
          </cell>
          <cell r="AH879" t="str">
            <v>10692</v>
          </cell>
        </row>
        <row r="880">
          <cell r="A880" t="str">
            <v>001069000</v>
          </cell>
          <cell r="B880" t="str">
            <v>โรงพยาบาลพระนารายณ์มหาราช</v>
          </cell>
          <cell r="C880" t="str">
            <v>21002</v>
          </cell>
          <cell r="D880" t="str">
            <v>กระทรวงสาธารณสุข สำนักงานปลัดกระทรวงสาธารณสุข</v>
          </cell>
          <cell r="E880" t="str">
            <v>06</v>
          </cell>
          <cell r="F880" t="str">
            <v>โรงพยาบาลทั่วไป</v>
          </cell>
          <cell r="G880" t="str">
            <v>428</v>
          </cell>
          <cell r="H880" t="str">
            <v>16</v>
          </cell>
          <cell r="I880" t="str">
            <v>จ.ลพบุรี</v>
          </cell>
          <cell r="J880" t="str">
            <v>01</v>
          </cell>
          <cell r="K880" t="str">
            <v xml:space="preserve"> อ.เมืองลพบุรี</v>
          </cell>
          <cell r="L880" t="str">
            <v>06</v>
          </cell>
          <cell r="M880" t="str">
            <v xml:space="preserve"> 'ต.เขาสามยอด'</v>
          </cell>
          <cell r="N880" t="str">
            <v>01</v>
          </cell>
          <cell r="O880" t="str">
            <v xml:space="preserve"> หมู่ 1</v>
          </cell>
          <cell r="P880" t="str">
            <v>01</v>
          </cell>
          <cell r="Q880" t="str">
            <v>เปิดดำเนินการ</v>
          </cell>
          <cell r="R880" t="str">
            <v>260 ชุมชน 4 สันติสุข  ถ.พหลโยธิน เทศบาลเมืองเขาสามยอด</v>
          </cell>
          <cell r="S880" t="str">
            <v>15000</v>
          </cell>
          <cell r="T880" t="str">
            <v>036-621537</v>
          </cell>
          <cell r="U880" t="str">
            <v>036-412018</v>
          </cell>
          <cell r="V880" t="str">
            <v>23</v>
          </cell>
          <cell r="W880" t="str">
            <v>2.3 ทุติยภูมิระดับสูง</v>
          </cell>
          <cell r="X880" t="str">
            <v>S</v>
          </cell>
          <cell r="Y880" t="str">
            <v xml:space="preserve">บริการ  </v>
          </cell>
          <cell r="Z880" t="str">
            <v>02</v>
          </cell>
          <cell r="AA880" t="str">
            <v>แก้ไขชื่อ</v>
          </cell>
          <cell r="AB880" t="str">
            <v>เปลี่ยน จาก รพ.ลพบุรี เป็น รพ.พระนารายณ์มหาราช</v>
          </cell>
          <cell r="AH880" t="str">
            <v>10690</v>
          </cell>
        </row>
        <row r="881">
          <cell r="A881" t="str">
            <v>001079000</v>
          </cell>
          <cell r="B881" t="str">
            <v>โรงพยาบาลโคกสำโรง</v>
          </cell>
          <cell r="C881" t="str">
            <v>21002</v>
          </cell>
          <cell r="D881" t="str">
            <v>กระทรวงสาธารณสุข สำนักงานปลัดกระทรวงสาธารณสุข</v>
          </cell>
          <cell r="E881" t="str">
            <v>07</v>
          </cell>
          <cell r="F881" t="str">
            <v>โรงพยาบาลชุมชน</v>
          </cell>
          <cell r="G881" t="str">
            <v>120</v>
          </cell>
          <cell r="H881" t="str">
            <v>16</v>
          </cell>
          <cell r="I881" t="str">
            <v>จ.ลพบุรี</v>
          </cell>
          <cell r="J881" t="str">
            <v>03</v>
          </cell>
          <cell r="K881" t="str">
            <v xml:space="preserve"> อ.โคกสำโรง</v>
          </cell>
          <cell r="L881" t="str">
            <v>01</v>
          </cell>
          <cell r="M881" t="str">
            <v xml:space="preserve"> 'ต.โคกสำโรง'</v>
          </cell>
          <cell r="N881" t="str">
            <v>05</v>
          </cell>
          <cell r="O881" t="str">
            <v xml:space="preserve"> หมู่ 5</v>
          </cell>
          <cell r="P881" t="str">
            <v>01</v>
          </cell>
          <cell r="Q881" t="str">
            <v>เปิดดำเนินการ</v>
          </cell>
          <cell r="R881" t="str">
            <v>54/15 ถนนสุระนารายณ์</v>
          </cell>
          <cell r="S881" t="str">
            <v>15120</v>
          </cell>
          <cell r="T881" t="str">
            <v>036-624942</v>
          </cell>
          <cell r="U881" t="str">
            <v>036-624950</v>
          </cell>
          <cell r="V881" t="str">
            <v>22</v>
          </cell>
          <cell r="W881" t="str">
            <v>2.2 ทุติยภูมิระดับกลาง</v>
          </cell>
          <cell r="X881" t="str">
            <v>S</v>
          </cell>
          <cell r="Y881" t="str">
            <v xml:space="preserve">บริการ  </v>
          </cell>
          <cell r="AH881" t="str">
            <v>10790</v>
          </cell>
        </row>
        <row r="882">
          <cell r="A882" t="str">
            <v>001079700</v>
          </cell>
          <cell r="B882" t="str">
            <v>โรงพยาบาลหนองม่วง</v>
          </cell>
          <cell r="C882" t="str">
            <v>21002</v>
          </cell>
          <cell r="D882" t="str">
            <v>กระทรวงสาธารณสุข สำนักงานปลัดกระทรวงสาธารณสุข</v>
          </cell>
          <cell r="E882" t="str">
            <v>07</v>
          </cell>
          <cell r="F882" t="str">
            <v>โรงพยาบาลชุมชน</v>
          </cell>
          <cell r="G882" t="str">
            <v>30</v>
          </cell>
          <cell r="H882" t="str">
            <v>16</v>
          </cell>
          <cell r="I882" t="str">
            <v>จ.ลพบุรี</v>
          </cell>
          <cell r="J882" t="str">
            <v>11</v>
          </cell>
          <cell r="K882" t="str">
            <v xml:space="preserve"> อ.หนองม่วง</v>
          </cell>
          <cell r="L882" t="str">
            <v>01</v>
          </cell>
          <cell r="M882" t="str">
            <v xml:space="preserve"> 'ต.หนองม่วง'</v>
          </cell>
          <cell r="N882" t="str">
            <v>07</v>
          </cell>
          <cell r="O882" t="str">
            <v xml:space="preserve"> หมู่ 7</v>
          </cell>
          <cell r="P882" t="str">
            <v>01</v>
          </cell>
          <cell r="Q882" t="str">
            <v>เปิดดำเนินการ</v>
          </cell>
          <cell r="R882" t="str">
            <v>7/24 ถนนพหลโยธิน</v>
          </cell>
          <cell r="S882" t="str">
            <v>15170</v>
          </cell>
          <cell r="T882" t="str">
            <v>036-431585</v>
          </cell>
          <cell r="U882" t="str">
            <v>036-648412</v>
          </cell>
          <cell r="V882" t="str">
            <v>22</v>
          </cell>
          <cell r="W882" t="str">
            <v>2.2 ทุติยภูมิระดับกลาง</v>
          </cell>
          <cell r="X882" t="str">
            <v>S</v>
          </cell>
          <cell r="Y882" t="str">
            <v xml:space="preserve">บริการ  </v>
          </cell>
          <cell r="AH882" t="str">
            <v>10797</v>
          </cell>
        </row>
        <row r="883">
          <cell r="A883" t="str">
            <v>001079300</v>
          </cell>
          <cell r="B883" t="str">
            <v>โรงพยาบาลท่าหลวง</v>
          </cell>
          <cell r="C883" t="str">
            <v>21002</v>
          </cell>
          <cell r="D883" t="str">
            <v>กระทรวงสาธารณสุข สำนักงานปลัดกระทรวงสาธารณสุข</v>
          </cell>
          <cell r="E883" t="str">
            <v>07</v>
          </cell>
          <cell r="F883" t="str">
            <v>โรงพยาบาลชุมชน</v>
          </cell>
          <cell r="G883" t="str">
            <v>35</v>
          </cell>
          <cell r="H883" t="str">
            <v>16</v>
          </cell>
          <cell r="I883" t="str">
            <v>จ.ลพบุรี</v>
          </cell>
          <cell r="J883" t="str">
            <v>07</v>
          </cell>
          <cell r="K883" t="str">
            <v xml:space="preserve"> อ.ท่าหลวง</v>
          </cell>
          <cell r="L883" t="str">
            <v>01</v>
          </cell>
          <cell r="M883" t="str">
            <v xml:space="preserve"> 'ต.ท่าหลวง'</v>
          </cell>
          <cell r="N883" t="str">
            <v>09</v>
          </cell>
          <cell r="O883" t="str">
            <v xml:space="preserve"> หมู่ 9</v>
          </cell>
          <cell r="P883" t="str">
            <v>01</v>
          </cell>
          <cell r="Q883" t="str">
            <v>เปิดดำเนินการ</v>
          </cell>
          <cell r="R883" t="str">
            <v>29 ถนนชัยบาดาล-ด่านขุนทด</v>
          </cell>
          <cell r="S883" t="str">
            <v>15230</v>
          </cell>
          <cell r="T883" t="str">
            <v>036-497105</v>
          </cell>
          <cell r="U883" t="str">
            <v>036-646342</v>
          </cell>
          <cell r="V883" t="str">
            <v>21</v>
          </cell>
          <cell r="W883" t="str">
            <v>2.1 ทุติยภูมิระดับต้น</v>
          </cell>
          <cell r="X883" t="str">
            <v>S</v>
          </cell>
          <cell r="Y883" t="str">
            <v xml:space="preserve">บริการ  </v>
          </cell>
          <cell r="AH883" t="str">
            <v>10793</v>
          </cell>
        </row>
        <row r="884">
          <cell r="A884" t="str">
            <v>002469200</v>
          </cell>
          <cell r="B884" t="str">
            <v>โรงพยาบาลเฉลิมพระเกียรติ</v>
          </cell>
          <cell r="C884" t="str">
            <v>21002</v>
          </cell>
          <cell r="D884" t="str">
            <v>กระทรวงสาธารณสุข สำนักงานปลัดกระทรวงสาธารณสุข</v>
          </cell>
          <cell r="E884" t="str">
            <v>07</v>
          </cell>
          <cell r="F884" t="str">
            <v>โรงพยาบาลชุมชน</v>
          </cell>
          <cell r="G884" t="str">
            <v>30</v>
          </cell>
          <cell r="H884" t="str">
            <v>30</v>
          </cell>
          <cell r="I884" t="str">
            <v>จ.นครราชสีมา</v>
          </cell>
          <cell r="J884" t="str">
            <v>32</v>
          </cell>
          <cell r="K884" t="str">
            <v xml:space="preserve"> อ.เฉลิมพระเกียรติ</v>
          </cell>
          <cell r="L884" t="str">
            <v>02</v>
          </cell>
          <cell r="M884" t="str">
            <v xml:space="preserve"> 'ต.ท่าช้าง'</v>
          </cell>
          <cell r="N884" t="str">
            <v>15</v>
          </cell>
          <cell r="O884" t="str">
            <v xml:space="preserve"> หมู่ 15</v>
          </cell>
          <cell r="P884" t="str">
            <v>01</v>
          </cell>
          <cell r="Q884" t="str">
            <v>เปิดดำเนินการ</v>
          </cell>
          <cell r="R884" t="str">
            <v>เลขที่ 444</v>
          </cell>
          <cell r="S884" t="str">
            <v>30230</v>
          </cell>
          <cell r="T884" t="str">
            <v>081-7900797</v>
          </cell>
          <cell r="V884" t="str">
            <v>21</v>
          </cell>
          <cell r="W884" t="str">
            <v>2.1 ทุติยภูมิระดับต้น</v>
          </cell>
          <cell r="X884" t="str">
            <v>S</v>
          </cell>
          <cell r="Y884" t="str">
            <v xml:space="preserve">บริการ  </v>
          </cell>
          <cell r="AC884" t="str">
            <v>2011-05-11</v>
          </cell>
          <cell r="AE884" t="str">
            <v>2011-06-01</v>
          </cell>
          <cell r="AH884" t="str">
            <v>24692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w-VIP" refreshedDate="44215.605513078706" createdVersion="6" refreshedVersion="6" minRefreshableVersion="3" recordCount="898" xr:uid="{00000000-000A-0000-FFFF-FFFF02000000}">
  <cacheSource type="worksheet">
    <worksheetSource ref="A2:T90" sheet="Risk7_PlusQ3Y64 เขต8"/>
  </cacheSource>
  <cacheFields count="20">
    <cacheField name="ID" numFmtId="0">
      <sharedItems containsSemiMixedTypes="0" containsString="0" containsNumber="1" containsInteger="1" minValue="1" maxValue="898"/>
    </cacheField>
    <cacheField name="Ket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Province" numFmtId="0">
      <sharedItems count="76">
        <s v="เชียงราย"/>
        <s v="เชียงใหม่"/>
        <s v="น่าน"/>
        <s v="พะเยา"/>
        <s v="แพร่"/>
        <s v="แม่ฮ่องสอน"/>
        <s v="ลำปาง"/>
        <s v="ลำพูน"/>
        <s v="ตาก"/>
        <s v="พิษณุโลก"/>
        <s v="เพชรบูรณ์"/>
        <s v="สุโขทัย"/>
        <s v="อุตรดิตถ์"/>
        <s v="กำแพงเพชร"/>
        <s v="ชัยนาท"/>
        <s v="นครสวรรค์"/>
        <s v="พิจิตร"/>
        <s v="อุทัยธานี"/>
        <s v="นครนายก"/>
        <s v="นนทบุรี"/>
        <s v="ปทุมธานี"/>
        <s v="พระนครศรีอยุธยา"/>
        <s v="ลพบุรี"/>
        <s v="สระบุรี"/>
        <s v="สิงห์บุรี"/>
        <s v="อ่างทอง"/>
        <s v="กาญจนบุรี"/>
        <s v="นครปฐม"/>
        <s v="ประจวบคีรีขันธ์"/>
        <s v="เพชรบุรี"/>
        <s v="ราชบุรี"/>
        <s v="สมุทรสงคราม"/>
        <s v="สมุทรสาคร"/>
        <s v="สุพรรณบุรี"/>
        <s v="จันทบุรี"/>
        <s v="ฉะเชิงเทรา"/>
        <s v="ชลบุรี"/>
        <s v="ตราด"/>
        <s v="ปราจีนบุรี"/>
        <s v="ระยอง"/>
        <s v="สมุทรปราการ"/>
        <s v="สระแก้ว"/>
        <s v="กาฬสินธุ์"/>
        <s v="ขอนแก่น"/>
        <s v="มหาสารคาม"/>
        <s v="ร้อยเอ็ด"/>
        <s v="นครพนม"/>
        <s v="บึงกาฬ"/>
        <s v="เลย"/>
        <s v="สกลนคร"/>
        <s v="หนองคาย"/>
        <s v="หนองบัวลำภู"/>
        <s v="อุดรธานี"/>
        <s v="ชัยภูมิ"/>
        <s v="นครราชสีมา"/>
        <s v="บุรีรัมย์"/>
        <s v="สุรินทร์"/>
        <s v="มุกดาหาร"/>
        <s v="ยโสธร"/>
        <s v="ศรีสะเกษ"/>
        <s v="อำนาจเจริญ"/>
        <s v="อุบลราชธานี"/>
        <s v="กระบี่"/>
        <s v="ชุมพร"/>
        <s v="นครศรีธรรมราช"/>
        <s v="พังงา"/>
        <s v="ภูเก็ต"/>
        <s v="ระนอง"/>
        <s v="สุราษฎร์ธานี"/>
        <s v="ตรัง"/>
        <s v="นราธิวาส"/>
        <s v="ปัตตานี"/>
        <s v="พัทลุง"/>
        <s v="ยะลา"/>
        <s v="สงขลา"/>
        <s v="สตูล"/>
      </sharedItems>
    </cacheField>
    <cacheField name="OrgID" numFmtId="49">
      <sharedItems count="898">
        <s v="10674"/>
        <s v="11189"/>
        <s v="11190"/>
        <s v="11191"/>
        <s v="11192"/>
        <s v="11193"/>
        <s v="11194"/>
        <s v="11195"/>
        <s v="11196"/>
        <s v="11197"/>
        <s v="11198"/>
        <s v="11199"/>
        <s v="11200"/>
        <s v="11201"/>
        <s v="11202"/>
        <s v="11454"/>
        <s v="15012"/>
        <s v="28823"/>
        <s v="10713"/>
        <s v="11119"/>
        <s v="11120"/>
        <s v="11121"/>
        <s v="11122"/>
        <s v="11123"/>
        <s v="11124"/>
        <s v="11125"/>
        <s v="11126"/>
        <s v="11127"/>
        <s v="11128"/>
        <s v="11129"/>
        <s v="11130"/>
        <s v="11131"/>
        <s v="11132"/>
        <s v="11133"/>
        <s v="11134"/>
        <s v="11135"/>
        <s v="11136"/>
        <s v="11137"/>
        <s v="11138"/>
        <s v="11139"/>
        <s v="11643"/>
        <s v="23736"/>
        <s v="10716"/>
        <s v="11173"/>
        <s v="11174"/>
        <s v="11175"/>
        <s v="11176"/>
        <s v="11177"/>
        <s v="11178"/>
        <s v="11179"/>
        <s v="11180"/>
        <s v="11181"/>
        <s v="11182"/>
        <s v="11183"/>
        <s v="11453"/>
        <s v="11625"/>
        <s v="25017"/>
        <s v="10717"/>
        <s v="10718"/>
        <s v="11184"/>
        <s v="11185"/>
        <s v="11186"/>
        <s v="11187"/>
        <s v="11188"/>
        <s v="40744"/>
        <s v="40745"/>
        <s v="10715"/>
        <s v="11166"/>
        <s v="11167"/>
        <s v="11169"/>
        <s v="11170"/>
        <s v="11171"/>
        <s v="11172"/>
        <s v="11452"/>
        <s v="10719"/>
        <s v="11203"/>
        <s v="11204"/>
        <s v="11205"/>
        <s v="11206"/>
        <s v="11207"/>
        <s v="11208"/>
        <s v="10672"/>
        <s v="11146"/>
        <s v="11147"/>
        <s v="11148"/>
        <s v="11149"/>
        <s v="11150"/>
        <s v="11151"/>
        <s v="11152"/>
        <s v="11153"/>
        <s v="11154"/>
        <s v="11155"/>
        <s v="11156"/>
        <s v="11157"/>
        <s v="10714"/>
        <s v="11140"/>
        <s v="11141"/>
        <s v="11142"/>
        <s v="11143"/>
        <s v="11144"/>
        <s v="11145"/>
        <s v="24956"/>
        <s v="10722"/>
        <s v="10723"/>
        <s v="11238"/>
        <s v="11239"/>
        <s v="11240"/>
        <s v="11241"/>
        <s v="11242"/>
        <s v="11243"/>
        <s v="27443"/>
        <s v="10676"/>
        <s v="11251"/>
        <s v="11252"/>
        <s v="11253"/>
        <s v="11254"/>
        <s v="11255"/>
        <s v="11256"/>
        <s v="11257"/>
        <s v="11455"/>
        <s v="10727"/>
        <s v="11264"/>
        <s v="11265"/>
        <s v="11266"/>
        <s v="11267"/>
        <s v="11268"/>
        <s v="11269"/>
        <s v="11270"/>
        <s v="11271"/>
        <s v="11272"/>
        <s v="11457"/>
        <s v="10724"/>
        <s v="10725"/>
        <s v="11244"/>
        <s v="11245"/>
        <s v="11246"/>
        <s v="11247"/>
        <s v="11248"/>
        <s v="11249"/>
        <s v="11250"/>
        <s v="10673"/>
        <s v="11158"/>
        <s v="11159"/>
        <s v="11160"/>
        <s v="11161"/>
        <s v="11162"/>
        <s v="11163"/>
        <s v="11164"/>
        <s v="11165"/>
        <s v="10721"/>
        <s v="11228"/>
        <s v="11229"/>
        <s v="11230"/>
        <s v="11231"/>
        <s v="11232"/>
        <s v="11233"/>
        <s v="11234"/>
        <s v="11235"/>
        <s v="11236"/>
        <s v="14135"/>
        <s v="28010"/>
        <s v="10694"/>
        <s v="10802"/>
        <s v="10803"/>
        <s v="10804"/>
        <s v="10805"/>
        <s v="10806"/>
        <s v="27974"/>
        <s v="27975"/>
        <s v="10675"/>
        <s v="11209"/>
        <s v="11210"/>
        <s v="11211"/>
        <s v="11212"/>
        <s v="11213"/>
        <s v="11214"/>
        <s v="11215"/>
        <s v="11216"/>
        <s v="11217"/>
        <s v="11218"/>
        <s v="11219"/>
        <s v="11220"/>
        <s v="40749"/>
        <s v="10726"/>
        <s v="11258"/>
        <s v="11259"/>
        <s v="11260"/>
        <s v="11261"/>
        <s v="11262"/>
        <s v="11263"/>
        <s v="11456"/>
        <s v="11631"/>
        <s v="27978"/>
        <s v="27979"/>
        <s v="27980"/>
        <s v="10720"/>
        <s v="11221"/>
        <s v="11222"/>
        <s v="11223"/>
        <s v="11224"/>
        <s v="11225"/>
        <s v="11226"/>
        <s v="11227"/>
        <s v="10698"/>
        <s v="10863"/>
        <s v="10864"/>
        <s v="10865"/>
        <s v="10686"/>
        <s v="10756"/>
        <s v="10757"/>
        <s v="10758"/>
        <s v="10759"/>
        <s v="10760"/>
        <s v="28875"/>
        <s v="10687"/>
        <s v="10761"/>
        <s v="10762"/>
        <s v="10763"/>
        <s v="10764"/>
        <s v="10765"/>
        <s v="10766"/>
        <s v="10767"/>
        <s v="10660"/>
        <s v="10688"/>
        <s v="10768"/>
        <s v="10769"/>
        <s v="10770"/>
        <s v="10771"/>
        <s v="10772"/>
        <s v="10773"/>
        <s v="10774"/>
        <s v="10775"/>
        <s v="10776"/>
        <s v="10777"/>
        <s v="10778"/>
        <s v="10779"/>
        <s v="10780"/>
        <s v="10781"/>
        <s v="10690"/>
        <s v="10691"/>
        <s v="10789"/>
        <s v="10790"/>
        <s v="10791"/>
        <s v="10792"/>
        <s v="10793"/>
        <s v="10794"/>
        <s v="10795"/>
        <s v="10796"/>
        <s v="10797"/>
        <s v="10661"/>
        <s v="10695"/>
        <s v="10807"/>
        <s v="10808"/>
        <s v="10809"/>
        <s v="10810"/>
        <s v="10811"/>
        <s v="10812"/>
        <s v="10813"/>
        <s v="10814"/>
        <s v="10815"/>
        <s v="10816"/>
        <s v="10692"/>
        <s v="10693"/>
        <s v="10798"/>
        <s v="10799"/>
        <s v="10800"/>
        <s v="10801"/>
        <s v="10689"/>
        <s v="10782"/>
        <s v="10784"/>
        <s v="10785"/>
        <s v="10786"/>
        <s v="10787"/>
        <s v="10788"/>
        <s v="10731"/>
        <s v="10732"/>
        <s v="11278"/>
        <s v="11279"/>
        <s v="11280"/>
        <s v="11281"/>
        <s v="11282"/>
        <s v="11283"/>
        <s v="11284"/>
        <s v="11285"/>
        <s v="11286"/>
        <s v="11287"/>
        <s v="11288"/>
        <s v="14136"/>
        <s v="21948"/>
        <s v="41701"/>
        <s v="10679"/>
        <s v="11297"/>
        <s v="11298"/>
        <s v="11299"/>
        <s v="11300"/>
        <s v="11301"/>
        <s v="11302"/>
        <s v="11303"/>
        <s v="13819"/>
        <s v="10737"/>
        <s v="11315"/>
        <s v="11316"/>
        <s v="11317"/>
        <s v="11318"/>
        <s v="11319"/>
        <s v="11320"/>
        <s v="11321"/>
        <s v="10736"/>
        <s v="11308"/>
        <s v="11309"/>
        <s v="11310"/>
        <s v="11311"/>
        <s v="11312"/>
        <s v="11313"/>
        <s v="11314"/>
        <s v="10677"/>
        <s v="10728"/>
        <s v="10729"/>
        <s v="10730"/>
        <s v="11273"/>
        <s v="11274"/>
        <s v="11275"/>
        <s v="11276"/>
        <s v="11277"/>
        <s v="11458"/>
        <s v="28858"/>
        <s v="10735"/>
        <s v="11306"/>
        <s v="11307"/>
        <s v="10734"/>
        <s v="11304"/>
        <s v="10678"/>
        <s v="10733"/>
        <s v="11289"/>
        <s v="11290"/>
        <s v="11291"/>
        <s v="11292"/>
        <s v="11293"/>
        <s v="11294"/>
        <s v="11295"/>
        <s v="11296"/>
        <s v="10664"/>
        <s v="10834"/>
        <s v="10835"/>
        <s v="10836"/>
        <s v="10837"/>
        <s v="10838"/>
        <s v="10839"/>
        <s v="10840"/>
        <s v="10841"/>
        <s v="10842"/>
        <s v="10843"/>
        <s v="10844"/>
        <s v="10697"/>
        <s v="10833"/>
        <s v="10850"/>
        <s v="10851"/>
        <s v="10852"/>
        <s v="10853"/>
        <s v="10854"/>
        <s v="10855"/>
        <s v="10856"/>
        <s v="13747"/>
        <s v="31327"/>
        <s v="10662"/>
        <s v="10817"/>
        <s v="10818"/>
        <s v="10819"/>
        <s v="10820"/>
        <s v="10821"/>
        <s v="10822"/>
        <s v="10823"/>
        <s v="10824"/>
        <s v="10825"/>
        <s v="10826"/>
        <s v="28006"/>
        <s v="10696"/>
        <s v="10845"/>
        <s v="10846"/>
        <s v="10847"/>
        <s v="10848"/>
        <s v="10849"/>
        <s v="13816"/>
        <s v="10665"/>
        <s v="10857"/>
        <s v="10858"/>
        <s v="10859"/>
        <s v="10860"/>
        <s v="10861"/>
        <s v="10862"/>
        <s v="10663"/>
        <s v="10827"/>
        <s v="10828"/>
        <s v="10829"/>
        <s v="10830"/>
        <s v="10831"/>
        <s v="10832"/>
        <s v="22734"/>
        <s v="23962"/>
        <s v="10685"/>
        <s v="10752"/>
        <s v="10753"/>
        <s v="10754"/>
        <s v="10755"/>
        <s v="28785"/>
        <s v="10699"/>
        <s v="10866"/>
        <s v="10867"/>
        <s v="10868"/>
        <s v="10869"/>
        <s v="10870"/>
        <s v="13817"/>
        <s v="28849"/>
        <s v="28850"/>
        <s v="10709"/>
        <s v="11077"/>
        <s v="11078"/>
        <s v="11079"/>
        <s v="11080"/>
        <s v="11081"/>
        <s v="11082"/>
        <s v="11083"/>
        <s v="11084"/>
        <s v="11085"/>
        <s v="11086"/>
        <s v="11087"/>
        <s v="11088"/>
        <s v="11449"/>
        <s v="28017"/>
        <s v="28789"/>
        <s v="28790"/>
        <s v="28791"/>
        <s v="10670"/>
        <s v="10995"/>
        <s v="10996"/>
        <s v="10997"/>
        <s v="10998"/>
        <s v="10999"/>
        <s v="11000"/>
        <s v="11001"/>
        <s v="11002"/>
        <s v="11003"/>
        <s v="11004"/>
        <s v="11005"/>
        <s v="11006"/>
        <s v="11007"/>
        <s v="11008"/>
        <s v="11009"/>
        <s v="11010"/>
        <s v="11011"/>
        <s v="11012"/>
        <s v="11445"/>
        <s v="12275"/>
        <s v="14132"/>
        <s v="77649"/>
        <s v="77650"/>
        <s v="77651"/>
        <s v="77652"/>
        <s v="10707"/>
        <s v="11051"/>
        <s v="11052"/>
        <s v="11053"/>
        <s v="11054"/>
        <s v="11055"/>
        <s v="11056"/>
        <s v="11057"/>
        <s v="11058"/>
        <s v="11059"/>
        <s v="11060"/>
        <s v="24704"/>
        <s v="28843"/>
        <s v="10708"/>
        <s v="11061"/>
        <s v="11062"/>
        <s v="11063"/>
        <s v="11064"/>
        <s v="11065"/>
        <s v="11066"/>
        <s v="11067"/>
        <s v="11068"/>
        <s v="11069"/>
        <s v="11070"/>
        <s v="11071"/>
        <s v="11072"/>
        <s v="11073"/>
        <s v="11074"/>
        <s v="11075"/>
        <s v="11076"/>
        <s v="27988"/>
        <s v="27989"/>
        <s v="27990"/>
        <s v="10711"/>
        <s v="11104"/>
        <s v="11105"/>
        <s v="11106"/>
        <s v="11107"/>
        <s v="11108"/>
        <s v="11109"/>
        <s v="11110"/>
        <s v="11111"/>
        <s v="11112"/>
        <s v="11451"/>
        <s v="40840"/>
        <s v="11040"/>
        <s v="11041"/>
        <s v="11043"/>
        <s v="11046"/>
        <s v="11047"/>
        <s v="11048"/>
        <s v="11049"/>
        <s v="11050"/>
        <s v="10705"/>
        <s v="11030"/>
        <s v="11031"/>
        <s v="11032"/>
        <s v="11033"/>
        <s v="11034"/>
        <s v="11035"/>
        <s v="11036"/>
        <s v="11037"/>
        <s v="11038"/>
        <s v="11039"/>
        <s v="11447"/>
        <s v="14133"/>
        <s v="28861"/>
        <s v="10710"/>
        <s v="11089"/>
        <s v="11090"/>
        <s v="11091"/>
        <s v="11092"/>
        <s v="11093"/>
        <s v="11094"/>
        <s v="11095"/>
        <s v="11096"/>
        <s v="11097"/>
        <s v="11098"/>
        <s v="11099"/>
        <s v="11100"/>
        <s v="11101"/>
        <s v="11102"/>
        <s v="11103"/>
        <s v="11450"/>
        <s v="21323"/>
        <s v="10706"/>
        <s v="11042"/>
        <s v="11044"/>
        <s v="11045"/>
        <s v="11448"/>
        <s v="21356"/>
        <s v="28778"/>
        <s v="28811"/>
        <s v="28815"/>
        <s v="10704"/>
        <s v="10991"/>
        <s v="10992"/>
        <s v="10993"/>
        <s v="10994"/>
        <s v="23367"/>
        <s v="10671"/>
        <s v="11013"/>
        <s v="11014"/>
        <s v="11015"/>
        <s v="11016"/>
        <s v="11017"/>
        <s v="11018"/>
        <s v="11019"/>
        <s v="11020"/>
        <s v="11021"/>
        <s v="11022"/>
        <s v="11023"/>
        <s v="11024"/>
        <s v="11025"/>
        <s v="11026"/>
        <s v="11027"/>
        <s v="11028"/>
        <s v="11029"/>
        <s v="11446"/>
        <s v="25058"/>
        <s v="25059"/>
        <s v="04007"/>
        <s v="10702"/>
        <s v="10970"/>
        <s v="10971"/>
        <s v="10972"/>
        <s v="10973"/>
        <s v="10974"/>
        <s v="10975"/>
        <s v="10976"/>
        <s v="10977"/>
        <s v="10978"/>
        <s v="10979"/>
        <s v="10980"/>
        <s v="10981"/>
        <s v="10982"/>
        <s v="10983"/>
        <s v="10666"/>
        <s v="10871"/>
        <s v="10872"/>
        <s v="10873"/>
        <s v="10874"/>
        <s v="10875"/>
        <s v="10876"/>
        <s v="10877"/>
        <s v="10878"/>
        <s v="10879"/>
        <s v="10880"/>
        <s v="10881"/>
        <s v="10882"/>
        <s v="10883"/>
        <s v="10884"/>
        <s v="10885"/>
        <s v="10886"/>
        <s v="10887"/>
        <s v="10888"/>
        <s v="10889"/>
        <s v="10890"/>
        <s v="10891"/>
        <s v="10892"/>
        <s v="10893"/>
        <s v="10894"/>
        <s v="11602"/>
        <s v="11608"/>
        <s v="22456"/>
        <s v="23839"/>
        <s v="24692"/>
        <s v="27839"/>
        <s v="27840"/>
        <s v="27841"/>
        <s v="10667"/>
        <s v="10895"/>
        <s v="10896"/>
        <s v="10897"/>
        <s v="10898"/>
        <s v="10899"/>
        <s v="10900"/>
        <s v="10901"/>
        <s v="10902"/>
        <s v="10904"/>
        <s v="10905"/>
        <s v="10906"/>
        <s v="10907"/>
        <s v="10908"/>
        <s v="10909"/>
        <s v="10910"/>
        <s v="10911"/>
        <s v="10912"/>
        <s v="10913"/>
        <s v="10914"/>
        <s v="11619"/>
        <s v="23578"/>
        <s v="28020"/>
        <s v="10668"/>
        <s v="10915"/>
        <s v="10916"/>
        <s v="10917"/>
        <s v="10918"/>
        <s v="10919"/>
        <s v="10920"/>
        <s v="10921"/>
        <s v="10922"/>
        <s v="10923"/>
        <s v="10924"/>
        <s v="10925"/>
        <s v="10926"/>
        <s v="22302"/>
        <s v="27842"/>
        <s v="27843"/>
        <s v="27844"/>
        <s v="10712"/>
        <s v="11113"/>
        <s v="11114"/>
        <s v="11115"/>
        <s v="11116"/>
        <s v="11117"/>
        <s v="11118"/>
        <s v="10701"/>
        <s v="10963"/>
        <s v="10964"/>
        <s v="10965"/>
        <s v="10966"/>
        <s v="10967"/>
        <s v="10968"/>
        <s v="10969"/>
        <s v="11444"/>
        <s v="10700"/>
        <s v="10927"/>
        <s v="10928"/>
        <s v="10929"/>
        <s v="10930"/>
        <s v="10931"/>
        <s v="10932"/>
        <s v="10933"/>
        <s v="10934"/>
        <s v="10935"/>
        <s v="10936"/>
        <s v="10937"/>
        <s v="10938"/>
        <s v="10939"/>
        <s v="10940"/>
        <s v="10941"/>
        <s v="10942"/>
        <s v="10943"/>
        <s v="23125"/>
        <s v="28014"/>
        <s v="28015"/>
        <s v="28016"/>
        <s v="10703"/>
        <s v="10985"/>
        <s v="10986"/>
        <s v="10987"/>
        <s v="10988"/>
        <s v="10989"/>
        <s v="10990"/>
        <s v="10669"/>
        <s v="10944"/>
        <s v="10945"/>
        <s v="10946"/>
        <s v="10947"/>
        <s v="10948"/>
        <s v="10949"/>
        <s v="10950"/>
        <s v="10951"/>
        <s v="10952"/>
        <s v="10953"/>
        <s v="10954"/>
        <s v="10956"/>
        <s v="10957"/>
        <s v="10958"/>
        <s v="10959"/>
        <s v="10960"/>
        <s v="10961"/>
        <s v="10962"/>
        <s v="11443"/>
        <s v="21984"/>
        <s v="24032"/>
        <s v="24821"/>
        <s v="27967"/>
        <s v="27968"/>
        <s v="27976"/>
        <s v="10738"/>
        <s v="11340"/>
        <s v="11341"/>
        <s v="11342"/>
        <s v="11343"/>
        <s v="11344"/>
        <s v="11345"/>
        <s v="11346"/>
        <s v="77753"/>
        <s v="10744"/>
        <s v="11375"/>
        <s v="11376"/>
        <s v="11377"/>
        <s v="11378"/>
        <s v="11379"/>
        <s v="11380"/>
        <s v="11381"/>
        <s v="11382"/>
        <s v="11383"/>
        <s v="11385"/>
        <s v="10680"/>
        <s v="11322"/>
        <s v="11324"/>
        <s v="11325"/>
        <s v="11326"/>
        <s v="11327"/>
        <s v="11328"/>
        <s v="11329"/>
        <s v="11330"/>
        <s v="11331"/>
        <s v="11332"/>
        <s v="11333"/>
        <s v="11334"/>
        <s v="11335"/>
        <s v="11336"/>
        <s v="11337"/>
        <s v="11338"/>
        <s v="11339"/>
        <s v="11660"/>
        <s v="40491"/>
        <s v="40492"/>
        <s v="40742"/>
        <s v="40743"/>
        <s v="10739"/>
        <s v="10740"/>
        <s v="11347"/>
        <s v="11348"/>
        <s v="11349"/>
        <s v="11350"/>
        <s v="11352"/>
        <s v="11353"/>
        <s v="11354"/>
        <s v="10741"/>
        <s v="11355"/>
        <s v="11356"/>
        <s v="41436"/>
        <s v="10743"/>
        <s v="11323"/>
        <s v="11372"/>
        <s v="11373"/>
        <s v="11374"/>
        <s v="10681"/>
        <s v="10742"/>
        <s v="11357"/>
        <s v="11358"/>
        <s v="11359"/>
        <s v="11360"/>
        <s v="11361"/>
        <s v="11362"/>
        <s v="11363"/>
        <s v="11364"/>
        <s v="11365"/>
        <s v="11366"/>
        <s v="11367"/>
        <s v="11368"/>
        <s v="11369"/>
        <s v="11370"/>
        <s v="11371"/>
        <s v="11459"/>
        <s v="11654"/>
        <s v="14138"/>
        <s v="10683"/>
        <s v="11407"/>
        <s v="11408"/>
        <s v="11409"/>
        <s v="11410"/>
        <s v="11411"/>
        <s v="11412"/>
        <s v="11413"/>
        <s v="14139"/>
        <s v="28817"/>
        <s v="10750"/>
        <s v="10751"/>
        <s v="11435"/>
        <s v="11436"/>
        <s v="11437"/>
        <s v="11438"/>
        <s v="11439"/>
        <s v="11440"/>
        <s v="11441"/>
        <s v="11442"/>
        <s v="13818"/>
        <s v="15010"/>
        <s v="23771"/>
        <s v="10748"/>
        <s v="11423"/>
        <s v="11424"/>
        <s v="11425"/>
        <s v="11426"/>
        <s v="11427"/>
        <s v="11428"/>
        <s v="11429"/>
        <s v="11430"/>
        <s v="11431"/>
        <s v="11460"/>
        <s v="11464"/>
        <s v="10747"/>
        <s v="11414"/>
        <s v="11415"/>
        <s v="11416"/>
        <s v="11417"/>
        <s v="11418"/>
        <s v="11419"/>
        <s v="11420"/>
        <s v="11421"/>
        <s v="11422"/>
        <s v="24673"/>
        <s v="10684"/>
        <s v="10749"/>
        <s v="11432"/>
        <s v="11433"/>
        <s v="11434"/>
        <s v="11461"/>
        <s v="13806"/>
        <s v="24689"/>
        <s v="10682"/>
        <s v="10745"/>
        <s v="11386"/>
        <s v="11387"/>
        <s v="11388"/>
        <s v="11390"/>
        <s v="11391"/>
        <s v="11392"/>
        <s v="11393"/>
        <s v="11394"/>
        <s v="11395"/>
        <s v="11396"/>
        <s v="11397"/>
        <s v="11398"/>
        <s v="11399"/>
        <s v="11400"/>
        <s v="11401"/>
        <s v="10746"/>
        <s v="11402"/>
        <s v="11403"/>
        <s v="11404"/>
        <s v="11405"/>
        <s v="11406"/>
        <s v="28786"/>
      </sharedItems>
    </cacheField>
    <cacheField name="Org" numFmtId="0">
      <sharedItems/>
    </cacheField>
    <cacheField name="Type" numFmtId="0">
      <sharedItems/>
    </cacheField>
    <cacheField name="ServBed" numFmtId="0">
      <sharedItems containsSemiMixedTypes="0" containsString="0" containsNumber="1" containsInteger="1" minValue="0" maxValue="1319"/>
    </cacheField>
    <cacheField name="CapacityGroup" numFmtId="0">
      <sharedItems/>
    </cacheField>
    <cacheField name="CR" numFmtId="4">
      <sharedItems containsSemiMixedTypes="0" containsString="0" containsNumber="1" minValue="0.76" maxValue="20.68"/>
    </cacheField>
    <cacheField name="QR" numFmtId="4">
      <sharedItems containsSemiMixedTypes="0" containsString="0" containsNumber="1" minValue="0.61" maxValue="20.43"/>
    </cacheField>
    <cacheField name="Cash" numFmtId="4">
      <sharedItems containsSemiMixedTypes="0" containsString="0" containsNumber="1" minValue="0.14000000000000001" maxValue="20.16"/>
    </cacheField>
    <cacheField name="NWC" numFmtId="4">
      <sharedItems containsSemiMixedTypes="0" containsString="0" containsNumber="1" minValue="-56352133.289999999" maxValue="2459287813.0999999"/>
    </cacheField>
    <cacheField name="NI+Depreciation" numFmtId="187">
      <sharedItems containsSemiMixedTypes="0" containsString="0" containsNumber="1" minValue="-15249055.640000001" maxValue="345759454.31999999"/>
    </cacheField>
    <cacheField name="Liquid Index" numFmtId="0">
      <sharedItems containsSemiMixedTypes="0" containsString="0" containsNumber="1" containsInteger="1" minValue="0" maxValue="3"/>
    </cacheField>
    <cacheField name="StatusIndex" numFmtId="0">
      <sharedItems containsSemiMixedTypes="0" containsString="0" containsNumber="1" containsInteger="1" minValue="0" maxValue="1"/>
    </cacheField>
    <cacheField name="Survival Index" numFmtId="0">
      <sharedItems containsSemiMixedTypes="0" containsString="0" containsNumber="1" containsInteger="1" minValue="0" maxValue="2"/>
    </cacheField>
    <cacheField name="Months" numFmtId="188">
      <sharedItems containsMixedTypes="1" containsNumber="1" minValue="0" maxValue="117.2"/>
    </cacheField>
    <cacheField name="Risk Scoring" numFmtId="0">
      <sharedItems containsSemiMixedTypes="0" containsString="0" containsNumber="1" containsInteger="1" minValue="0" maxValue="6" count="7">
        <n v="0"/>
        <n v="1"/>
        <n v="2"/>
        <n v="3"/>
        <n v="4"/>
        <n v="6"/>
        <n v="5"/>
      </sharedItems>
    </cacheField>
    <cacheField name="EBITDA" numFmtId="187">
      <sharedItems containsSemiMixedTypes="0" containsString="0" containsNumber="1" minValue="-15221833.210000001" maxValue="332610834.36000001"/>
    </cacheField>
    <cacheField name="เงินบำรุงคงเหลือ(หักหนี้แล้ว)" numFmtId="187">
      <sharedItems containsSemiMixedTypes="0" containsString="0" containsNumber="1" minValue="-372115849.07999998" maxValue="1418818599.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w-VIP" refreshedDate="44215.610395138887" createdVersion="6" refreshedVersion="6" minRefreshableVersion="3" recordCount="899" xr:uid="{00000000-000A-0000-FFFF-FFFF03000000}">
  <cacheSource type="worksheet">
    <worksheetSource ref="A2:T91" sheet="Risk7_PlusQ3Y64 เขต8"/>
  </cacheSource>
  <cacheFields count="20">
    <cacheField name="ID" numFmtId="0">
      <sharedItems containsMixedTypes="1" containsNumber="1" containsInteger="1" minValue="1" maxValue="898"/>
    </cacheField>
    <cacheField name="Ket" numFmtId="0">
      <sharedItems containsMixedTypes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s v=""/>
      </sharedItems>
    </cacheField>
    <cacheField name="Province" numFmtId="0">
      <sharedItems count="77">
        <s v="เชียงราย"/>
        <s v="เชียงใหม่"/>
        <s v="น่าน"/>
        <s v="พะเยา"/>
        <s v="แพร่"/>
        <s v="แม่ฮ่องสอน"/>
        <s v="ลำปาง"/>
        <s v="ลำพูน"/>
        <s v="ตาก"/>
        <s v="พิษณุโลก"/>
        <s v="เพชรบูรณ์"/>
        <s v="สุโขทัย"/>
        <s v="อุตรดิตถ์"/>
        <s v="กำแพงเพชร"/>
        <s v="ชัยนาท"/>
        <s v="นครสวรรค์"/>
        <s v="พิจิตร"/>
        <s v="อุทัยธานี"/>
        <s v="นครนายก"/>
        <s v="นนทบุรี"/>
        <s v="ปทุมธานี"/>
        <s v="พระนครศรีอยุธยา"/>
        <s v="ลพบุรี"/>
        <s v="สระบุรี"/>
        <s v="สิงห์บุรี"/>
        <s v="อ่างทอง"/>
        <s v="กาญจนบุรี"/>
        <s v="นครปฐม"/>
        <s v="ประจวบคีรีขันธ์"/>
        <s v="เพชรบุรี"/>
        <s v="ราชบุรี"/>
        <s v="สมุทรสงคราม"/>
        <s v="สมุทรสาคร"/>
        <s v="สุพรรณบุรี"/>
        <s v="จันทบุรี"/>
        <s v="ฉะเชิงเทรา"/>
        <s v="ชลบุรี"/>
        <s v="ตราด"/>
        <s v="ปราจีนบุรี"/>
        <s v="ระยอง"/>
        <s v="สมุทรปราการ"/>
        <s v="สระแก้ว"/>
        <s v="กาฬสินธุ์"/>
        <s v="ขอนแก่น"/>
        <s v="มหาสารคาม"/>
        <s v="ร้อยเอ็ด"/>
        <s v="นครพนม"/>
        <s v="บึงกาฬ"/>
        <s v="เลย"/>
        <s v="สกลนคร"/>
        <s v="หนองคาย"/>
        <s v="หนองบัวลำภู"/>
        <s v="อุดรธานี"/>
        <s v="ชัยภูมิ"/>
        <s v="นครราชสีมา"/>
        <s v="บุรีรัมย์"/>
        <s v="สุรินทร์"/>
        <s v="มุกดาหาร"/>
        <s v="ยโสธร"/>
        <s v="ศรีสะเกษ"/>
        <s v="อำนาจเจริญ"/>
        <s v="อุบลราชธานี"/>
        <s v="กระบี่"/>
        <s v="ชุมพร"/>
        <s v="นครศรีธรรมราช"/>
        <s v="พังงา"/>
        <s v="ภูเก็ต"/>
        <s v="ระนอง"/>
        <s v="สุราษฎร์ธานี"/>
        <s v="ตรัง"/>
        <s v="นราธิวาส"/>
        <s v="ปัตตานี"/>
        <s v="พัทลุง"/>
        <s v="ยะลา"/>
        <s v="สงขลา"/>
        <s v="สตูล"/>
        <s v=""/>
      </sharedItems>
    </cacheField>
    <cacheField name="OrgID" numFmtId="49">
      <sharedItems containsBlank="1"/>
    </cacheField>
    <cacheField name="Org" numFmtId="0">
      <sharedItems/>
    </cacheField>
    <cacheField name="Type" numFmtId="0">
      <sharedItems/>
    </cacheField>
    <cacheField name="ServBed" numFmtId="0">
      <sharedItems containsMixedTypes="1" containsNumber="1" containsInteger="1" minValue="0" maxValue="1319"/>
    </cacheField>
    <cacheField name="CapacityGroup" numFmtId="0">
      <sharedItems/>
    </cacheField>
    <cacheField name="CR" numFmtId="0">
      <sharedItems containsString="0" containsBlank="1" containsNumber="1" minValue="0.76" maxValue="20.68"/>
    </cacheField>
    <cacheField name="QR" numFmtId="0">
      <sharedItems containsString="0" containsBlank="1" containsNumber="1" minValue="0.61" maxValue="20.43"/>
    </cacheField>
    <cacheField name="Cash" numFmtId="0">
      <sharedItems containsString="0" containsBlank="1" containsNumber="1" minValue="0.14000000000000001" maxValue="20.16"/>
    </cacheField>
    <cacheField name="NWC" numFmtId="0">
      <sharedItems containsSemiMixedTypes="0" containsString="0" containsNumber="1" minValue="-56352133.289999999" maxValue="63037285137.319901"/>
    </cacheField>
    <cacheField name="NI+Depreciation" numFmtId="0">
      <sharedItems containsSemiMixedTypes="0" containsString="0" containsNumber="1" minValue="-15249055.640000001" maxValue="18384054622.950001"/>
    </cacheField>
    <cacheField name="Liquid Index" numFmtId="0">
      <sharedItems containsString="0" containsBlank="1" containsNumber="1" containsInteger="1" minValue="0" maxValue="3"/>
    </cacheField>
    <cacheField name="StatusIndex" numFmtId="0">
      <sharedItems containsString="0" containsBlank="1" containsNumber="1" containsInteger="1" minValue="0" maxValue="1"/>
    </cacheField>
    <cacheField name="Survival Index" numFmtId="0">
      <sharedItems containsString="0" containsBlank="1" containsNumber="1" containsInteger="1" minValue="0" maxValue="2"/>
    </cacheField>
    <cacheField name="Months" numFmtId="188">
      <sharedItems containsBlank="1" containsMixedTypes="1" containsNumber="1" minValue="0" maxValue="117.2"/>
    </cacheField>
    <cacheField name="Risk Scoring" numFmtId="0">
      <sharedItems containsString="0" containsBlank="1" containsNumber="1" containsInteger="1" minValue="0" maxValue="7" count="9">
        <n v="0"/>
        <n v="1"/>
        <n v="2"/>
        <n v="3"/>
        <n v="4"/>
        <n v="6"/>
        <n v="5"/>
        <m/>
        <n v="7" u="1"/>
      </sharedItems>
    </cacheField>
    <cacheField name="EBITDA" numFmtId="0">
      <sharedItems containsSemiMixedTypes="0" containsString="0" containsNumber="1" minValue="-15221833.210000001" maxValue="18842349222.040031"/>
    </cacheField>
    <cacheField name="เงินบำรุงคงเหลือ(หักหนี้แล้ว)" numFmtId="0">
      <sharedItems containsSemiMixedTypes="0" containsString="0" containsNumber="1" minValue="-372115849.07999998" maxValue="20838637267.77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w-VIP" refreshedDate="44398.521739930555" createdVersion="7" refreshedVersion="7" minRefreshableVersion="3" recordCount="898" xr:uid="{00000000-000A-0000-FFFF-FFFF04000000}">
  <cacheSource type="worksheet">
    <worksheetSource ref="A4:R902" sheet="Raw_DATA"/>
  </cacheSource>
  <cacheFields count="18">
    <cacheField name="OrgID" numFmtId="0">
      <sharedItems/>
    </cacheField>
    <cacheField name="Org" numFmtId="0">
      <sharedItems containsNonDate="0" containsString="0" containsBlank="1"/>
    </cacheField>
    <cacheField name="กลุ่มระดับบริการ" numFmtId="0">
      <sharedItems containsBlank="1" count="18">
        <s v="รพศ.A &gt;700 to &lt;1000"/>
        <s v="รพช.F1 50,000-100,000"/>
        <s v="รพช.F2 &lt;=30,000"/>
        <s v="รพช. M2 &gt;100"/>
        <s v="รพช.F2 30,000 - 60,000"/>
        <s v="รพช.F2 60,000-90,000"/>
        <s v="รพช.F1 &lt;=50,000"/>
        <s v="รพช.F3 &lt;=15,000"/>
        <s v="รพท. M1 &gt;200"/>
        <s v="รพท.S &gt;400"/>
        <s v="รพช.F3 15,000-25,000"/>
        <s v="รพท.S &lt;=400"/>
        <s v="รพช. M2 &lt;=100"/>
        <s v="รพช.F3 &gt;=25,000"/>
        <s v="รพศ.A &lt;=700"/>
        <s v="รพท. M1 &lt;=200"/>
        <s v="รพศ.A &gt;1000"/>
        <m u="1"/>
      </sharedItems>
    </cacheField>
    <cacheField name="กลุ่ม" numFmtId="0">
      <sharedItems containsSemiMixedTypes="0" containsString="0" containsNumber="1" containsInteger="1" minValue="2" maxValue="20" count="17">
        <n v="19"/>
        <n v="10"/>
        <n v="5"/>
        <n v="13"/>
        <n v="6"/>
        <n v="7"/>
        <n v="9"/>
        <n v="2"/>
        <n v="15"/>
        <n v="17"/>
        <n v="3"/>
        <n v="16"/>
        <n v="12"/>
        <n v="4"/>
        <n v="18"/>
        <n v="14"/>
        <n v="20"/>
      </sharedItems>
    </cacheField>
    <cacheField name="Current Ratio" numFmtId="187">
      <sharedItems containsSemiMixedTypes="0" containsString="0" containsNumber="1" minValue="0.68" maxValue="20.6"/>
    </cacheField>
    <cacheField name="Quick Ratio" numFmtId="187">
      <sharedItems containsSemiMixedTypes="0" containsString="0" containsNumber="1" minValue="0.52" maxValue="18.53"/>
    </cacheField>
    <cacheField name="Cash Ratio" numFmtId="187">
      <sharedItems containsSemiMixedTypes="0" containsString="0" containsNumber="1" minValue="0.15" maxValue="11.5"/>
    </cacheField>
    <cacheField name="Networking Capital" numFmtId="187">
      <sharedItems containsSemiMixedTypes="0" containsString="0" containsNumber="1" minValue="-80456640.510000005" maxValue="2359693322.8800001"/>
    </cacheField>
    <cacheField name="NI+Depreciation" numFmtId="187">
      <sharedItems containsSemiMixedTypes="0" containsString="0" containsNumber="1" minValue="-43081767.520000003" maxValue="997179661.51999998"/>
    </cacheField>
    <cacheField name="EBITDA" numFmtId="187">
      <sharedItems containsSemiMixedTypes="0" containsString="0" containsNumber="1" minValue="-19388267.710000001" maxValue="950156668.19000006"/>
    </cacheField>
    <cacheField name="เงินบำรุงคงเหลือ(หักหนี้แล้ว)" numFmtId="187">
      <sharedItems containsSemiMixedTypes="0" containsString="0" containsNumber="1" minValue="-316430461.88999999" maxValue="1411594555.1600001"/>
    </cacheField>
    <cacheField name="Operating Margin %" numFmtId="187">
      <sharedItems containsSemiMixedTypes="0" containsString="0" containsNumber="1" minValue="-9.2799999999999994" maxValue="86.64"/>
    </cacheField>
    <cacheField name="Return on Asset %" numFmtId="187">
      <sharedItems containsSemiMixedTypes="0" containsString="0" containsNumber="1" minValue="-22.81" maxValue="50.62"/>
    </cacheField>
    <cacheField name="Average Payment Period (ยาและเวชภัณฑ์มิใช่ยา)" numFmtId="187">
      <sharedItems containsSemiMixedTypes="0" containsString="0" containsNumber="1" minValue="2.5099999999999998" maxValue="943.79"/>
    </cacheField>
    <cacheField name="Average Collection Period-สิทธิ UC" numFmtId="187">
      <sharedItems containsSemiMixedTypes="0" containsString="0" containsNumber="1" minValue="-22.49" maxValue="875.14"/>
    </cacheField>
    <cacheField name="Average Collection Period- CSMBS" numFmtId="187">
      <sharedItems containsString="0" containsBlank="1" containsNumber="1" minValue="13.7" maxValue="636.41"/>
    </cacheField>
    <cacheField name="Average Collection Period-SSS" numFmtId="187">
      <sharedItems containsString="0" containsBlank="1" containsNumber="1" minValue="-6895.21" maxValue="42023.75"/>
    </cacheField>
    <cacheField name="Inventory Management" numFmtId="187">
      <sharedItems containsSemiMixedTypes="0" containsString="0" containsNumber="1" minValue="22.7" maxValue="238.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8">
  <r>
    <n v="1"/>
    <x v="0"/>
    <x v="0"/>
    <x v="0"/>
    <s v="เชียงรายประชานุเคราะห์,รพศ."/>
    <s v="รพศ."/>
    <n v="760"/>
    <s v="รพศ.A &gt;700 to &lt;1000"/>
    <n v="2.64"/>
    <n v="2.2999999999999998"/>
    <n v="1.41"/>
    <n v="831563909.62"/>
    <n v="161270112.15000001"/>
    <n v="0"/>
    <n v="0"/>
    <n v="0"/>
    <s v=""/>
    <x v="0"/>
    <n v="199947050.59"/>
    <n v="488427490.39999998"/>
  </r>
  <r>
    <n v="2"/>
    <x v="0"/>
    <x v="0"/>
    <x v="1"/>
    <s v="เทิง,รพช."/>
    <s v="รพช."/>
    <n v="71"/>
    <s v="รพช.F1 50,000-100,000"/>
    <n v="1.4"/>
    <n v="1.26"/>
    <n v="0.99"/>
    <n v="14524171.939999999"/>
    <n v="11696752.630000001"/>
    <n v="1"/>
    <n v="0"/>
    <n v="0"/>
    <s v=""/>
    <x v="1"/>
    <n v="14373842.09"/>
    <n v="-319971.65999999997"/>
  </r>
  <r>
    <n v="3"/>
    <x v="0"/>
    <x v="0"/>
    <x v="2"/>
    <s v="พาน,รพช."/>
    <s v="รพช."/>
    <n v="125"/>
    <s v="รพช.F1 50,000-100,000"/>
    <n v="1.41"/>
    <n v="1.34"/>
    <n v="1"/>
    <n v="24404403.48"/>
    <n v="16640121.08"/>
    <n v="1"/>
    <n v="0"/>
    <n v="0"/>
    <s v=""/>
    <x v="1"/>
    <n v="23707035.050000001"/>
    <n v="-67852.34"/>
  </r>
  <r>
    <n v="4"/>
    <x v="0"/>
    <x v="0"/>
    <x v="3"/>
    <s v="ป่าแดด,รพช."/>
    <s v="รพช."/>
    <n v="30"/>
    <s v="รพช.F2 &lt;=30,000"/>
    <n v="2.2400000000000002"/>
    <n v="2.0499999999999998"/>
    <n v="1.73"/>
    <n v="9540960.1099999994"/>
    <n v="1960297.23"/>
    <n v="0"/>
    <n v="0"/>
    <n v="0"/>
    <s v=""/>
    <x v="0"/>
    <n v="3592881.95"/>
    <n v="5637997.9100000001"/>
  </r>
  <r>
    <n v="5"/>
    <x v="0"/>
    <x v="0"/>
    <x v="4"/>
    <s v="แม่จัน,รพช."/>
    <s v="รพช."/>
    <n v="152"/>
    <s v="รพช. M2 &gt;100"/>
    <n v="1.64"/>
    <n v="1.46"/>
    <n v="1.02"/>
    <n v="46870331.909999996"/>
    <n v="-1623967.23"/>
    <n v="0"/>
    <n v="1"/>
    <n v="0"/>
    <n v="86.5"/>
    <x v="1"/>
    <n v="8374083.3499999996"/>
    <n v="1721993.41"/>
  </r>
  <r>
    <n v="6"/>
    <x v="0"/>
    <x v="0"/>
    <x v="5"/>
    <s v="เชียงแสน,รพช."/>
    <s v="รพช."/>
    <n v="60"/>
    <s v="รพช.F2 30,000 - 60,000"/>
    <n v="1.53"/>
    <n v="1.38"/>
    <n v="1.03"/>
    <n v="9522133.8900000006"/>
    <n v="13557475.880000001"/>
    <n v="0"/>
    <n v="0"/>
    <n v="0"/>
    <s v=""/>
    <x v="0"/>
    <n v="14690667.01"/>
    <n v="453805.1"/>
  </r>
  <r>
    <n v="7"/>
    <x v="0"/>
    <x v="0"/>
    <x v="6"/>
    <s v="แม่สาย,รพช."/>
    <s v="รพช."/>
    <n v="118"/>
    <s v="รพช. M2 &gt;100"/>
    <n v="5.42"/>
    <n v="5.31"/>
    <n v="5.09"/>
    <n v="313730929.50999999"/>
    <n v="4410237.21"/>
    <n v="0"/>
    <n v="0"/>
    <n v="0"/>
    <s v=""/>
    <x v="0"/>
    <n v="10474141.93"/>
    <n v="290455957.11000001"/>
  </r>
  <r>
    <n v="8"/>
    <x v="0"/>
    <x v="0"/>
    <x v="7"/>
    <s v="แม่สรวย,รพช."/>
    <s v="รพช."/>
    <n v="65"/>
    <s v="รพช.F2 60,000-90,000"/>
    <n v="8.02"/>
    <n v="7.76"/>
    <n v="7.22"/>
    <n v="92729227.549999997"/>
    <n v="6639433.04"/>
    <n v="0"/>
    <n v="0"/>
    <n v="0"/>
    <s v=""/>
    <x v="0"/>
    <n v="11344932.92"/>
    <n v="82234186.040000007"/>
  </r>
  <r>
    <n v="9"/>
    <x v="0"/>
    <x v="0"/>
    <x v="8"/>
    <s v="เวียงป่าเป้า,รพช."/>
    <s v="รพช."/>
    <n v="64"/>
    <s v="รพช.F1 50,000-100,000"/>
    <n v="1.95"/>
    <n v="1.75"/>
    <n v="1.29"/>
    <n v="19873879.73"/>
    <n v="3674510.21"/>
    <n v="0"/>
    <n v="0"/>
    <n v="0"/>
    <s v=""/>
    <x v="0"/>
    <n v="6771197.8200000003"/>
    <n v="6113061.3399999999"/>
  </r>
  <r>
    <n v="10"/>
    <x v="0"/>
    <x v="0"/>
    <x v="9"/>
    <s v="พญาเม็งราย,รพช."/>
    <s v="รพช."/>
    <n v="64"/>
    <s v="รพช.F2 30,000 - 60,000"/>
    <n v="1.73"/>
    <n v="1.43"/>
    <n v="0.94"/>
    <n v="15784882.32"/>
    <n v="5928253.9299999997"/>
    <n v="0"/>
    <n v="0"/>
    <n v="0"/>
    <s v=""/>
    <x v="0"/>
    <n v="8383364.54"/>
    <n v="-1307312.23"/>
  </r>
  <r>
    <n v="11"/>
    <x v="0"/>
    <x v="0"/>
    <x v="10"/>
    <s v="เวียงแก่น,รพช."/>
    <s v="รพช."/>
    <n v="30"/>
    <s v="รพช.F2 &lt;=30,000"/>
    <n v="1.37"/>
    <n v="1.18"/>
    <n v="0.88"/>
    <n v="6493386.46"/>
    <n v="9471006.2300000004"/>
    <n v="1"/>
    <n v="0"/>
    <n v="0"/>
    <s v=""/>
    <x v="1"/>
    <n v="10022181.619999999"/>
    <n v="-2431087.75"/>
  </r>
  <r>
    <n v="12"/>
    <x v="0"/>
    <x v="0"/>
    <x v="11"/>
    <s v="ขุนตาล,รพช."/>
    <s v="รพช."/>
    <n v="43"/>
    <s v="รพช.F2 &lt;=30,000"/>
    <n v="2.06"/>
    <n v="1.82"/>
    <n v="1.02"/>
    <n v="16141035.83"/>
    <n v="8343927.9100000001"/>
    <n v="0"/>
    <n v="0"/>
    <n v="0"/>
    <s v=""/>
    <x v="0"/>
    <n v="9987275"/>
    <n v="356534.58"/>
  </r>
  <r>
    <n v="13"/>
    <x v="0"/>
    <x v="0"/>
    <x v="12"/>
    <s v="แม่ฟ้าหลวง,รพช."/>
    <s v="รพช."/>
    <n v="30"/>
    <s v="รพช.F2 30,000 - 60,000"/>
    <n v="4.0999999999999996"/>
    <n v="3.98"/>
    <n v="3.52"/>
    <n v="102653999.17"/>
    <n v="4831420.5999999996"/>
    <n v="0"/>
    <n v="0"/>
    <n v="0"/>
    <s v=""/>
    <x v="0"/>
    <n v="6602237.2599999998"/>
    <n v="83546251.569999993"/>
  </r>
  <r>
    <n v="14"/>
    <x v="0"/>
    <x v="0"/>
    <x v="13"/>
    <s v="แม่ลาว,รพช."/>
    <s v="รพช."/>
    <n v="30"/>
    <s v="รพช.F2 &lt;=30,000"/>
    <n v="1.87"/>
    <n v="1.74"/>
    <n v="1.21"/>
    <n v="12246209.5"/>
    <n v="6267765.3499999996"/>
    <n v="0"/>
    <n v="0"/>
    <n v="0"/>
    <s v=""/>
    <x v="0"/>
    <n v="7979404.1100000003"/>
    <n v="2955762.09"/>
  </r>
  <r>
    <n v="15"/>
    <x v="0"/>
    <x v="0"/>
    <x v="14"/>
    <s v="เวียงเชียงรุ้ง,รพช."/>
    <s v="รพช."/>
    <n v="33"/>
    <s v="รพช.F2 &lt;=30,000"/>
    <n v="1.79"/>
    <n v="1.64"/>
    <n v="1.35"/>
    <n v="6803967.1500000004"/>
    <n v="4078796.75"/>
    <n v="0"/>
    <n v="0"/>
    <n v="0"/>
    <s v=""/>
    <x v="0"/>
    <n v="5714325.1600000001"/>
    <n v="3056081.39"/>
  </r>
  <r>
    <n v="16"/>
    <x v="0"/>
    <x v="0"/>
    <x v="15"/>
    <s v="สมเด็จพระยุพราชเชียงของ,รพช."/>
    <s v="รพช."/>
    <n v="68"/>
    <s v="รพช.F1 &lt;=50,000"/>
    <n v="1.1599999999999999"/>
    <n v="1"/>
    <n v="0.8"/>
    <n v="7007571.6100000003"/>
    <n v="21160499.100000001"/>
    <n v="1"/>
    <n v="0"/>
    <n v="0"/>
    <s v=""/>
    <x v="1"/>
    <n v="23920989.690000001"/>
    <n v="-8980371.7200000007"/>
  </r>
  <r>
    <n v="17"/>
    <x v="0"/>
    <x v="0"/>
    <x v="16"/>
    <s v="สมเด็จพระญาณสังวร,รพช."/>
    <s v="รพช."/>
    <n v="30"/>
    <s v="รพช.F2 30,000 - 60,000"/>
    <n v="2.75"/>
    <n v="2.57"/>
    <n v="1.72"/>
    <n v="40420300.509999998"/>
    <n v="12141624.66"/>
    <n v="0"/>
    <n v="0"/>
    <n v="0"/>
    <s v=""/>
    <x v="0"/>
    <n v="14448755.390000001"/>
    <n v="16600313.02"/>
  </r>
  <r>
    <n v="18"/>
    <x v="0"/>
    <x v="0"/>
    <x v="17"/>
    <s v="ดอยหลวง,รพช."/>
    <s v="รพช."/>
    <n v="0"/>
    <s v="รพช.F3 &lt;=15,000"/>
    <n v="1.73"/>
    <n v="1.54"/>
    <n v="1.31"/>
    <n v="5102592.78"/>
    <n v="2612299.87"/>
    <n v="0"/>
    <n v="0"/>
    <n v="0"/>
    <s v=""/>
    <x v="0"/>
    <n v="3770783.86"/>
    <n v="2066290.29"/>
  </r>
  <r>
    <n v="19"/>
    <x v="0"/>
    <x v="1"/>
    <x v="18"/>
    <s v="นครพิงค์,รพศ."/>
    <s v="รพศ."/>
    <n v="706"/>
    <s v="รพศ.A &gt;700 to &lt;1000"/>
    <n v="4.25"/>
    <n v="3.79"/>
    <n v="2.25"/>
    <n v="1019822090.53"/>
    <n v="120560356.29000001"/>
    <n v="0"/>
    <n v="0"/>
    <n v="0"/>
    <s v=""/>
    <x v="0"/>
    <n v="172406686.33000001"/>
    <n v="393636315.26999998"/>
  </r>
  <r>
    <n v="20"/>
    <x v="0"/>
    <x v="1"/>
    <x v="19"/>
    <s v="จอมทอง,รพท."/>
    <s v="รพท."/>
    <n v="218"/>
    <s v="รพท. M1 &gt;200"/>
    <n v="1.27"/>
    <n v="1.1000000000000001"/>
    <n v="0.55000000000000004"/>
    <n v="34489788.740000002"/>
    <n v="25226870.710000001"/>
    <n v="2"/>
    <n v="0"/>
    <n v="0"/>
    <s v=""/>
    <x v="2"/>
    <n v="34077521.369999997"/>
    <n v="-50221583.280000001"/>
  </r>
  <r>
    <n v="21"/>
    <x v="0"/>
    <x v="1"/>
    <x v="20"/>
    <s v="เทพรัตนเวชชานุกูล เฉลิมพระเกียรติ ๖๐ พรรษา,รพช."/>
    <s v="รพช."/>
    <n v="60"/>
    <s v="รพช.F2 30,000 - 60,000"/>
    <n v="3.13"/>
    <n v="2.97"/>
    <n v="2.54"/>
    <n v="37032962.780000001"/>
    <n v="12225707.550000001"/>
    <n v="0"/>
    <n v="0"/>
    <n v="0"/>
    <s v=""/>
    <x v="0"/>
    <n v="15432973.25"/>
    <n v="26865105.550000001"/>
  </r>
  <r>
    <n v="22"/>
    <x v="0"/>
    <x v="1"/>
    <x v="21"/>
    <s v="เชียงดาว,รพช."/>
    <s v="รพช."/>
    <n v="93"/>
    <s v="รพช.F1 50,000-100,000"/>
    <n v="3.22"/>
    <n v="3.06"/>
    <n v="2.92"/>
    <n v="109861603.51000001"/>
    <n v="-4685714.9400000004"/>
    <n v="0"/>
    <n v="1"/>
    <n v="0"/>
    <n v="70.3"/>
    <x v="1"/>
    <n v="-1469737.22"/>
    <n v="94435157.680000007"/>
  </r>
  <r>
    <n v="23"/>
    <x v="0"/>
    <x v="1"/>
    <x v="22"/>
    <s v="ดอยสะเก็ด,รพช."/>
    <s v="รพช."/>
    <n v="74"/>
    <s v="รพช.F2 30,000 - 60,000"/>
    <n v="1.36"/>
    <n v="1.25"/>
    <n v="0.84"/>
    <n v="12547975.23"/>
    <n v="6701360.7400000002"/>
    <n v="1"/>
    <n v="0"/>
    <n v="0"/>
    <s v=""/>
    <x v="1"/>
    <n v="7456402.4500000002"/>
    <n v="-5511237.25"/>
  </r>
  <r>
    <n v="24"/>
    <x v="0"/>
    <x v="1"/>
    <x v="23"/>
    <s v="แม่แตง,รพช."/>
    <s v="รพช."/>
    <n v="73"/>
    <s v="รพช.F2 30,000 - 60,000"/>
    <n v="1.23"/>
    <n v="1.1000000000000001"/>
    <n v="0.98"/>
    <n v="9460771.0299999993"/>
    <n v="15854787.800000001"/>
    <n v="1"/>
    <n v="0"/>
    <n v="0"/>
    <s v=""/>
    <x v="1"/>
    <n v="17781008.620000001"/>
    <n v="-1049227.1000000001"/>
  </r>
  <r>
    <n v="25"/>
    <x v="0"/>
    <x v="1"/>
    <x v="24"/>
    <s v="สะเมิง,รพช."/>
    <s v="รพช."/>
    <n v="36"/>
    <s v="รพช.F2 &lt;=30,000"/>
    <n v="1.27"/>
    <n v="1.22"/>
    <n v="1.08"/>
    <n v="7046872.1799999997"/>
    <n v="5111462.24"/>
    <n v="1"/>
    <n v="0"/>
    <n v="0"/>
    <s v=""/>
    <x v="1"/>
    <n v="5520827.5700000003"/>
    <n v="1978965.33"/>
  </r>
  <r>
    <n v="26"/>
    <x v="0"/>
    <x v="1"/>
    <x v="25"/>
    <s v="ฝาง,รพท."/>
    <s v="รพท."/>
    <n v="264"/>
    <s v="รพท. M1 &gt;200"/>
    <n v="1.1299999999999999"/>
    <n v="0.98"/>
    <n v="0.4"/>
    <n v="21284895.760000002"/>
    <n v="22975548.829999998"/>
    <n v="3"/>
    <n v="0"/>
    <n v="0"/>
    <s v=""/>
    <x v="3"/>
    <n v="31589475.390000001"/>
    <n v="-99999695.879999995"/>
  </r>
  <r>
    <n v="27"/>
    <x v="0"/>
    <x v="1"/>
    <x v="26"/>
    <s v="แม่อาย,รพช."/>
    <s v="รพช."/>
    <n v="91"/>
    <s v="รพช.F2 30,000 - 60,000"/>
    <n v="1.27"/>
    <n v="1.19"/>
    <n v="1.01"/>
    <n v="15772350.32"/>
    <n v="15088208.640000001"/>
    <n v="1"/>
    <n v="0"/>
    <n v="0"/>
    <s v=""/>
    <x v="1"/>
    <n v="16259287.470000001"/>
    <n v="-939560.68"/>
  </r>
  <r>
    <n v="28"/>
    <x v="0"/>
    <x v="1"/>
    <x v="27"/>
    <s v="พร้าว,รพช."/>
    <s v="รพช."/>
    <n v="67"/>
    <s v="รพช.F2 30,000 - 60,000"/>
    <n v="0.94"/>
    <n v="0.8"/>
    <n v="0.54"/>
    <n v="-2044150.49"/>
    <n v="11777607.189999999"/>
    <n v="3"/>
    <n v="1"/>
    <n v="0"/>
    <n v="0.5"/>
    <x v="4"/>
    <n v="12489106.699999999"/>
    <n v="-15861239.17"/>
  </r>
  <r>
    <n v="29"/>
    <x v="0"/>
    <x v="1"/>
    <x v="28"/>
    <s v="สันป่าตอง,รพช."/>
    <s v="รพช."/>
    <n v="168"/>
    <s v="รพช. M2 &gt;100"/>
    <n v="0.88"/>
    <n v="0.76"/>
    <n v="0.47"/>
    <n v="-20359253.859999999"/>
    <n v="6338993.5"/>
    <n v="3"/>
    <n v="1"/>
    <n v="2"/>
    <n v="9.6"/>
    <x v="5"/>
    <n v="10390506.720000001"/>
    <n v="-87657483.280000001"/>
  </r>
  <r>
    <n v="30"/>
    <x v="0"/>
    <x v="1"/>
    <x v="29"/>
    <s v="สันกำแพง,รพช."/>
    <s v="รพช."/>
    <n v="54"/>
    <s v="รพช.F2 30,000 - 60,000"/>
    <n v="1.06"/>
    <n v="0.98"/>
    <n v="0.8"/>
    <n v="2491353.73"/>
    <n v="7155987.8200000003"/>
    <n v="2"/>
    <n v="0"/>
    <n v="0"/>
    <s v=""/>
    <x v="2"/>
    <n v="9499094.3499999996"/>
    <n v="-8890992.5099999998"/>
  </r>
  <r>
    <n v="31"/>
    <x v="0"/>
    <x v="1"/>
    <x v="30"/>
    <s v="สันทราย,รพช."/>
    <s v="รพช."/>
    <n v="177"/>
    <s v="รพช. M2 &gt;100"/>
    <n v="1.02"/>
    <n v="0.92"/>
    <n v="0.57999999999999996"/>
    <n v="3368854.29"/>
    <n v="35805908.539999999"/>
    <n v="3"/>
    <n v="0"/>
    <n v="0"/>
    <s v=""/>
    <x v="3"/>
    <n v="47930998.890000001"/>
    <n v="-58972163.609999999"/>
  </r>
  <r>
    <n v="32"/>
    <x v="0"/>
    <x v="1"/>
    <x v="31"/>
    <s v="หางดง,รพช."/>
    <s v="รพช."/>
    <n v="91"/>
    <s v="รพช.F1 &lt;=50,000"/>
    <n v="0.93"/>
    <n v="0.82"/>
    <n v="0.62"/>
    <n v="-4839632.72"/>
    <n v="18924570.68"/>
    <n v="3"/>
    <n v="1"/>
    <n v="0"/>
    <n v="0.7"/>
    <x v="4"/>
    <n v="20863082.16"/>
    <n v="-27916125.600000001"/>
  </r>
  <r>
    <n v="33"/>
    <x v="0"/>
    <x v="1"/>
    <x v="32"/>
    <s v="ฮอด,รพช."/>
    <s v="รพช."/>
    <n v="81"/>
    <s v="รพช.F2 30,000 - 60,000"/>
    <n v="1.54"/>
    <n v="1.4"/>
    <n v="1.1200000000000001"/>
    <n v="15640016.289999999"/>
    <n v="10315255.050000001"/>
    <n v="0"/>
    <n v="0"/>
    <n v="0"/>
    <s v=""/>
    <x v="0"/>
    <n v="13215759.970000001"/>
    <n v="3576541.89"/>
  </r>
  <r>
    <n v="34"/>
    <x v="0"/>
    <x v="1"/>
    <x v="33"/>
    <s v="ดอยเต่า,รพช."/>
    <s v="รพช."/>
    <n v="38"/>
    <s v="รพช.F2 &lt;=30,000"/>
    <n v="1.53"/>
    <n v="1.42"/>
    <n v="1.28"/>
    <n v="11452257.42"/>
    <n v="9919135.1199999992"/>
    <n v="0"/>
    <n v="0"/>
    <n v="0"/>
    <s v=""/>
    <x v="0"/>
    <n v="11023001.6"/>
    <n v="6303025.9000000004"/>
  </r>
  <r>
    <n v="35"/>
    <x v="0"/>
    <x v="1"/>
    <x v="34"/>
    <s v="อมก๋อย,รพช."/>
    <s v="รพช."/>
    <n v="66"/>
    <s v="รพช.F2 30,000 - 60,000"/>
    <n v="5.34"/>
    <n v="5.1100000000000003"/>
    <n v="4.79"/>
    <n v="83633689.439999998"/>
    <n v="10325286.859999999"/>
    <n v="0"/>
    <n v="0"/>
    <n v="0"/>
    <s v=""/>
    <x v="0"/>
    <n v="14784986.800000001"/>
    <n v="72730380.060000002"/>
  </r>
  <r>
    <n v="36"/>
    <x v="0"/>
    <x v="1"/>
    <x v="35"/>
    <s v="สารภี,รพช."/>
    <s v="รพช."/>
    <n v="60"/>
    <s v="รพช.F2 30,000 - 60,000"/>
    <n v="1.24"/>
    <n v="1.18"/>
    <n v="0.67"/>
    <n v="9485339.9700000007"/>
    <n v="8626528.4900000002"/>
    <n v="2"/>
    <n v="0"/>
    <n v="0"/>
    <s v=""/>
    <x v="2"/>
    <n v="10038493.58"/>
    <n v="-12884773.93"/>
  </r>
  <r>
    <n v="37"/>
    <x v="0"/>
    <x v="1"/>
    <x v="36"/>
    <s v="เวียงแหง,รพช."/>
    <s v="รพช."/>
    <n v="36"/>
    <s v="รพช.F2 &lt;=30,000"/>
    <n v="2.06"/>
    <n v="2.0099999999999998"/>
    <n v="1.97"/>
    <n v="65511948.960000001"/>
    <n v="6009938.5499999998"/>
    <n v="0"/>
    <n v="0"/>
    <n v="0"/>
    <s v=""/>
    <x v="0"/>
    <n v="7776474.9900000002"/>
    <n v="59595531.659999996"/>
  </r>
  <r>
    <n v="38"/>
    <x v="0"/>
    <x v="1"/>
    <x v="37"/>
    <s v="ไชยปราการ,รพช."/>
    <s v="รพช."/>
    <n v="45"/>
    <s v="รพช.F2 30,000 - 60,000"/>
    <n v="1.46"/>
    <n v="1.23"/>
    <n v="1.1200000000000001"/>
    <n v="12329522.24"/>
    <n v="8396379.7699999996"/>
    <n v="1"/>
    <n v="0"/>
    <n v="0"/>
    <s v=""/>
    <x v="1"/>
    <n v="9234197.0999999996"/>
    <n v="3148763.09"/>
  </r>
  <r>
    <n v="39"/>
    <x v="0"/>
    <x v="1"/>
    <x v="38"/>
    <s v="แม่วาง,รพช."/>
    <s v="รพช."/>
    <n v="38"/>
    <s v="รพช.F2 &lt;=30,000"/>
    <n v="1.37"/>
    <n v="1.3"/>
    <n v="1.01"/>
    <n v="6302365.7599999998"/>
    <n v="5507561.04"/>
    <n v="1"/>
    <n v="0"/>
    <n v="0"/>
    <s v=""/>
    <x v="1"/>
    <n v="7133823.21"/>
    <n v="-85833.83"/>
  </r>
  <r>
    <n v="40"/>
    <x v="0"/>
    <x v="1"/>
    <x v="39"/>
    <s v="แม่ออน,รพช."/>
    <s v="รพช."/>
    <n v="31"/>
    <s v="รพช.F2 &lt;=30,000"/>
    <n v="1.39"/>
    <n v="1.28"/>
    <n v="0.91"/>
    <n v="6799995.6200000001"/>
    <n v="4805036.76"/>
    <n v="1"/>
    <n v="0"/>
    <n v="0"/>
    <s v=""/>
    <x v="1"/>
    <n v="5740709.5599999996"/>
    <n v="-2007231.88"/>
  </r>
  <r>
    <n v="41"/>
    <x v="0"/>
    <x v="1"/>
    <x v="40"/>
    <s v="ดอยหล่อ,รพช."/>
    <s v="รพช."/>
    <n v="37"/>
    <s v="รพช.F2 &lt;=30,000"/>
    <n v="0.98"/>
    <n v="0.91"/>
    <n v="0.84"/>
    <n v="-569702.27"/>
    <n v="3075695.66"/>
    <n v="2"/>
    <n v="1"/>
    <n v="0"/>
    <n v="0.5"/>
    <x v="3"/>
    <n v="3955327.31"/>
    <n v="-4274544.5599999996"/>
  </r>
  <r>
    <n v="42"/>
    <x v="0"/>
    <x v="1"/>
    <x v="41"/>
    <s v="วัดจันทร์ เฉลิมพระเกียรติ 80 พรรษา,รพช."/>
    <s v="รพช."/>
    <n v="27"/>
    <s v="รพช.F3 &lt;=15,000"/>
    <n v="1.08"/>
    <n v="1.01"/>
    <n v="0.66"/>
    <n v="1370520.17"/>
    <n v="5468469.5499999998"/>
    <n v="2"/>
    <n v="0"/>
    <n v="0"/>
    <s v=""/>
    <x v="2"/>
    <n v="7902191.5"/>
    <n v="-6646713.29"/>
  </r>
  <r>
    <n v="43"/>
    <x v="0"/>
    <x v="2"/>
    <x v="42"/>
    <s v="น่าน,รพท."/>
    <s v="รพท."/>
    <n v="466"/>
    <s v="รพท.S &gt;400"/>
    <n v="2.5299999999999998"/>
    <n v="2.16"/>
    <n v="0.89"/>
    <n v="262875623.63"/>
    <n v="76473069.829999998"/>
    <n v="0"/>
    <n v="0"/>
    <n v="0"/>
    <s v=""/>
    <x v="0"/>
    <n v="97606996.909999996"/>
    <n v="-19546053.260000002"/>
  </r>
  <r>
    <n v="44"/>
    <x v="0"/>
    <x v="2"/>
    <x v="43"/>
    <s v="แม่จริม,รพช."/>
    <s v="รพช."/>
    <n v="30"/>
    <s v="รพช.F2 &lt;=30,000"/>
    <n v="2.69"/>
    <n v="2.61"/>
    <n v="2.38"/>
    <n v="13625472.300000001"/>
    <n v="4994005.71"/>
    <n v="0"/>
    <n v="0"/>
    <n v="0"/>
    <s v=""/>
    <x v="0"/>
    <n v="5674300.5099999998"/>
    <n v="11094507.699999999"/>
  </r>
  <r>
    <n v="45"/>
    <x v="0"/>
    <x v="2"/>
    <x v="44"/>
    <s v="บ้านหลวง,รพช."/>
    <s v="รพช."/>
    <n v="31"/>
    <s v="รพช.F2 &lt;=30,000"/>
    <n v="3.41"/>
    <n v="3.28"/>
    <n v="2.94"/>
    <n v="17217006"/>
    <n v="4311743.43"/>
    <n v="0"/>
    <n v="0"/>
    <n v="0"/>
    <s v=""/>
    <x v="0"/>
    <n v="5227887.6100000003"/>
    <n v="13872097.039999999"/>
  </r>
  <r>
    <n v="46"/>
    <x v="0"/>
    <x v="2"/>
    <x v="45"/>
    <s v="นาน้อย,รพช."/>
    <s v="รพช."/>
    <n v="40"/>
    <s v="รพช.F2 &lt;=30,000"/>
    <n v="4.3499999999999996"/>
    <n v="4.0599999999999996"/>
    <n v="3.66"/>
    <n v="25988147.34"/>
    <n v="16201787.15"/>
    <n v="0"/>
    <n v="0"/>
    <n v="0"/>
    <s v=""/>
    <x v="0"/>
    <n v="16675318.220000001"/>
    <n v="20694463.829999998"/>
  </r>
  <r>
    <n v="47"/>
    <x v="0"/>
    <x v="2"/>
    <x v="46"/>
    <s v="ท่าวังผา,รพช."/>
    <s v="รพช."/>
    <n v="40"/>
    <s v="รพช.F2 30,000 - 60,000"/>
    <n v="1.37"/>
    <n v="1.23"/>
    <n v="0.85"/>
    <n v="5240355.53"/>
    <n v="3370223.95"/>
    <n v="1"/>
    <n v="0"/>
    <n v="0"/>
    <s v=""/>
    <x v="1"/>
    <n v="5041265.33"/>
    <n v="-2127260.06"/>
  </r>
  <r>
    <n v="48"/>
    <x v="0"/>
    <x v="2"/>
    <x v="47"/>
    <s v="เวียงสา,รพช."/>
    <s v="รพช."/>
    <n v="83"/>
    <s v="รพช.F2 30,000 - 60,000"/>
    <n v="1.1100000000000001"/>
    <n v="0.99"/>
    <n v="0.74"/>
    <n v="3611243.78"/>
    <n v="1351475.11"/>
    <n v="3"/>
    <n v="0"/>
    <n v="0"/>
    <s v=""/>
    <x v="3"/>
    <n v="3137784.85"/>
    <n v="-8496836.2200000007"/>
  </r>
  <r>
    <n v="49"/>
    <x v="0"/>
    <x v="2"/>
    <x v="48"/>
    <s v="ทุ่งช้าง,รพช."/>
    <s v="รพช."/>
    <n v="35"/>
    <s v="รพช.F2 &lt;=30,000"/>
    <n v="4.41"/>
    <n v="4.2"/>
    <n v="3.82"/>
    <n v="24579998.050000001"/>
    <n v="8189346.3300000001"/>
    <n v="0"/>
    <n v="0"/>
    <n v="0"/>
    <s v=""/>
    <x v="0"/>
    <n v="8929694.4700000007"/>
    <n v="20421741"/>
  </r>
  <r>
    <n v="50"/>
    <x v="0"/>
    <x v="2"/>
    <x v="49"/>
    <s v="เชียงกลาง,รพช."/>
    <s v="รพช."/>
    <n v="40"/>
    <s v="รพช.F2 &lt;=30,000"/>
    <n v="2.86"/>
    <n v="2.61"/>
    <n v="2.21"/>
    <n v="14059803.48"/>
    <n v="5397482.2999999998"/>
    <n v="0"/>
    <n v="0"/>
    <n v="0"/>
    <s v=""/>
    <x v="0"/>
    <n v="6266909.2300000004"/>
    <n v="8767954.6099999994"/>
  </r>
  <r>
    <n v="51"/>
    <x v="0"/>
    <x v="2"/>
    <x v="50"/>
    <s v="นาหมื่น,รพช."/>
    <s v="รพช."/>
    <n v="30"/>
    <s v="รพช.F2 &lt;=30,000"/>
    <n v="3.96"/>
    <n v="3.79"/>
    <n v="3.4"/>
    <n v="14438267.67"/>
    <n v="4968039.3"/>
    <n v="0"/>
    <n v="0"/>
    <n v="0"/>
    <s v=""/>
    <x v="0"/>
    <n v="5863273.8600000003"/>
    <n v="11715352.119999999"/>
  </r>
  <r>
    <n v="52"/>
    <x v="0"/>
    <x v="2"/>
    <x v="51"/>
    <s v="สันติสุข,รพช."/>
    <s v="รพช."/>
    <n v="30"/>
    <s v="รพช.F2 &lt;=30,000"/>
    <n v="2.95"/>
    <n v="2.85"/>
    <n v="2.54"/>
    <n v="12811663.68"/>
    <n v="4168252.34"/>
    <n v="0"/>
    <n v="0"/>
    <n v="0"/>
    <s v=""/>
    <x v="0"/>
    <n v="4788952.0999999996"/>
    <n v="10188287.439999999"/>
  </r>
  <r>
    <n v="53"/>
    <x v="0"/>
    <x v="2"/>
    <x v="52"/>
    <s v="บ่อเกลือ,รพช."/>
    <s v="รพช."/>
    <n v="20"/>
    <s v="รพช.F2 &lt;=30,000"/>
    <n v="4.97"/>
    <n v="4.83"/>
    <n v="4.4000000000000004"/>
    <n v="17048266.59"/>
    <n v="7959228.4299999997"/>
    <n v="0"/>
    <n v="0"/>
    <n v="0"/>
    <s v=""/>
    <x v="0"/>
    <n v="8740707.8200000003"/>
    <n v="14780820.369999999"/>
  </r>
  <r>
    <n v="54"/>
    <x v="0"/>
    <x v="2"/>
    <x v="53"/>
    <s v="สองแคว,รพช."/>
    <s v="รพช."/>
    <n v="30"/>
    <s v="รพช.F2 &lt;=30,000"/>
    <n v="1.76"/>
    <n v="1.67"/>
    <n v="1.5"/>
    <n v="6541667.2300000004"/>
    <n v="4635301.58"/>
    <n v="0"/>
    <n v="0"/>
    <n v="0"/>
    <s v=""/>
    <x v="0"/>
    <n v="5548247.3300000001"/>
    <n v="4335456.8899999997"/>
  </r>
  <r>
    <n v="55"/>
    <x v="0"/>
    <x v="2"/>
    <x v="54"/>
    <s v="สมเด็จพระยุพราชปัว,รพช."/>
    <s v="รพช."/>
    <n v="117"/>
    <s v="รพช. M2 &gt;100"/>
    <n v="1.56"/>
    <n v="1.3"/>
    <n v="0.79"/>
    <n v="20569091.48"/>
    <n v="8224486.4199999999"/>
    <n v="1"/>
    <n v="0"/>
    <n v="0"/>
    <s v=""/>
    <x v="1"/>
    <n v="14222365.390000001"/>
    <n v="-7696119.5999999996"/>
  </r>
  <r>
    <n v="56"/>
    <x v="0"/>
    <x v="2"/>
    <x v="55"/>
    <s v="เฉลิมพระเกียรติ(น่าน),รพช."/>
    <s v="รพช."/>
    <n v="30"/>
    <s v="รพช.F2 &lt;=30,000"/>
    <n v="3.71"/>
    <n v="3.64"/>
    <n v="3.35"/>
    <n v="12711264.689999999"/>
    <n v="5001847.33"/>
    <n v="0"/>
    <n v="0"/>
    <n v="0"/>
    <s v=""/>
    <x v="0"/>
    <n v="5785201.8600000003"/>
    <n v="11039402.810000001"/>
  </r>
  <r>
    <n v="57"/>
    <x v="0"/>
    <x v="2"/>
    <x v="56"/>
    <s v="ภูเพียง,รพช."/>
    <s v="รพช."/>
    <n v="0"/>
    <s v="รพช.F3 15,000-25,000"/>
    <n v="3.56"/>
    <n v="3.5"/>
    <n v="3.41"/>
    <n v="29155899.68"/>
    <n v="5964334.2699999996"/>
    <n v="0"/>
    <n v="0"/>
    <n v="0"/>
    <s v=""/>
    <x v="0"/>
    <n v="6441118.5199999996"/>
    <n v="27551296.699999999"/>
  </r>
  <r>
    <n v="58"/>
    <x v="0"/>
    <x v="3"/>
    <x v="57"/>
    <s v="พะเยา,รพท."/>
    <s v="รพท."/>
    <n v="399"/>
    <s v="รพท.S &lt;=400"/>
    <n v="1.45"/>
    <n v="1.19"/>
    <n v="0.59"/>
    <n v="82164217.780000001"/>
    <n v="81554527.370000005"/>
    <n v="2"/>
    <n v="0"/>
    <n v="0"/>
    <s v=""/>
    <x v="2"/>
    <n v="79038398.700000003"/>
    <n v="-74138966.069999993"/>
  </r>
  <r>
    <n v="59"/>
    <x v="0"/>
    <x v="3"/>
    <x v="58"/>
    <s v="เชียงคำ,รพท."/>
    <s v="รพท."/>
    <n v="229"/>
    <s v="รพท. M1 &gt;200"/>
    <n v="1.93"/>
    <n v="1.58"/>
    <n v="1.0900000000000001"/>
    <n v="70172249.439999998"/>
    <n v="3117120.79"/>
    <n v="0"/>
    <n v="0"/>
    <n v="0"/>
    <s v=""/>
    <x v="0"/>
    <n v="8449155.0399999991"/>
    <n v="6829086.3099999996"/>
  </r>
  <r>
    <n v="60"/>
    <x v="0"/>
    <x v="3"/>
    <x v="59"/>
    <s v="จุน,รพช."/>
    <s v="รพช."/>
    <n v="52"/>
    <s v="รพช.F2 30,000 - 60,000"/>
    <n v="1.53"/>
    <n v="1.39"/>
    <n v="1.1200000000000001"/>
    <n v="11237326.949999999"/>
    <n v="7662301.79"/>
    <n v="0"/>
    <n v="0"/>
    <n v="0"/>
    <s v=""/>
    <x v="0"/>
    <n v="9612797.1300000008"/>
    <n v="2537122.6"/>
  </r>
  <r>
    <n v="61"/>
    <x v="0"/>
    <x v="3"/>
    <x v="60"/>
    <s v="เชียงม่วน,รพช."/>
    <s v="รพช."/>
    <n v="31"/>
    <s v="รพช.F2 &lt;=30,000"/>
    <n v="1.83"/>
    <n v="1.72"/>
    <n v="1.38"/>
    <n v="8820229.8900000006"/>
    <n v="7626035.5499999998"/>
    <n v="0"/>
    <n v="0"/>
    <n v="0"/>
    <s v=""/>
    <x v="0"/>
    <n v="8740302.7599999998"/>
    <n v="4051032.92"/>
  </r>
  <r>
    <n v="62"/>
    <x v="0"/>
    <x v="3"/>
    <x v="61"/>
    <s v="ดอกคำใต้,รพช."/>
    <s v="รพช."/>
    <n v="76"/>
    <s v="รพช.F2 30,000 - 60,000"/>
    <n v="1.1299999999999999"/>
    <n v="1"/>
    <n v="0.87"/>
    <n v="4301856.16"/>
    <n v="9507231.3200000003"/>
    <n v="1"/>
    <n v="0"/>
    <n v="0"/>
    <s v=""/>
    <x v="1"/>
    <n v="11566033.98"/>
    <n v="-4417560.84"/>
  </r>
  <r>
    <n v="63"/>
    <x v="0"/>
    <x v="3"/>
    <x v="62"/>
    <s v="ปง,รพช."/>
    <s v="รพช."/>
    <n v="61"/>
    <s v="รพช.F2 30,000 - 60,000"/>
    <n v="1.71"/>
    <n v="1.47"/>
    <n v="1.1399999999999999"/>
    <n v="10964902.82"/>
    <n v="4014453.31"/>
    <n v="0"/>
    <n v="0"/>
    <n v="0"/>
    <s v=""/>
    <x v="0"/>
    <n v="5593313.0499999998"/>
    <n v="1994368.29"/>
  </r>
  <r>
    <n v="64"/>
    <x v="0"/>
    <x v="3"/>
    <x v="63"/>
    <s v="แม่ใจ,รพช."/>
    <s v="รพช."/>
    <n v="33"/>
    <s v="รพช.F2 &lt;=30,000"/>
    <n v="1.46"/>
    <n v="1.26"/>
    <n v="0.88"/>
    <n v="6222979.3600000003"/>
    <n v="4338613.5"/>
    <n v="1"/>
    <n v="0"/>
    <n v="0"/>
    <s v=""/>
    <x v="1"/>
    <n v="6114413.2000000002"/>
    <n v="-1775343.72"/>
  </r>
  <r>
    <n v="65"/>
    <x v="0"/>
    <x v="3"/>
    <x v="64"/>
    <s v="ภูซาง,รพช."/>
    <s v="รพช."/>
    <n v="0"/>
    <s v="รพช.F3 15,000-25,000"/>
    <n v="3.31"/>
    <n v="3.24"/>
    <n v="3.22"/>
    <n v="10429882.890000001"/>
    <n v="9338900.3100000005"/>
    <n v="0"/>
    <n v="0"/>
    <n v="0"/>
    <s v=""/>
    <x v="0"/>
    <n v="10232609.119999999"/>
    <n v="9934785.5899999999"/>
  </r>
  <r>
    <n v="66"/>
    <x v="0"/>
    <x v="3"/>
    <x v="65"/>
    <s v="ภูกามยาว,รพช."/>
    <s v="รพช."/>
    <n v="0"/>
    <s v="รพช.F3 15,000-25,000"/>
    <n v="5.69"/>
    <n v="5.43"/>
    <n v="5.27"/>
    <n v="9994276.4399999995"/>
    <n v="9093117.6899999995"/>
    <n v="0"/>
    <n v="0"/>
    <n v="0"/>
    <s v=""/>
    <x v="0"/>
    <n v="9770743.3100000005"/>
    <n v="9062138.0600000005"/>
  </r>
  <r>
    <n v="67"/>
    <x v="0"/>
    <x v="4"/>
    <x v="66"/>
    <s v="แพร่,รพท."/>
    <s v="รพท."/>
    <n v="500"/>
    <s v="รพท.S &gt;400"/>
    <n v="2.81"/>
    <n v="2.4900000000000002"/>
    <n v="1.51"/>
    <n v="270464364.29000002"/>
    <n v="32982307.579999998"/>
    <n v="0"/>
    <n v="0"/>
    <n v="0"/>
    <s v=""/>
    <x v="0"/>
    <n v="62446450.539999999"/>
    <n v="76407350.810000002"/>
  </r>
  <r>
    <n v="68"/>
    <x v="0"/>
    <x v="4"/>
    <x v="67"/>
    <s v="ร้องกวาง,รพช."/>
    <s v="รพช."/>
    <n v="50"/>
    <s v="รพช.F2 30,000 - 60,000"/>
    <n v="3.1"/>
    <n v="2.79"/>
    <n v="2.08"/>
    <n v="18393217"/>
    <n v="3006428.87"/>
    <n v="0"/>
    <n v="0"/>
    <n v="0"/>
    <s v=""/>
    <x v="0"/>
    <n v="5329392.2300000004"/>
    <n v="9464759.4600000009"/>
  </r>
  <r>
    <n v="69"/>
    <x v="0"/>
    <x v="4"/>
    <x v="68"/>
    <s v="ลอง,รพช."/>
    <s v="รพช."/>
    <n v="44"/>
    <s v="รพช.F2 30,000 - 60,000"/>
    <n v="4.45"/>
    <n v="4.04"/>
    <n v="3.55"/>
    <n v="19427986.84"/>
    <n v="9343948.0500000007"/>
    <n v="0"/>
    <n v="0"/>
    <n v="0"/>
    <s v=""/>
    <x v="0"/>
    <n v="11184100.77"/>
    <n v="14382432.880000001"/>
  </r>
  <r>
    <n v="70"/>
    <x v="0"/>
    <x v="4"/>
    <x v="69"/>
    <s v="สูงเม่น,รพช."/>
    <s v="รพช."/>
    <n v="42"/>
    <s v="รพช.F2 30,000 - 60,000"/>
    <n v="1.78"/>
    <n v="1.58"/>
    <n v="1.26"/>
    <n v="12905277.390000001"/>
    <n v="6114422.2000000002"/>
    <n v="0"/>
    <n v="0"/>
    <n v="0"/>
    <s v=""/>
    <x v="0"/>
    <n v="8332056.4800000004"/>
    <n v="4328356.24"/>
  </r>
  <r>
    <n v="71"/>
    <x v="0"/>
    <x v="4"/>
    <x v="70"/>
    <s v="สอง,รพช."/>
    <s v="รพช."/>
    <n v="35"/>
    <s v="รพช.F2 30,000 - 60,000"/>
    <n v="1.53"/>
    <n v="1.24"/>
    <n v="1.06"/>
    <n v="8950492"/>
    <n v="3146857.62"/>
    <n v="0"/>
    <n v="0"/>
    <n v="0"/>
    <s v=""/>
    <x v="0"/>
    <n v="4516256.9400000004"/>
    <n v="1016349.18"/>
  </r>
  <r>
    <n v="72"/>
    <x v="0"/>
    <x v="4"/>
    <x v="71"/>
    <s v="วังชิ้น,รพช."/>
    <s v="รพช."/>
    <n v="36"/>
    <s v="รพช.F2 30,000 - 60,000"/>
    <n v="2.08"/>
    <n v="1.8"/>
    <n v="1.62"/>
    <n v="10695435.699999999"/>
    <n v="6647219.4500000002"/>
    <n v="0"/>
    <n v="0"/>
    <n v="0"/>
    <s v=""/>
    <x v="0"/>
    <n v="7864691.8099999996"/>
    <n v="6147025.3600000003"/>
  </r>
  <r>
    <n v="73"/>
    <x v="0"/>
    <x v="4"/>
    <x v="72"/>
    <s v="หนองม่วงไข่,รพช."/>
    <s v="รพช."/>
    <n v="35"/>
    <s v="รพช.F2 &lt;=30,000"/>
    <n v="2.85"/>
    <n v="2.61"/>
    <n v="2.13"/>
    <n v="9452726.4600000009"/>
    <n v="1057448.46"/>
    <n v="0"/>
    <n v="0"/>
    <n v="0"/>
    <s v=""/>
    <x v="0"/>
    <n v="1923104.57"/>
    <n v="5764443.2300000004"/>
  </r>
  <r>
    <n v="74"/>
    <x v="0"/>
    <x v="4"/>
    <x v="73"/>
    <s v="สมเด็จพระยุพราชเด่นชัย,รพช."/>
    <s v="รพช."/>
    <n v="38"/>
    <s v="รพช.F1 &lt;=50,000"/>
    <n v="4.5599999999999996"/>
    <n v="3.69"/>
    <n v="2.84"/>
    <n v="21581241.57"/>
    <n v="3736235.46"/>
    <n v="0"/>
    <n v="0"/>
    <n v="0"/>
    <s v=""/>
    <x v="0"/>
    <n v="5780142.7300000004"/>
    <n v="11138694.5"/>
  </r>
  <r>
    <n v="75"/>
    <x v="0"/>
    <x v="5"/>
    <x v="74"/>
    <s v="ศรีสังวาลย์,รพท."/>
    <s v="รพท."/>
    <n v="204"/>
    <s v="รพท.S &lt;=400"/>
    <n v="2.1"/>
    <n v="1.94"/>
    <n v="1.48"/>
    <n v="96519570.109999999"/>
    <n v="25587880.09"/>
    <n v="0"/>
    <n v="0"/>
    <n v="0"/>
    <s v=""/>
    <x v="0"/>
    <n v="37719345.359999999"/>
    <n v="43724901.469999999"/>
  </r>
  <r>
    <n v="76"/>
    <x v="0"/>
    <x v="5"/>
    <x v="75"/>
    <s v="ขุนยวม,รพช."/>
    <s v="รพช."/>
    <n v="34"/>
    <s v="รพช.F2 &lt;=30,000"/>
    <n v="2.4500000000000002"/>
    <n v="2.23"/>
    <n v="0.96"/>
    <n v="19287843.280000001"/>
    <n v="14470799.98"/>
    <n v="0"/>
    <n v="0"/>
    <n v="0"/>
    <s v=""/>
    <x v="0"/>
    <n v="16243364.49"/>
    <n v="-590617.61"/>
  </r>
  <r>
    <n v="77"/>
    <x v="0"/>
    <x v="5"/>
    <x v="76"/>
    <s v="ปาย,รพช."/>
    <s v="รพช."/>
    <n v="58"/>
    <s v="รพช.F1 &lt;=50,000"/>
    <n v="1.2"/>
    <n v="1"/>
    <n v="0.48"/>
    <n v="4770993.29"/>
    <n v="9785178.7799999993"/>
    <n v="2"/>
    <n v="0"/>
    <n v="0"/>
    <s v=""/>
    <x v="2"/>
    <n v="12548773.83"/>
    <n v="-12422071.140000001"/>
  </r>
  <r>
    <n v="78"/>
    <x v="0"/>
    <x v="5"/>
    <x v="77"/>
    <s v="แม่สะเรียง,รพช."/>
    <s v="รพช."/>
    <n v="110"/>
    <s v="รพช. M2 &gt;100"/>
    <n v="1.51"/>
    <n v="1.36"/>
    <n v="0.93"/>
    <n v="26275824.23"/>
    <n v="22680947.800000001"/>
    <n v="0"/>
    <n v="0"/>
    <n v="0"/>
    <s v=""/>
    <x v="0"/>
    <n v="28051144.289999999"/>
    <n v="-3889719.52"/>
  </r>
  <r>
    <n v="79"/>
    <x v="0"/>
    <x v="5"/>
    <x v="78"/>
    <s v="แม่ลาน้อย,รพช."/>
    <s v="รพช."/>
    <n v="33"/>
    <s v="รพช.F2 &lt;=30,000"/>
    <n v="1.96"/>
    <n v="1.77"/>
    <n v="1.19"/>
    <n v="11711671.210000001"/>
    <n v="11502104.689999999"/>
    <n v="0"/>
    <n v="0"/>
    <n v="0"/>
    <s v=""/>
    <x v="0"/>
    <n v="12613208.66"/>
    <n v="2335900.35"/>
  </r>
  <r>
    <n v="80"/>
    <x v="0"/>
    <x v="5"/>
    <x v="79"/>
    <s v="สบเมย,รพช."/>
    <s v="รพช."/>
    <n v="32"/>
    <s v="รพช.F2 30,000 - 60,000"/>
    <n v="2.29"/>
    <n v="2.14"/>
    <n v="1.51"/>
    <n v="20636177.149999999"/>
    <n v="14308655.369999999"/>
    <n v="0"/>
    <n v="0"/>
    <n v="0"/>
    <s v=""/>
    <x v="0"/>
    <n v="15613523.92"/>
    <n v="8095957.5099999998"/>
  </r>
  <r>
    <n v="81"/>
    <x v="0"/>
    <x v="5"/>
    <x v="80"/>
    <s v="ปางมะผ้า,รพช."/>
    <s v="รพช."/>
    <n v="35"/>
    <s v="รพช.F2 &lt;=30,000"/>
    <n v="1.33"/>
    <n v="1.18"/>
    <n v="0.93"/>
    <n v="4853588.79"/>
    <n v="1486982.52"/>
    <n v="1"/>
    <n v="0"/>
    <n v="0"/>
    <s v=""/>
    <x v="1"/>
    <n v="2441507.2000000002"/>
    <n v="-1059215.76"/>
  </r>
  <r>
    <n v="82"/>
    <x v="0"/>
    <x v="6"/>
    <x v="81"/>
    <s v="ลำปาง,รพศ."/>
    <s v="รพศ."/>
    <n v="743"/>
    <s v="รพศ.A &gt;700 to &lt;1000"/>
    <n v="7.78"/>
    <n v="7.25"/>
    <n v="5.73"/>
    <n v="1777644509.6199999"/>
    <n v="6874119.1100000003"/>
    <n v="0"/>
    <n v="0"/>
    <n v="0"/>
    <s v=""/>
    <x v="0"/>
    <n v="148153670.69999999"/>
    <n v="1240818161.8599999"/>
  </r>
  <r>
    <n v="83"/>
    <x v="0"/>
    <x v="6"/>
    <x v="82"/>
    <s v="แม่เมาะ,รพช."/>
    <s v="รพช."/>
    <n v="35"/>
    <s v="รพช.F2 &lt;=30,000"/>
    <n v="2.76"/>
    <n v="2.57"/>
    <n v="2.27"/>
    <n v="27358990.620000001"/>
    <n v="2457282.84"/>
    <n v="0"/>
    <n v="0"/>
    <n v="0"/>
    <s v=""/>
    <x v="0"/>
    <n v="2915998.01"/>
    <n v="19737485.609999999"/>
  </r>
  <r>
    <n v="84"/>
    <x v="0"/>
    <x v="6"/>
    <x v="83"/>
    <s v="เกาะคา,รพช."/>
    <s v="รพช."/>
    <n v="144"/>
    <s v="รพช. M2 &gt;100"/>
    <n v="2.25"/>
    <n v="1.99"/>
    <n v="1.38"/>
    <n v="48096954.299999997"/>
    <n v="15196912.42"/>
    <n v="0"/>
    <n v="0"/>
    <n v="0"/>
    <s v=""/>
    <x v="0"/>
    <n v="21808408.620000001"/>
    <n v="14818484.24"/>
  </r>
  <r>
    <n v="85"/>
    <x v="0"/>
    <x v="6"/>
    <x v="84"/>
    <s v="เสริมงาม,รพช."/>
    <s v="รพช."/>
    <n v="30"/>
    <s v="รพช.F2 &lt;=30,000"/>
    <n v="2.9"/>
    <n v="2.67"/>
    <n v="2.33"/>
    <n v="16824635.789999999"/>
    <n v="5093856.72"/>
    <n v="0"/>
    <n v="0"/>
    <n v="0"/>
    <s v=""/>
    <x v="0"/>
    <n v="6009270.5099999998"/>
    <n v="11721584.449999999"/>
  </r>
  <r>
    <n v="86"/>
    <x v="0"/>
    <x v="6"/>
    <x v="85"/>
    <s v="งาว,รพช."/>
    <s v="รพช."/>
    <n v="47"/>
    <s v="รพช.F2 30,000 - 60,000"/>
    <n v="3.92"/>
    <n v="3.7"/>
    <n v="3.41"/>
    <n v="39120263.079999998"/>
    <n v="7290857.54"/>
    <n v="0"/>
    <n v="0"/>
    <n v="0"/>
    <s v=""/>
    <x v="0"/>
    <n v="8820948.9800000004"/>
    <n v="32340665.359999999"/>
  </r>
  <r>
    <n v="87"/>
    <x v="0"/>
    <x v="6"/>
    <x v="86"/>
    <s v="แจ้ห่ม,รพช."/>
    <s v="รพช."/>
    <n v="30"/>
    <s v="รพช.F2 &lt;=30,000"/>
    <n v="2.0299999999999998"/>
    <n v="1.92"/>
    <n v="1.51"/>
    <n v="15282795.699999999"/>
    <n v="2937557.88"/>
    <n v="0"/>
    <n v="0"/>
    <n v="0"/>
    <s v=""/>
    <x v="0"/>
    <n v="3993962.7"/>
    <n v="7555426.4699999997"/>
  </r>
  <r>
    <n v="88"/>
    <x v="0"/>
    <x v="6"/>
    <x v="87"/>
    <s v="วังเหนือ,รพช."/>
    <s v="รพช."/>
    <n v="45"/>
    <s v="รพช.F2 30,000 - 60,000"/>
    <n v="2.89"/>
    <n v="2.64"/>
    <n v="2.39"/>
    <n v="24856440.5"/>
    <n v="4258462.83"/>
    <n v="0"/>
    <n v="0"/>
    <n v="0"/>
    <s v=""/>
    <x v="0"/>
    <n v="5878690.4000000004"/>
    <n v="18299038.640000001"/>
  </r>
  <r>
    <n v="89"/>
    <x v="0"/>
    <x v="6"/>
    <x v="88"/>
    <s v="เถิน,รพช."/>
    <s v="รพช."/>
    <n v="77"/>
    <s v="รพช. M2 &lt;=100"/>
    <n v="2.33"/>
    <n v="2.13"/>
    <n v="1.74"/>
    <n v="36388427.920000002"/>
    <n v="8030839.5499999998"/>
    <n v="0"/>
    <n v="0"/>
    <n v="0"/>
    <s v=""/>
    <x v="0"/>
    <n v="14444019.189999999"/>
    <n v="20178232.420000002"/>
  </r>
  <r>
    <n v="90"/>
    <x v="0"/>
    <x v="6"/>
    <x v="89"/>
    <s v="แม่พริก,รพช."/>
    <s v="รพช."/>
    <n v="30"/>
    <s v="รพช.F2 &lt;=30,000"/>
    <n v="4.0599999999999996"/>
    <n v="3.94"/>
    <n v="3.67"/>
    <n v="19207073.359999999"/>
    <n v="5060999.3499999996"/>
    <n v="0"/>
    <n v="0"/>
    <n v="0"/>
    <s v=""/>
    <x v="0"/>
    <n v="5757546.25"/>
    <n v="16814132.050000001"/>
  </r>
  <r>
    <n v="91"/>
    <x v="0"/>
    <x v="6"/>
    <x v="90"/>
    <s v="แม่ทะ,รพช."/>
    <s v="รพช."/>
    <n v="30"/>
    <s v="รพช.F2 30,000 - 60,000"/>
    <n v="1.38"/>
    <n v="1.29"/>
    <n v="1.1399999999999999"/>
    <n v="7726783"/>
    <n v="4702520.63"/>
    <n v="1"/>
    <n v="0"/>
    <n v="0"/>
    <s v=""/>
    <x v="1"/>
    <n v="6009239.5999999996"/>
    <n v="2782404.15"/>
  </r>
  <r>
    <n v="92"/>
    <x v="0"/>
    <x v="6"/>
    <x v="91"/>
    <s v="สบปราบ,รพช."/>
    <s v="รพช."/>
    <n v="30"/>
    <s v="รพช.F2 &lt;=30,000"/>
    <n v="2.54"/>
    <n v="2.38"/>
    <n v="2.1"/>
    <n v="17261914.469999999"/>
    <n v="4672586.41"/>
    <n v="0"/>
    <n v="0"/>
    <n v="0"/>
    <s v=""/>
    <x v="0"/>
    <n v="5644886.6500000004"/>
    <n v="12317160.380000001"/>
  </r>
  <r>
    <n v="93"/>
    <x v="0"/>
    <x v="6"/>
    <x v="92"/>
    <s v="ห้างฉัตร,รพช."/>
    <s v="รพช."/>
    <n v="35"/>
    <s v="รพช.F2 30,000 - 60,000"/>
    <n v="2.09"/>
    <n v="1.86"/>
    <n v="1.44"/>
    <n v="13271364.109999999"/>
    <n v="3481158.45"/>
    <n v="0"/>
    <n v="0"/>
    <n v="0"/>
    <s v=""/>
    <x v="0"/>
    <n v="4775203.3099999996"/>
    <n v="5311004.26"/>
  </r>
  <r>
    <n v="94"/>
    <x v="0"/>
    <x v="6"/>
    <x v="93"/>
    <s v="เมืองปาน,รพช."/>
    <s v="รพช."/>
    <n v="30"/>
    <s v="รพช.F2 &lt;=30,000"/>
    <n v="2.92"/>
    <n v="2.66"/>
    <n v="2.34"/>
    <n v="19232584.710000001"/>
    <n v="3604353.32"/>
    <n v="0"/>
    <n v="0"/>
    <n v="0"/>
    <s v=""/>
    <x v="0"/>
    <n v="4561144.49"/>
    <n v="13437194.42"/>
  </r>
  <r>
    <n v="95"/>
    <x v="0"/>
    <x v="7"/>
    <x v="94"/>
    <s v="ลำพูน,รพท."/>
    <s v="รพท."/>
    <n v="411"/>
    <s v="รพท.S &gt;400"/>
    <n v="2.0699999999999998"/>
    <n v="1.84"/>
    <n v="1.08"/>
    <n v="232881125.22"/>
    <n v="70428092.310000002"/>
    <n v="0"/>
    <n v="0"/>
    <n v="0"/>
    <s v=""/>
    <x v="0"/>
    <n v="88213354.569999993"/>
    <n v="20721683.16"/>
  </r>
  <r>
    <n v="96"/>
    <x v="0"/>
    <x v="7"/>
    <x v="95"/>
    <s v="แม่ทา,รพช."/>
    <s v="รพช."/>
    <n v="33"/>
    <s v="รพช.F2 &lt;=30,000"/>
    <n v="3.77"/>
    <n v="3.59"/>
    <n v="3.17"/>
    <n v="25795968.420000002"/>
    <n v="6887190.4800000004"/>
    <n v="0"/>
    <n v="0"/>
    <n v="0"/>
    <s v=""/>
    <x v="0"/>
    <n v="7034841.2400000002"/>
    <n v="20235254.890000001"/>
  </r>
  <r>
    <n v="97"/>
    <x v="0"/>
    <x v="7"/>
    <x v="96"/>
    <s v="บ้านโฮ่ง,รพช."/>
    <s v="รพช."/>
    <n v="34"/>
    <s v="รพช.F2 &lt;=30,000"/>
    <n v="2.4700000000000002"/>
    <n v="2.29"/>
    <n v="1.97"/>
    <n v="20336430.079999998"/>
    <n v="6547540.2199999997"/>
    <n v="0"/>
    <n v="0"/>
    <n v="0"/>
    <s v=""/>
    <x v="0"/>
    <n v="5381250.2999999998"/>
    <n v="13389878.609999999"/>
  </r>
  <r>
    <n v="98"/>
    <x v="0"/>
    <x v="7"/>
    <x v="97"/>
    <s v="ลี้,รพช."/>
    <s v="รพช."/>
    <n v="71"/>
    <s v="รพช.F1 50,000-100,000"/>
    <n v="1.4"/>
    <n v="1.26"/>
    <n v="1"/>
    <n v="13616214.119999999"/>
    <n v="7600693.21"/>
    <n v="1"/>
    <n v="0"/>
    <n v="0"/>
    <s v=""/>
    <x v="1"/>
    <n v="10487950.52"/>
    <n v="-49029.31"/>
  </r>
  <r>
    <n v="99"/>
    <x v="0"/>
    <x v="7"/>
    <x v="98"/>
    <s v="ทุ่งหัวช้าง,รพช."/>
    <s v="รพช."/>
    <n v="30"/>
    <s v="รพช.F2 &lt;=30,000"/>
    <n v="3.2"/>
    <n v="3.08"/>
    <n v="2.84"/>
    <n v="21991615.039999999"/>
    <n v="3968825.4"/>
    <n v="0"/>
    <n v="0"/>
    <n v="0"/>
    <s v=""/>
    <x v="0"/>
    <n v="5169117.68"/>
    <n v="18395623.850000001"/>
  </r>
  <r>
    <n v="100"/>
    <x v="0"/>
    <x v="7"/>
    <x v="99"/>
    <s v="ป่าซาง,รพช."/>
    <s v="รพช."/>
    <n v="75"/>
    <s v="รพช.F1 &lt;=50,000"/>
    <n v="1.53"/>
    <n v="1.37"/>
    <n v="0.99"/>
    <n v="11432551.529999999"/>
    <n v="22830555.870000001"/>
    <n v="0"/>
    <n v="0"/>
    <n v="0"/>
    <s v=""/>
    <x v="0"/>
    <n v="25326562.399999999"/>
    <n v="-270137.58"/>
  </r>
  <r>
    <n v="101"/>
    <x v="0"/>
    <x v="7"/>
    <x v="100"/>
    <s v="บ้านธิ,รพช."/>
    <s v="รพช."/>
    <n v="30"/>
    <s v="รพช.F2 &lt;=30,000"/>
    <n v="1.71"/>
    <n v="1.59"/>
    <n v="1.18"/>
    <n v="7847974.3200000003"/>
    <n v="-453369.37"/>
    <n v="0"/>
    <n v="1"/>
    <n v="0"/>
    <n v="51.9"/>
    <x v="1"/>
    <n v="491696.26"/>
    <n v="1636891.52"/>
  </r>
  <r>
    <n v="102"/>
    <x v="0"/>
    <x v="7"/>
    <x v="101"/>
    <s v="เวียงหนองล่อง,รพช."/>
    <s v="รพช."/>
    <n v="10"/>
    <s v="รพช.F3 &lt;=15,000"/>
    <n v="3.03"/>
    <n v="2.85"/>
    <n v="2.52"/>
    <n v="14269454.9"/>
    <n v="1458906.28"/>
    <n v="0"/>
    <n v="0"/>
    <n v="0"/>
    <s v=""/>
    <x v="0"/>
    <n v="2507030.04"/>
    <n v="10673704.66"/>
  </r>
  <r>
    <n v="103"/>
    <x v="1"/>
    <x v="8"/>
    <x v="102"/>
    <s v="สมเด็จพระเจ้าตากสินมหาราช,รพท."/>
    <s v="รพท."/>
    <n v="310"/>
    <s v="รพท.S &lt;=400"/>
    <n v="1.61"/>
    <n v="1.45"/>
    <n v="0.86"/>
    <n v="97110255.849999994"/>
    <n v="20549469.469999999"/>
    <n v="0"/>
    <n v="0"/>
    <n v="0"/>
    <s v=""/>
    <x v="0"/>
    <n v="33508363.469999999"/>
    <n v="-21764807.850000001"/>
  </r>
  <r>
    <n v="104"/>
    <x v="1"/>
    <x v="8"/>
    <x v="103"/>
    <s v="แม่สอด,รพท."/>
    <s v="รพท."/>
    <n v="420"/>
    <s v="รพท.S &gt;400"/>
    <n v="1.73"/>
    <n v="1.58"/>
    <n v="1.18"/>
    <n v="166469370.09"/>
    <n v="29270298.949999999"/>
    <n v="0"/>
    <n v="0"/>
    <n v="0"/>
    <s v=""/>
    <x v="0"/>
    <n v="36207123.719999999"/>
    <n v="43262063.020000003"/>
  </r>
  <r>
    <n v="105"/>
    <x v="1"/>
    <x v="8"/>
    <x v="104"/>
    <s v="บ้านตาก,รพช."/>
    <s v="รพช."/>
    <n v="60"/>
    <s v="รพช.F2 30,000 - 60,000"/>
    <n v="1.43"/>
    <n v="1.24"/>
    <n v="0.85"/>
    <n v="7992440.2300000004"/>
    <n v="8464832.5600000005"/>
    <n v="1"/>
    <n v="0"/>
    <n v="0"/>
    <s v=""/>
    <x v="1"/>
    <n v="8341802.0700000003"/>
    <n v="-3006248.17"/>
  </r>
  <r>
    <n v="106"/>
    <x v="1"/>
    <x v="8"/>
    <x v="105"/>
    <s v="สามเงา,รพช."/>
    <s v="รพช."/>
    <n v="36"/>
    <s v="รพช.F2 &lt;=30,000"/>
    <n v="1.2"/>
    <n v="1.1299999999999999"/>
    <n v="1.01"/>
    <n v="5404512.21"/>
    <n v="3635087.42"/>
    <n v="1"/>
    <n v="0"/>
    <n v="0"/>
    <s v=""/>
    <x v="1"/>
    <n v="5015806.5999999996"/>
    <n v="346090.14"/>
  </r>
  <r>
    <n v="107"/>
    <x v="1"/>
    <x v="8"/>
    <x v="106"/>
    <s v="แม่ระมาด,รพช."/>
    <s v="รพช."/>
    <n v="120"/>
    <s v="รพช.F1 &lt;=50,000"/>
    <n v="1.61"/>
    <n v="1.46"/>
    <n v="0.91"/>
    <n v="22239182.059999999"/>
    <n v="5691169.4299999997"/>
    <n v="0"/>
    <n v="0"/>
    <n v="0"/>
    <s v=""/>
    <x v="0"/>
    <n v="10553999.5"/>
    <n v="-3215723.58"/>
  </r>
  <r>
    <n v="108"/>
    <x v="1"/>
    <x v="8"/>
    <x v="107"/>
    <s v="ท่าสองยาง,รพช."/>
    <s v="รพช."/>
    <n v="80"/>
    <s v="รพช. M2 &lt;=100"/>
    <n v="2.15"/>
    <n v="1.97"/>
    <n v="1.52"/>
    <n v="36544685.140000001"/>
    <n v="23188301.43"/>
    <n v="0"/>
    <n v="0"/>
    <n v="0"/>
    <s v=""/>
    <x v="0"/>
    <n v="24084212.059999999"/>
    <n v="16359025.07"/>
  </r>
  <r>
    <n v="109"/>
    <x v="1"/>
    <x v="8"/>
    <x v="108"/>
    <s v="พบพระ,รพช."/>
    <s v="รพช."/>
    <n v="85"/>
    <s v="รพช.F1 &lt;=50,000"/>
    <n v="1.39"/>
    <n v="1.2"/>
    <n v="1"/>
    <n v="11334769.689999999"/>
    <n v="6956439.9299999997"/>
    <n v="1"/>
    <n v="0"/>
    <n v="0"/>
    <s v=""/>
    <x v="1"/>
    <n v="8316042.7800000003"/>
    <n v="-51968.05"/>
  </r>
  <r>
    <n v="110"/>
    <x v="1"/>
    <x v="8"/>
    <x v="109"/>
    <s v="อุ้มผาง,รพช."/>
    <s v="รพช."/>
    <n v="64"/>
    <s v="รพช. M2 &lt;=100"/>
    <n v="1.71"/>
    <n v="1.28"/>
    <n v="0.78"/>
    <n v="20404437.190000001"/>
    <n v="20975192.260000002"/>
    <n v="1"/>
    <n v="0"/>
    <n v="0"/>
    <s v=""/>
    <x v="1"/>
    <n v="24336134.739999998"/>
    <n v="-6264665.7699999996"/>
  </r>
  <r>
    <n v="111"/>
    <x v="1"/>
    <x v="8"/>
    <x v="110"/>
    <s v="วังเจ้า,รพช."/>
    <s v="รพช."/>
    <n v="16"/>
    <s v="รพช.F3 &gt;=25,000"/>
    <n v="2.44"/>
    <n v="2.35"/>
    <n v="2.25"/>
    <n v="26007818.550000001"/>
    <n v="6054827.4000000004"/>
    <n v="0"/>
    <n v="0"/>
    <n v="0"/>
    <s v=""/>
    <x v="0"/>
    <n v="6428286.5599999996"/>
    <n v="22578474.079999998"/>
  </r>
  <r>
    <n v="112"/>
    <x v="1"/>
    <x v="9"/>
    <x v="111"/>
    <s v="พุทธชินราช,รพศ."/>
    <s v="รพศ."/>
    <n v="922"/>
    <s v="รพศ.A &gt;700 to &lt;1000"/>
    <n v="2.73"/>
    <n v="2.52"/>
    <n v="2.11"/>
    <n v="1067561518.62"/>
    <n v="95866840.890000001"/>
    <n v="0"/>
    <n v="0"/>
    <n v="0"/>
    <s v=""/>
    <x v="0"/>
    <n v="68517881.680000007"/>
    <n v="688365453.74000001"/>
  </r>
  <r>
    <n v="113"/>
    <x v="1"/>
    <x v="9"/>
    <x v="112"/>
    <s v="ชาติตระการ,รพช."/>
    <s v="รพช."/>
    <n v="30"/>
    <s v="รพช.F2 30,000 - 60,000"/>
    <n v="2.2599999999999998"/>
    <n v="1.98"/>
    <n v="1.75"/>
    <n v="23558729.23"/>
    <n v="15157529.619999999"/>
    <n v="0"/>
    <n v="0"/>
    <n v="0"/>
    <s v=""/>
    <x v="0"/>
    <n v="17159387.57"/>
    <n v="14050309.9"/>
  </r>
  <r>
    <n v="114"/>
    <x v="1"/>
    <x v="9"/>
    <x v="113"/>
    <s v="บางระกำ,รพช."/>
    <s v="รพช."/>
    <n v="56"/>
    <s v="รพช.F2 60,000-90,000"/>
    <n v="1.57"/>
    <n v="1.39"/>
    <n v="1.08"/>
    <n v="23709871.329999998"/>
    <n v="6239592.3399999999"/>
    <n v="0"/>
    <n v="0"/>
    <n v="0"/>
    <s v=""/>
    <x v="0"/>
    <n v="9724803.2400000002"/>
    <n v="3291439.04"/>
  </r>
  <r>
    <n v="115"/>
    <x v="1"/>
    <x v="9"/>
    <x v="114"/>
    <s v="บางกระทุ่ม,รพช."/>
    <s v="รพช."/>
    <n v="30"/>
    <s v="รพช.F2 30,000 - 60,000"/>
    <n v="2.87"/>
    <n v="2.58"/>
    <n v="2.11"/>
    <n v="42147755.130000003"/>
    <n v="4988393.49"/>
    <n v="0"/>
    <n v="0"/>
    <n v="0"/>
    <s v=""/>
    <x v="0"/>
    <n v="5881577.7599999998"/>
    <n v="25073797.09"/>
  </r>
  <r>
    <n v="116"/>
    <x v="1"/>
    <x v="9"/>
    <x v="115"/>
    <s v="พรหมพิราม,รพช."/>
    <s v="รพช."/>
    <n v="72"/>
    <s v="รพช.F2 60,000-90,000"/>
    <n v="2.1"/>
    <n v="1.63"/>
    <n v="1.36"/>
    <n v="24635169.629999999"/>
    <n v="9551176.5899999999"/>
    <n v="0"/>
    <n v="0"/>
    <n v="0"/>
    <s v=""/>
    <x v="0"/>
    <n v="11881228.9"/>
    <n v="8089615.9400000004"/>
  </r>
  <r>
    <n v="117"/>
    <x v="1"/>
    <x v="9"/>
    <x v="116"/>
    <s v="วัดโบสถ์,รพช."/>
    <s v="รพช."/>
    <n v="30"/>
    <s v="รพช.F2 &lt;=30,000"/>
    <n v="2.0299999999999998"/>
    <n v="1.82"/>
    <n v="1.42"/>
    <n v="20816430.210000001"/>
    <n v="3952584.3"/>
    <n v="0"/>
    <n v="0"/>
    <n v="0"/>
    <s v=""/>
    <x v="0"/>
    <n v="6212568.2000000002"/>
    <n v="8386744.4400000004"/>
  </r>
  <r>
    <n v="118"/>
    <x v="1"/>
    <x v="9"/>
    <x v="117"/>
    <s v="วังทอง,รพช."/>
    <s v="รพช."/>
    <n v="68"/>
    <s v="รพช.F1 50,000-100,000"/>
    <n v="2.4"/>
    <n v="2.21"/>
    <n v="2.04"/>
    <n v="66030580.159999996"/>
    <n v="11037297.99"/>
    <n v="0"/>
    <n v="0"/>
    <n v="0"/>
    <s v=""/>
    <x v="0"/>
    <n v="15098719.529999999"/>
    <n v="49141620.390000001"/>
  </r>
  <r>
    <n v="119"/>
    <x v="1"/>
    <x v="9"/>
    <x v="118"/>
    <s v="เนินมะปราง,รพช."/>
    <s v="รพช."/>
    <n v="30"/>
    <s v="รพช.F2 30,000 - 60,000"/>
    <n v="2.94"/>
    <n v="2.69"/>
    <n v="2.4300000000000002"/>
    <n v="41138473.350000001"/>
    <n v="10186669.1"/>
    <n v="0"/>
    <n v="0"/>
    <n v="0"/>
    <s v=""/>
    <x v="0"/>
    <n v="12201003.449999999"/>
    <n v="30165140.969999999"/>
  </r>
  <r>
    <n v="120"/>
    <x v="1"/>
    <x v="9"/>
    <x v="119"/>
    <s v="สมเด็จพระยุพราชนครไทย,รพช."/>
    <s v="รพช."/>
    <n v="72"/>
    <s v="รพช. M2 &lt;=100"/>
    <n v="2.54"/>
    <n v="2.25"/>
    <n v="1.73"/>
    <n v="69338897.859999999"/>
    <n v="12842511.17"/>
    <n v="0"/>
    <n v="0"/>
    <n v="0"/>
    <s v=""/>
    <x v="0"/>
    <n v="19925089.899999999"/>
    <n v="32860737.370000001"/>
  </r>
  <r>
    <n v="121"/>
    <x v="1"/>
    <x v="10"/>
    <x v="120"/>
    <s v="เพชรบูรณ์,รพท."/>
    <s v="รพท."/>
    <n v="509"/>
    <s v="รพท.S &gt;400"/>
    <n v="1.98"/>
    <n v="1.79"/>
    <n v="1.26"/>
    <n v="254853593.97999999"/>
    <n v="142967154.25"/>
    <n v="0"/>
    <n v="0"/>
    <n v="0"/>
    <s v=""/>
    <x v="0"/>
    <n v="108286115.41"/>
    <n v="66514301.409999996"/>
  </r>
  <r>
    <n v="122"/>
    <x v="1"/>
    <x v="10"/>
    <x v="121"/>
    <s v="ชนแดน,รพช."/>
    <s v="รพช."/>
    <n v="68"/>
    <s v="รพช.F2 30,000 - 60,000"/>
    <n v="1.22"/>
    <n v="1.1100000000000001"/>
    <n v="0.91"/>
    <n v="8007161.2000000002"/>
    <n v="14476789.859999999"/>
    <n v="1"/>
    <n v="0"/>
    <n v="0"/>
    <s v=""/>
    <x v="1"/>
    <n v="16921012.739999998"/>
    <n v="-3569910.93"/>
  </r>
  <r>
    <n v="123"/>
    <x v="1"/>
    <x v="10"/>
    <x v="122"/>
    <s v="หล่มสัก,รพช."/>
    <s v="รพช."/>
    <n v="205"/>
    <s v="รพช. M2 &gt;100"/>
    <n v="1.61"/>
    <n v="1.45"/>
    <n v="0.87"/>
    <n v="53985541.700000003"/>
    <n v="29449938.719999999"/>
    <n v="0"/>
    <n v="0"/>
    <n v="0"/>
    <s v=""/>
    <x v="0"/>
    <n v="32244322.690000001"/>
    <n v="-11299100.99"/>
  </r>
  <r>
    <n v="124"/>
    <x v="1"/>
    <x v="10"/>
    <x v="123"/>
    <s v="วิเชียรบุรี,รพช."/>
    <s v="รพท."/>
    <n v="241"/>
    <s v="รพท. M1 &gt;200"/>
    <n v="1.37"/>
    <n v="1.24"/>
    <n v="0.69"/>
    <n v="47826333.009999998"/>
    <n v="55600350.439999998"/>
    <n v="2"/>
    <n v="0"/>
    <n v="0"/>
    <s v=""/>
    <x v="2"/>
    <n v="54236613.560000002"/>
    <n v="-40589824.560000002"/>
  </r>
  <r>
    <n v="125"/>
    <x v="1"/>
    <x v="10"/>
    <x v="124"/>
    <s v="ศรีเทพ,รพช."/>
    <s v="รพช."/>
    <n v="58"/>
    <s v="รพช.F2 30,000 - 60,000"/>
    <n v="1.33"/>
    <n v="1.25"/>
    <n v="1.1299999999999999"/>
    <n v="17852980.859999999"/>
    <n v="15760516.310000001"/>
    <n v="1"/>
    <n v="0"/>
    <n v="0"/>
    <s v=""/>
    <x v="1"/>
    <n v="14843992.210000001"/>
    <n v="7021806.29"/>
  </r>
  <r>
    <n v="126"/>
    <x v="1"/>
    <x v="10"/>
    <x v="125"/>
    <s v="หนองไผ่,รพช."/>
    <s v="รพช."/>
    <n v="142"/>
    <s v="รพช.F1 50,000-100,000"/>
    <n v="1.76"/>
    <n v="1.36"/>
    <n v="0.72"/>
    <n v="20021646.41"/>
    <n v="14919327.6"/>
    <n v="1"/>
    <n v="0"/>
    <n v="0"/>
    <s v=""/>
    <x v="1"/>
    <n v="17260240.34"/>
    <n v="-7332700.5800000001"/>
  </r>
  <r>
    <n v="127"/>
    <x v="1"/>
    <x v="10"/>
    <x v="126"/>
    <s v="บึงสามพัน,รพช."/>
    <s v="รพช."/>
    <n v="60"/>
    <s v="รพช.F2 30,000 - 60,000"/>
    <n v="1.88"/>
    <n v="1.67"/>
    <n v="1.4"/>
    <n v="24647289.370000001"/>
    <n v="18987148.850000001"/>
    <n v="0"/>
    <n v="0"/>
    <n v="0"/>
    <s v=""/>
    <x v="0"/>
    <n v="16655562.27"/>
    <n v="11348670.140000001"/>
  </r>
  <r>
    <n v="128"/>
    <x v="1"/>
    <x v="10"/>
    <x v="127"/>
    <s v="น้ำหนาว,รพช."/>
    <s v="รพช."/>
    <n v="10"/>
    <s v="รพช.F3 &lt;=15,000"/>
    <n v="3.78"/>
    <n v="3.53"/>
    <n v="3.24"/>
    <n v="25113944.940000001"/>
    <n v="12008361.300000001"/>
    <n v="0"/>
    <n v="0"/>
    <n v="0"/>
    <s v=""/>
    <x v="0"/>
    <n v="9884068.3599999994"/>
    <n v="20274505.940000001"/>
  </r>
  <r>
    <n v="129"/>
    <x v="1"/>
    <x v="10"/>
    <x v="128"/>
    <s v="วังโป่ง,รพช."/>
    <s v="รพช."/>
    <n v="37"/>
    <s v="รพช.F2 &lt;=30,000"/>
    <n v="1.24"/>
    <n v="1.1200000000000001"/>
    <n v="0.94"/>
    <n v="5593816.0199999996"/>
    <n v="9166801.4800000004"/>
    <n v="1"/>
    <n v="0"/>
    <n v="0"/>
    <s v=""/>
    <x v="1"/>
    <n v="8094830.25"/>
    <n v="-1322171.42"/>
  </r>
  <r>
    <n v="130"/>
    <x v="1"/>
    <x v="10"/>
    <x v="129"/>
    <s v="เขาค้อ,รพช."/>
    <s v="รพช."/>
    <n v="38"/>
    <s v="รพช.F2 30,000 - 60,000"/>
    <n v="1.87"/>
    <n v="1.72"/>
    <n v="1.56"/>
    <n v="21325417.879999999"/>
    <n v="10301210.68"/>
    <n v="0"/>
    <n v="0"/>
    <n v="0"/>
    <s v=""/>
    <x v="0"/>
    <n v="11638091.970000001"/>
    <n v="13820519.630000001"/>
  </r>
  <r>
    <n v="131"/>
    <x v="1"/>
    <x v="10"/>
    <x v="130"/>
    <s v="สมเด็จพระยุพราชหล่มเก่า,รพช."/>
    <s v="รพช."/>
    <n v="128"/>
    <s v="รพช.F1 &lt;=50,000"/>
    <n v="1.01"/>
    <n v="0.9"/>
    <n v="0.69"/>
    <n v="541567.71"/>
    <n v="25075691.309999999"/>
    <n v="3"/>
    <n v="0"/>
    <n v="0"/>
    <s v=""/>
    <x v="3"/>
    <n v="12121549.52"/>
    <n v="-19805168.52"/>
  </r>
  <r>
    <n v="132"/>
    <x v="1"/>
    <x v="11"/>
    <x v="131"/>
    <s v="สุโขทัย,รพท."/>
    <s v="รพท."/>
    <n v="320"/>
    <s v="รพท.S &lt;=400"/>
    <n v="2.0299999999999998"/>
    <n v="1.89"/>
    <n v="1.48"/>
    <n v="156095908.62"/>
    <n v="23423225.289999999"/>
    <n v="0"/>
    <n v="0"/>
    <n v="0"/>
    <s v=""/>
    <x v="0"/>
    <n v="40241127.869999997"/>
    <n v="74676739"/>
  </r>
  <r>
    <n v="133"/>
    <x v="1"/>
    <x v="11"/>
    <x v="132"/>
    <s v="ศรีสังวรสุโขทัย,รพท."/>
    <s v="รพท."/>
    <n v="307"/>
    <s v="รพท. M1 &gt;200"/>
    <n v="3.99"/>
    <n v="3.65"/>
    <n v="2.44"/>
    <n v="196150461.19"/>
    <n v="18666501.879999999"/>
    <n v="0"/>
    <n v="0"/>
    <n v="0"/>
    <s v=""/>
    <x v="0"/>
    <n v="13906401.390000001"/>
    <n v="107767217.13"/>
  </r>
  <r>
    <n v="134"/>
    <x v="1"/>
    <x v="11"/>
    <x v="133"/>
    <s v="บ้านด่านลานหอย,รพช."/>
    <s v="รพช."/>
    <n v="44"/>
    <s v="รพช.F2 30,000 - 60,000"/>
    <n v="2.65"/>
    <n v="2.41"/>
    <n v="1.79"/>
    <n v="45831066.600000001"/>
    <n v="6835880.0700000003"/>
    <n v="0"/>
    <n v="0"/>
    <n v="0"/>
    <s v=""/>
    <x v="0"/>
    <n v="8182376.2699999996"/>
    <n v="22025369.91"/>
  </r>
  <r>
    <n v="135"/>
    <x v="1"/>
    <x v="11"/>
    <x v="134"/>
    <s v="คีรีมาศ,รพช."/>
    <s v="รพช."/>
    <n v="69"/>
    <s v="รพช.F2 30,000 - 60,000"/>
    <n v="2.37"/>
    <n v="2.13"/>
    <n v="1.68"/>
    <n v="24300730.43"/>
    <n v="14641313.880000001"/>
    <n v="0"/>
    <n v="0"/>
    <n v="0"/>
    <s v=""/>
    <x v="0"/>
    <n v="16127277.83"/>
    <n v="12058410.130000001"/>
  </r>
  <r>
    <n v="136"/>
    <x v="1"/>
    <x v="11"/>
    <x v="135"/>
    <s v="กงไกรลาศ,รพช."/>
    <s v="รพช."/>
    <n v="34"/>
    <s v="รพช.F2 30,000 - 60,000"/>
    <n v="2.63"/>
    <n v="2.38"/>
    <n v="1.96"/>
    <n v="36807545.310000002"/>
    <n v="10939239.27"/>
    <n v="0"/>
    <n v="0"/>
    <n v="0"/>
    <s v=""/>
    <x v="0"/>
    <n v="12093537.48"/>
    <n v="21679325.93"/>
  </r>
  <r>
    <n v="137"/>
    <x v="1"/>
    <x v="11"/>
    <x v="136"/>
    <s v="ศรีสัชนาลัย,รพช."/>
    <s v="รพช."/>
    <n v="74"/>
    <s v="รพช.F1 50,000-100,000"/>
    <n v="1.23"/>
    <n v="0.99"/>
    <n v="0.84"/>
    <n v="9649138.4700000007"/>
    <n v="8350224.3099999996"/>
    <n v="2"/>
    <n v="0"/>
    <n v="0"/>
    <s v=""/>
    <x v="2"/>
    <n v="10178923.060000001"/>
    <n v="-6706080.2999999998"/>
  </r>
  <r>
    <n v="138"/>
    <x v="1"/>
    <x v="11"/>
    <x v="137"/>
    <s v="สวรรคโลก,รพช."/>
    <s v="รพช."/>
    <n v="111"/>
    <s v="รพช. M2 &gt;100"/>
    <n v="2.08"/>
    <n v="1.82"/>
    <n v="1.34"/>
    <n v="35973483.960000001"/>
    <n v="16418959.949999999"/>
    <n v="0"/>
    <n v="0"/>
    <n v="0"/>
    <s v=""/>
    <x v="0"/>
    <n v="20276783.890000001"/>
    <n v="11419626.810000001"/>
  </r>
  <r>
    <n v="139"/>
    <x v="1"/>
    <x v="11"/>
    <x v="138"/>
    <s v="ศรีนคร,รพช."/>
    <s v="รพช."/>
    <n v="30"/>
    <s v="รพช.F2 &lt;=30,000"/>
    <n v="1.65"/>
    <n v="1.51"/>
    <n v="1.3"/>
    <n v="10417120.560000001"/>
    <n v="6039288.9800000004"/>
    <n v="0"/>
    <n v="0"/>
    <n v="0"/>
    <s v=""/>
    <x v="0"/>
    <n v="7286556.0999999996"/>
    <n v="4814596.43"/>
  </r>
  <r>
    <n v="140"/>
    <x v="1"/>
    <x v="11"/>
    <x v="139"/>
    <s v="ทุ่งเสลี่ยม,รพช."/>
    <s v="รพช."/>
    <n v="38"/>
    <s v="รพช.F2 30,000 - 60,000"/>
    <n v="2.64"/>
    <n v="2.42"/>
    <n v="1.98"/>
    <n v="31484192.280000001"/>
    <n v="12046235.939999999"/>
    <n v="0"/>
    <n v="0"/>
    <n v="0"/>
    <s v=""/>
    <x v="0"/>
    <n v="15426932.460000001"/>
    <n v="18732938.300000001"/>
  </r>
  <r>
    <n v="141"/>
    <x v="1"/>
    <x v="12"/>
    <x v="140"/>
    <s v="อุตรดิตถ์,รพศ."/>
    <s v="รพศ."/>
    <n v="655"/>
    <s v="รพศ.A &lt;=700"/>
    <n v="2.09"/>
    <n v="1.7"/>
    <n v="0.75"/>
    <n v="277731003.23000002"/>
    <n v="66945452.789999999"/>
    <n v="1"/>
    <n v="0"/>
    <n v="0"/>
    <s v=""/>
    <x v="1"/>
    <n v="96841009.370000005"/>
    <n v="-60903984.920000002"/>
  </r>
  <r>
    <n v="142"/>
    <x v="1"/>
    <x v="12"/>
    <x v="141"/>
    <s v="ตรอน,รพช."/>
    <s v="รพช."/>
    <n v="34"/>
    <s v="รพช.F2 &lt;=30,000"/>
    <n v="1.39"/>
    <n v="1.17"/>
    <n v="0.89"/>
    <n v="6807375.9100000001"/>
    <n v="1811399.69"/>
    <n v="1"/>
    <n v="0"/>
    <n v="0"/>
    <s v=""/>
    <x v="1"/>
    <n v="3693696.2"/>
    <n v="-2024225.27"/>
  </r>
  <r>
    <n v="143"/>
    <x v="1"/>
    <x v="12"/>
    <x v="142"/>
    <s v="ท่าปลา,รพช."/>
    <s v="รพช."/>
    <n v="30"/>
    <s v="รพช.F2 &lt;=30,000"/>
    <n v="1.26"/>
    <n v="1.08"/>
    <n v="0.84"/>
    <n v="7258254.1200000001"/>
    <n v="10160379.75"/>
    <n v="1"/>
    <n v="0"/>
    <n v="0"/>
    <s v=""/>
    <x v="1"/>
    <n v="11724957.529999999"/>
    <n v="-4488864.43"/>
  </r>
  <r>
    <n v="144"/>
    <x v="1"/>
    <x v="12"/>
    <x v="143"/>
    <s v="น้ำปาด,รพช."/>
    <s v="รพช."/>
    <n v="36"/>
    <s v="รพช.F1 &lt;=50,000"/>
    <n v="1.81"/>
    <n v="1.56"/>
    <n v="1.2"/>
    <n v="15543462.289999999"/>
    <n v="7718478.5300000003"/>
    <n v="0"/>
    <n v="0"/>
    <n v="0"/>
    <s v=""/>
    <x v="0"/>
    <n v="9068411.4600000009"/>
    <n v="3873465.27"/>
  </r>
  <r>
    <n v="145"/>
    <x v="1"/>
    <x v="12"/>
    <x v="144"/>
    <s v="ฟากท่า,รพช."/>
    <s v="รพช."/>
    <n v="30"/>
    <s v="รพช.F2 &lt;=30,000"/>
    <n v="1.92"/>
    <n v="1.68"/>
    <n v="1.33"/>
    <n v="8212114.2800000003"/>
    <n v="6991584.8899999997"/>
    <n v="0"/>
    <n v="0"/>
    <n v="0"/>
    <s v=""/>
    <x v="0"/>
    <n v="8404334.6500000004"/>
    <n v="2954345.32"/>
  </r>
  <r>
    <n v="146"/>
    <x v="1"/>
    <x v="12"/>
    <x v="145"/>
    <s v="บ้านโคก,รพช."/>
    <s v="รพช."/>
    <n v="30"/>
    <s v="รพช.F2 &lt;=30,000"/>
    <n v="3.35"/>
    <n v="3.07"/>
    <n v="2.65"/>
    <n v="16950629.850000001"/>
    <n v="6646251.7199999997"/>
    <n v="0"/>
    <n v="0"/>
    <n v="0"/>
    <s v=""/>
    <x v="0"/>
    <n v="8279676.2300000004"/>
    <n v="11876787.720000001"/>
  </r>
  <r>
    <n v="147"/>
    <x v="1"/>
    <x v="12"/>
    <x v="146"/>
    <s v="พิชัย,รพช."/>
    <s v="รพช."/>
    <n v="60"/>
    <s v="รพช.F2 30,000 - 60,000"/>
    <n v="1.21"/>
    <n v="0.96"/>
    <n v="0.75"/>
    <n v="8067367.79"/>
    <n v="9364758.7599999998"/>
    <n v="3"/>
    <n v="0"/>
    <n v="0"/>
    <s v=""/>
    <x v="3"/>
    <n v="12055882.789999999"/>
    <n v="-9698684.9399999995"/>
  </r>
  <r>
    <n v="148"/>
    <x v="1"/>
    <x v="12"/>
    <x v="147"/>
    <s v="ลับแล,รพช."/>
    <s v="รพช."/>
    <n v="30"/>
    <s v="รพช.F2 30,000 - 60,000"/>
    <n v="1.5"/>
    <n v="1.28"/>
    <n v="0.85"/>
    <n v="13883913.24"/>
    <n v="7423313.9500000002"/>
    <n v="0"/>
    <n v="0"/>
    <n v="0"/>
    <s v=""/>
    <x v="0"/>
    <n v="10104185.130000001"/>
    <n v="-4205195.8"/>
  </r>
  <r>
    <n v="149"/>
    <x v="1"/>
    <x v="12"/>
    <x v="148"/>
    <s v="ทองแสนขัน,รพช."/>
    <s v="รพช."/>
    <n v="35"/>
    <s v="รพช.F2 &lt;=30,000"/>
    <n v="1.35"/>
    <n v="1.17"/>
    <n v="0.85"/>
    <n v="7595334.0800000001"/>
    <n v="7620760.7599999998"/>
    <n v="1"/>
    <n v="0"/>
    <n v="0"/>
    <s v=""/>
    <x v="1"/>
    <n v="8578544.4600000009"/>
    <n v="-3304518.6"/>
  </r>
  <r>
    <n v="150"/>
    <x v="2"/>
    <x v="13"/>
    <x v="149"/>
    <s v="กำแพงเพชร,รพท."/>
    <s v="รพท."/>
    <n v="468"/>
    <s v="รพท.S &gt;400"/>
    <n v="2.29"/>
    <n v="1.93"/>
    <n v="0.97"/>
    <n v="269105911.04000002"/>
    <n v="32776024.960000001"/>
    <n v="0"/>
    <n v="0"/>
    <n v="0"/>
    <s v=""/>
    <x v="0"/>
    <n v="46641448.700000003"/>
    <n v="-6547725.25"/>
  </r>
  <r>
    <n v="151"/>
    <x v="2"/>
    <x v="13"/>
    <x v="150"/>
    <s v="ทุ่งโพธิ์ทะเล,รพช."/>
    <s v="รพช."/>
    <n v="10"/>
    <s v="รพช.F3 &lt;=15,000"/>
    <n v="6.7"/>
    <n v="6.36"/>
    <n v="5.99"/>
    <n v="36841545.909999996"/>
    <n v="4234507.5199999996"/>
    <n v="0"/>
    <n v="0"/>
    <n v="0"/>
    <s v=""/>
    <x v="0"/>
    <n v="3861473.4"/>
    <n v="32147259.219999999"/>
  </r>
  <r>
    <n v="152"/>
    <x v="2"/>
    <x v="13"/>
    <x v="151"/>
    <s v="ไทรงาม,รพช."/>
    <s v="รพช."/>
    <n v="30"/>
    <s v="รพช.F2 30,000 - 60,000"/>
    <n v="4.53"/>
    <n v="3.99"/>
    <n v="3.63"/>
    <n v="35288751.270000003"/>
    <n v="14269346.67"/>
    <n v="0"/>
    <n v="0"/>
    <n v="0"/>
    <s v=""/>
    <x v="0"/>
    <n v="9728152.3399999999"/>
    <n v="26337469.899999999"/>
  </r>
  <r>
    <n v="153"/>
    <x v="2"/>
    <x v="13"/>
    <x v="152"/>
    <s v="คลองลาน,รพช."/>
    <s v="รพช."/>
    <n v="60"/>
    <s v="รพช.F2 30,000 - 60,000"/>
    <n v="2.38"/>
    <n v="2.08"/>
    <n v="1.72"/>
    <n v="25470609.940000001"/>
    <n v="16615841.050000001"/>
    <n v="0"/>
    <n v="0"/>
    <n v="0"/>
    <s v=""/>
    <x v="0"/>
    <n v="16791154.859999999"/>
    <n v="13228796.07"/>
  </r>
  <r>
    <n v="154"/>
    <x v="2"/>
    <x v="13"/>
    <x v="153"/>
    <s v="ขาณุวรลักษบุรี,รพช."/>
    <s v="รพช."/>
    <n v="60"/>
    <s v="รพช. M2 &lt;=100"/>
    <n v="1.96"/>
    <n v="1.71"/>
    <n v="1.39"/>
    <n v="29032563.399999999"/>
    <n v="15751432.060000001"/>
    <n v="0"/>
    <n v="0"/>
    <n v="0"/>
    <s v=""/>
    <x v="0"/>
    <n v="13721169.060000001"/>
    <n v="11728164.800000001"/>
  </r>
  <r>
    <n v="155"/>
    <x v="2"/>
    <x v="13"/>
    <x v="154"/>
    <s v="คลองขลุง,รพช."/>
    <s v="รพช."/>
    <n v="90"/>
    <s v="รพช.F1 50,000-100,000"/>
    <n v="1.75"/>
    <n v="1.52"/>
    <n v="1.27"/>
    <n v="33409490.23"/>
    <n v="20123778.43"/>
    <n v="0"/>
    <n v="0"/>
    <n v="0"/>
    <s v=""/>
    <x v="0"/>
    <n v="17934780.129999999"/>
    <n v="12038973.880000001"/>
  </r>
  <r>
    <n v="156"/>
    <x v="2"/>
    <x v="13"/>
    <x v="155"/>
    <s v="พรานกระต่าย,รพช."/>
    <s v="รพช."/>
    <n v="60"/>
    <s v="รพช.F2 30,000 - 60,000"/>
    <n v="1.99"/>
    <n v="1.78"/>
    <n v="1.63"/>
    <n v="28624892.940000001"/>
    <n v="9428496.7599999998"/>
    <n v="0"/>
    <n v="0"/>
    <n v="0"/>
    <s v=""/>
    <x v="0"/>
    <n v="7588426.8300000001"/>
    <n v="18141904.530000001"/>
  </r>
  <r>
    <n v="157"/>
    <x v="2"/>
    <x v="13"/>
    <x v="156"/>
    <s v="ลานกระบือ,รพช."/>
    <s v="รพช."/>
    <n v="30"/>
    <s v="รพช.F2 &lt;=30,000"/>
    <n v="2.68"/>
    <n v="2.38"/>
    <n v="2.02"/>
    <n v="21743431.420000002"/>
    <n v="8676301.2100000009"/>
    <n v="0"/>
    <n v="0"/>
    <n v="0"/>
    <s v=""/>
    <x v="0"/>
    <n v="7794894.8799999999"/>
    <n v="13220952.890000001"/>
  </r>
  <r>
    <n v="158"/>
    <x v="2"/>
    <x v="13"/>
    <x v="157"/>
    <s v="ทรายทองวัฒนา,รพช."/>
    <s v="รพช."/>
    <n v="30"/>
    <s v="รพช.F2 &lt;=30,000"/>
    <n v="3.04"/>
    <n v="2.82"/>
    <n v="2.4900000000000002"/>
    <n v="26243522.899999999"/>
    <n v="9506410.4199999999"/>
    <n v="0"/>
    <n v="0"/>
    <n v="0"/>
    <s v=""/>
    <x v="0"/>
    <n v="6752208.1500000004"/>
    <n v="19250199.239999998"/>
  </r>
  <r>
    <n v="159"/>
    <x v="2"/>
    <x v="13"/>
    <x v="158"/>
    <s v="ปางศิลาทอง,รพช."/>
    <s v="รพช."/>
    <n v="30"/>
    <s v="รพช.F2 &lt;=30,000"/>
    <n v="3.54"/>
    <n v="3.35"/>
    <n v="3.19"/>
    <n v="41097587.640000001"/>
    <n v="8597116.4499999993"/>
    <n v="0"/>
    <n v="0"/>
    <n v="0"/>
    <s v=""/>
    <x v="0"/>
    <n v="8424201.5800000001"/>
    <n v="35399623.659999996"/>
  </r>
  <r>
    <n v="160"/>
    <x v="2"/>
    <x v="13"/>
    <x v="159"/>
    <s v="บึงสามัคคี,รพช."/>
    <s v="รพช."/>
    <n v="30"/>
    <s v="รพช.F2 &lt;=30,000"/>
    <n v="3.05"/>
    <n v="2.69"/>
    <n v="2.33"/>
    <n v="19671233.199999999"/>
    <n v="4809803.3899999997"/>
    <n v="0"/>
    <n v="0"/>
    <n v="0"/>
    <s v=""/>
    <x v="0"/>
    <n v="4939788.55"/>
    <n v="12788374.130000001"/>
  </r>
  <r>
    <n v="161"/>
    <x v="2"/>
    <x v="13"/>
    <x v="160"/>
    <s v="โกสัมพีนคร,รพช."/>
    <s v="รพช."/>
    <n v="10"/>
    <s v="รพช.F3 15,000-25,000"/>
    <n v="2.6"/>
    <n v="2.36"/>
    <n v="2.1"/>
    <n v="16323087.93"/>
    <n v="8162450.1799999997"/>
    <n v="0"/>
    <n v="0"/>
    <n v="0"/>
    <s v=""/>
    <x v="0"/>
    <n v="8224795.6399999997"/>
    <n v="11269054.060000001"/>
  </r>
  <r>
    <n v="162"/>
    <x v="2"/>
    <x v="14"/>
    <x v="161"/>
    <s v="ชัยนาทนเรนทร,รพท."/>
    <s v="รพท."/>
    <n v="348"/>
    <s v="รพท.S &lt;=400"/>
    <n v="2.59"/>
    <n v="2.27"/>
    <n v="1.01"/>
    <n v="128733881.12"/>
    <n v="17252109.210000001"/>
    <n v="0"/>
    <n v="0"/>
    <n v="0"/>
    <s v=""/>
    <x v="0"/>
    <n v="27729831.039999999"/>
    <n v="-343547.58"/>
  </r>
  <r>
    <n v="163"/>
    <x v="2"/>
    <x v="14"/>
    <x v="162"/>
    <s v="มโนรมย์,รพช."/>
    <s v="รพช."/>
    <n v="30"/>
    <s v="รพช.F2 &lt;=30,000"/>
    <n v="2.75"/>
    <n v="2.33"/>
    <n v="2.0099999999999998"/>
    <n v="19903388.300000001"/>
    <n v="8756302.3499999996"/>
    <n v="0"/>
    <n v="0"/>
    <n v="0"/>
    <s v=""/>
    <x v="0"/>
    <n v="7073003.4299999997"/>
    <n v="11530490.82"/>
  </r>
  <r>
    <n v="164"/>
    <x v="2"/>
    <x v="14"/>
    <x v="163"/>
    <s v="วัดสิงห์,รพช."/>
    <s v="รพช."/>
    <n v="30"/>
    <s v="รพช.F2 &lt;=30,000"/>
    <n v="3.06"/>
    <n v="2.74"/>
    <n v="2.4"/>
    <n v="20897937.609999999"/>
    <n v="8907321.6199999992"/>
    <n v="0"/>
    <n v="0"/>
    <n v="0"/>
    <s v=""/>
    <x v="0"/>
    <n v="9256405.2799999993"/>
    <n v="14167509.529999999"/>
  </r>
  <r>
    <n v="165"/>
    <x v="2"/>
    <x v="14"/>
    <x v="164"/>
    <s v="สรรพยา,รพช."/>
    <s v="รพช."/>
    <n v="30"/>
    <s v="รพช.F2 &lt;=30,000"/>
    <n v="3.65"/>
    <n v="3.08"/>
    <n v="2.6"/>
    <n v="27608018.690000001"/>
    <n v="13100547.300000001"/>
    <n v="0"/>
    <n v="0"/>
    <n v="0"/>
    <s v=""/>
    <x v="0"/>
    <n v="11822982.67"/>
    <n v="16708182.060000001"/>
  </r>
  <r>
    <n v="166"/>
    <x v="2"/>
    <x v="14"/>
    <x v="165"/>
    <s v="สรรคบุรี,รพช."/>
    <s v="รพช."/>
    <n v="60"/>
    <s v="รพช.F2 30,000 - 60,000"/>
    <n v="2.09"/>
    <n v="1.53"/>
    <n v="1.24"/>
    <n v="27490216.559999999"/>
    <n v="19449026.960000001"/>
    <n v="0"/>
    <n v="0"/>
    <n v="0"/>
    <s v=""/>
    <x v="0"/>
    <n v="17818210.780000001"/>
    <n v="5977349.8899999997"/>
  </r>
  <r>
    <n v="167"/>
    <x v="2"/>
    <x v="14"/>
    <x v="166"/>
    <s v="หันคา,รพช."/>
    <s v="รพช."/>
    <n v="30"/>
    <s v="รพช.F2 30,000 - 60,000"/>
    <n v="4.46"/>
    <n v="3.9"/>
    <n v="3.46"/>
    <n v="49161223.189999998"/>
    <n v="19360847.100000001"/>
    <n v="0"/>
    <n v="0"/>
    <n v="0"/>
    <s v=""/>
    <x v="0"/>
    <n v="18453769.039999999"/>
    <n v="34910395.880000003"/>
  </r>
  <r>
    <n v="168"/>
    <x v="2"/>
    <x v="14"/>
    <x v="167"/>
    <s v="หนองมะโมง,รพช."/>
    <s v="รพช."/>
    <n v="10"/>
    <s v="รพช.F3 &lt;=15,000"/>
    <n v="1.76"/>
    <n v="1.62"/>
    <n v="1.51"/>
    <n v="10549653.609999999"/>
    <n v="5910531.3099999996"/>
    <n v="0"/>
    <n v="0"/>
    <n v="0"/>
    <s v=""/>
    <x v="0"/>
    <n v="5037813.79"/>
    <n v="7238020.7199999997"/>
  </r>
  <r>
    <n v="169"/>
    <x v="2"/>
    <x v="14"/>
    <x v="168"/>
    <s v="เนินขาม,รพช."/>
    <s v="รพช."/>
    <n v="0"/>
    <s v="รพช.F3 &lt;=15,000"/>
    <n v="3.9"/>
    <n v="3.57"/>
    <n v="3.29"/>
    <n v="15474553.25"/>
    <n v="4408857.2"/>
    <n v="0"/>
    <n v="0"/>
    <n v="0"/>
    <s v=""/>
    <x v="0"/>
    <n v="4448740.9800000004"/>
    <n v="12235742.66"/>
  </r>
  <r>
    <n v="170"/>
    <x v="2"/>
    <x v="15"/>
    <x v="169"/>
    <s v="สวรรค์ประชารักษ์,รพศ."/>
    <s v="รพศ."/>
    <n v="646"/>
    <s v="รพศ.A &lt;=700"/>
    <n v="3.5"/>
    <n v="3.29"/>
    <n v="2.5299999999999998"/>
    <n v="1116677165.75"/>
    <n v="191877451.93000001"/>
    <n v="0"/>
    <n v="0"/>
    <n v="0"/>
    <s v=""/>
    <x v="0"/>
    <n v="110055938.44"/>
    <n v="695052253.85000002"/>
  </r>
  <r>
    <n v="171"/>
    <x v="2"/>
    <x v="15"/>
    <x v="170"/>
    <s v="โกรกพระ,รพช."/>
    <s v="รพช."/>
    <n v="30"/>
    <s v="รพช.F2 &lt;=30,000"/>
    <n v="2.11"/>
    <n v="1.9"/>
    <n v="1.4"/>
    <n v="17351430.440000001"/>
    <n v="9088883.6500000004"/>
    <n v="0"/>
    <n v="0"/>
    <n v="0"/>
    <s v=""/>
    <x v="0"/>
    <n v="7586576.3300000001"/>
    <n v="6071466.2999999998"/>
  </r>
  <r>
    <n v="172"/>
    <x v="2"/>
    <x v="15"/>
    <x v="171"/>
    <s v="ชุมแสง,รพช."/>
    <s v="รพช."/>
    <n v="100"/>
    <s v="รพช.F1 &lt;=50,000"/>
    <n v="2.21"/>
    <n v="2.04"/>
    <n v="1.56"/>
    <n v="36097986.450000003"/>
    <n v="10691536.68"/>
    <n v="0"/>
    <n v="0"/>
    <n v="0"/>
    <s v=""/>
    <x v="0"/>
    <n v="11449182.77"/>
    <n v="16765496.59"/>
  </r>
  <r>
    <n v="173"/>
    <x v="2"/>
    <x v="15"/>
    <x v="172"/>
    <s v="หนองบัว,รพช."/>
    <s v="รพช."/>
    <n v="60"/>
    <s v="รพช.F2 30,000 - 60,000"/>
    <n v="1.98"/>
    <n v="1.82"/>
    <n v="1.22"/>
    <n v="32655857.280000001"/>
    <n v="67881344.640000001"/>
    <n v="0"/>
    <n v="0"/>
    <n v="0"/>
    <s v=""/>
    <x v="0"/>
    <n v="66250145.310000002"/>
    <n v="7176627.0300000003"/>
  </r>
  <r>
    <n v="174"/>
    <x v="2"/>
    <x v="15"/>
    <x v="173"/>
    <s v="บรรพตพิสัย,รพช."/>
    <s v="รพช."/>
    <n v="102"/>
    <s v="รพช.F1 50,000-100,000"/>
    <n v="3.08"/>
    <n v="2.93"/>
    <n v="2.4500000000000002"/>
    <n v="50916303.039999999"/>
    <n v="17901412.620000001"/>
    <n v="0"/>
    <n v="0"/>
    <n v="0"/>
    <s v=""/>
    <x v="0"/>
    <n v="16149722.880000001"/>
    <n v="35489183.420000002"/>
  </r>
  <r>
    <n v="175"/>
    <x v="2"/>
    <x v="15"/>
    <x v="174"/>
    <s v="เก้าเลี้ยว,รพช."/>
    <s v="รพช."/>
    <n v="33"/>
    <s v="รพช.F2 &lt;=30,000"/>
    <n v="3.09"/>
    <n v="2.84"/>
    <n v="2.2200000000000002"/>
    <n v="22742676.710000001"/>
    <n v="6231577.1500000004"/>
    <n v="0"/>
    <n v="0"/>
    <n v="0"/>
    <s v=""/>
    <x v="0"/>
    <n v="6244052.6500000004"/>
    <n v="13248198.73"/>
  </r>
  <r>
    <n v="176"/>
    <x v="2"/>
    <x v="15"/>
    <x v="175"/>
    <s v="ตาคลี,รพช."/>
    <s v="รพช."/>
    <n v="105"/>
    <s v="รพช. M2 &gt;100"/>
    <n v="1.53"/>
    <n v="1.4"/>
    <n v="0.94"/>
    <n v="28944853.120000001"/>
    <n v="30822749.109999999"/>
    <n v="0"/>
    <n v="0"/>
    <n v="0"/>
    <s v=""/>
    <x v="0"/>
    <n v="29213906"/>
    <n v="-3280704.26"/>
  </r>
  <r>
    <n v="177"/>
    <x v="2"/>
    <x v="15"/>
    <x v="176"/>
    <s v="ท่าตะโก,รพช."/>
    <s v="รพช."/>
    <n v="80"/>
    <s v="รพช.F1 &lt;=50,000"/>
    <n v="1.1499999999999999"/>
    <n v="1.06"/>
    <n v="0.7"/>
    <n v="6317009.8399999999"/>
    <n v="13778388.67"/>
    <n v="2"/>
    <n v="0"/>
    <n v="0"/>
    <s v=""/>
    <x v="2"/>
    <n v="13894080.48"/>
    <n v="-12145463.74"/>
  </r>
  <r>
    <n v="178"/>
    <x v="2"/>
    <x v="15"/>
    <x v="177"/>
    <s v="ไพศาลี,รพช."/>
    <s v="รพช."/>
    <n v="60"/>
    <s v="รพช.F2 30,000 - 60,000"/>
    <n v="2.4900000000000002"/>
    <n v="2.34"/>
    <n v="1.94"/>
    <n v="37515538.32"/>
    <n v="21542532.98"/>
    <n v="0"/>
    <n v="0"/>
    <n v="0"/>
    <s v=""/>
    <x v="0"/>
    <n v="18601466.690000001"/>
    <n v="23603302.489999998"/>
  </r>
  <r>
    <n v="179"/>
    <x v="2"/>
    <x v="15"/>
    <x v="178"/>
    <s v="พยุหะคีรี,รพช."/>
    <s v="รพช."/>
    <n v="42"/>
    <s v="รพช.F2 30,000 - 60,000"/>
    <n v="3.65"/>
    <n v="3.37"/>
    <n v="2.61"/>
    <n v="49396097.549999997"/>
    <n v="14931449.810000001"/>
    <n v="0"/>
    <n v="0"/>
    <n v="0"/>
    <s v=""/>
    <x v="0"/>
    <n v="13854171.1"/>
    <n v="29938589.949999999"/>
  </r>
  <r>
    <n v="180"/>
    <x v="2"/>
    <x v="15"/>
    <x v="179"/>
    <s v="ลาดยาว,รพช."/>
    <s v="รพช."/>
    <n v="108"/>
    <s v="รพช. M2 &gt;100"/>
    <n v="1.56"/>
    <n v="1.42"/>
    <n v="1.04"/>
    <n v="35219171.200000003"/>
    <n v="21661921.620000001"/>
    <n v="0"/>
    <n v="0"/>
    <n v="0"/>
    <s v=""/>
    <x v="0"/>
    <n v="22075053.699999999"/>
    <n v="2398760.71"/>
  </r>
  <r>
    <n v="181"/>
    <x v="2"/>
    <x v="15"/>
    <x v="180"/>
    <s v="ตากฟ้า,รพช."/>
    <s v="รพช."/>
    <n v="43"/>
    <s v="รพช.F2 &lt;=30,000"/>
    <n v="1.47"/>
    <n v="1.32"/>
    <n v="0.98"/>
    <n v="12455586.210000001"/>
    <n v="8838952.8900000006"/>
    <n v="1"/>
    <n v="0"/>
    <n v="0"/>
    <s v=""/>
    <x v="1"/>
    <n v="9440988.5099999998"/>
    <n v="-657483.87"/>
  </r>
  <r>
    <n v="182"/>
    <x v="2"/>
    <x v="15"/>
    <x v="181"/>
    <s v="แม่วงก์,รพช."/>
    <s v="รพช."/>
    <n v="30"/>
    <s v="รพช.F2 30,000 - 60,000"/>
    <n v="2.75"/>
    <n v="2.56"/>
    <n v="2.13"/>
    <n v="35918208.729999997"/>
    <n v="14932078.560000001"/>
    <n v="0"/>
    <n v="0"/>
    <n v="0"/>
    <s v=""/>
    <x v="0"/>
    <n v="14623083.15"/>
    <n v="23399982.460000001"/>
  </r>
  <r>
    <n v="183"/>
    <x v="2"/>
    <x v="15"/>
    <x v="182"/>
    <s v="ชุมตาบง,รพช."/>
    <s v="รพช."/>
    <n v="0"/>
    <s v="รพช.F3 &gt;=25,000"/>
    <n v="6.16"/>
    <n v="5.9"/>
    <n v="5.47"/>
    <n v="41326033.009999998"/>
    <n v="16666758.869999999"/>
    <n v="0"/>
    <n v="0"/>
    <n v="0"/>
    <s v=""/>
    <x v="0"/>
    <n v="17031988.300000001"/>
    <n v="35813963.390000001"/>
  </r>
  <r>
    <n v="184"/>
    <x v="2"/>
    <x v="16"/>
    <x v="183"/>
    <s v="พิจิตร,รพท."/>
    <s v="รพท."/>
    <n v="450"/>
    <s v="รพท.S &gt;400"/>
    <n v="2.27"/>
    <n v="2.04"/>
    <n v="1.48"/>
    <n v="184313886.58000001"/>
    <n v="48380506.100000001"/>
    <n v="0"/>
    <n v="0"/>
    <n v="0"/>
    <s v=""/>
    <x v="0"/>
    <n v="55210827.719999999"/>
    <n v="69990758.049999997"/>
  </r>
  <r>
    <n v="185"/>
    <x v="2"/>
    <x v="16"/>
    <x v="184"/>
    <s v="วังทรายพูน,รพช."/>
    <s v="รพช."/>
    <n v="30"/>
    <s v="รพช.F2 &lt;=30,000"/>
    <n v="2.7"/>
    <n v="2.46"/>
    <n v="1.68"/>
    <n v="14324906.789999999"/>
    <n v="9959123.25"/>
    <n v="0"/>
    <n v="0"/>
    <n v="0"/>
    <s v=""/>
    <x v="0"/>
    <n v="8016692.4299999997"/>
    <n v="5754803.4500000002"/>
  </r>
  <r>
    <n v="186"/>
    <x v="2"/>
    <x v="16"/>
    <x v="185"/>
    <s v="โพธิ์ประทับช้าง,รพช."/>
    <s v="รพช."/>
    <n v="30"/>
    <s v="รพช.F2 30,000 - 60,000"/>
    <n v="5.72"/>
    <n v="5.54"/>
    <n v="4.49"/>
    <n v="32373523.579999998"/>
    <n v="12913929.75"/>
    <n v="0"/>
    <n v="0"/>
    <n v="0"/>
    <s v=""/>
    <x v="0"/>
    <n v="12124966.34"/>
    <n v="22395141.899999999"/>
  </r>
  <r>
    <n v="187"/>
    <x v="2"/>
    <x v="16"/>
    <x v="186"/>
    <s v="บางมูลนาก,รพช."/>
    <s v="รพช."/>
    <n v="90"/>
    <s v="รพช. M2 &lt;=100"/>
    <n v="1.76"/>
    <n v="1.57"/>
    <n v="0.96"/>
    <n v="30574359.16"/>
    <n v="27398526.620000001"/>
    <n v="0"/>
    <n v="0"/>
    <n v="0"/>
    <s v=""/>
    <x v="0"/>
    <n v="23791284.289999999"/>
    <n v="-1658234.54"/>
  </r>
  <r>
    <n v="188"/>
    <x v="2"/>
    <x v="16"/>
    <x v="187"/>
    <s v="โพทะเล,รพช."/>
    <s v="รพช."/>
    <n v="45"/>
    <s v="รพช.F2 30,000 - 60,000"/>
    <n v="2.19"/>
    <n v="2.0499999999999998"/>
    <n v="1.38"/>
    <n v="22682290.109999999"/>
    <n v="10083286.4"/>
    <n v="0"/>
    <n v="0"/>
    <n v="0"/>
    <s v=""/>
    <x v="0"/>
    <n v="9219128.1400000006"/>
    <n v="7255558.0899999999"/>
  </r>
  <r>
    <n v="189"/>
    <x v="2"/>
    <x v="16"/>
    <x v="188"/>
    <s v="สามง่าม,รพช."/>
    <s v="รพช."/>
    <n v="33"/>
    <s v="รพช.F2 30,000 - 60,000"/>
    <n v="3.24"/>
    <n v="2.95"/>
    <n v="2.35"/>
    <n v="21435495.710000001"/>
    <n v="8513272.9499999993"/>
    <n v="0"/>
    <n v="0"/>
    <n v="0"/>
    <s v=""/>
    <x v="0"/>
    <n v="9002884"/>
    <n v="13182602"/>
  </r>
  <r>
    <n v="190"/>
    <x v="2"/>
    <x v="16"/>
    <x v="189"/>
    <s v="ทับคล้อ,รพช."/>
    <s v="รพช."/>
    <n v="30"/>
    <s v="รพช.F2 &lt;=30,000"/>
    <n v="1.56"/>
    <n v="1.44"/>
    <n v="1.17"/>
    <n v="9969981.9299999997"/>
    <n v="7550209.0899999999"/>
    <n v="0"/>
    <n v="0"/>
    <n v="0"/>
    <s v=""/>
    <x v="0"/>
    <n v="7061020.7000000002"/>
    <n v="2391263.7999999998"/>
  </r>
  <r>
    <n v="191"/>
    <x v="2"/>
    <x v="16"/>
    <x v="190"/>
    <s v="สมเด็จพระยุพราชตะพานหิน,รพช."/>
    <s v="รพช."/>
    <n v="90"/>
    <s v="รพช. M2 &lt;=100"/>
    <n v="2.91"/>
    <n v="2.61"/>
    <n v="1.74"/>
    <n v="69226384.810000002"/>
    <n v="25390691.52"/>
    <n v="0"/>
    <n v="0"/>
    <n v="0"/>
    <s v=""/>
    <x v="0"/>
    <n v="25857199.379999999"/>
    <n v="26844865.399999999"/>
  </r>
  <r>
    <n v="192"/>
    <x v="2"/>
    <x v="16"/>
    <x v="191"/>
    <s v="วชิรบารมี,รพช."/>
    <s v="รพช."/>
    <n v="30"/>
    <s v="รพช.F2 &lt;=30,000"/>
    <n v="2.5"/>
    <n v="2.29"/>
    <n v="1.8"/>
    <n v="15081118.67"/>
    <n v="7226721.1600000001"/>
    <n v="0"/>
    <n v="0"/>
    <n v="0"/>
    <s v=""/>
    <x v="0"/>
    <n v="6958953.6299999999"/>
    <n v="8041338.6699999999"/>
  </r>
  <r>
    <n v="193"/>
    <x v="2"/>
    <x v="16"/>
    <x v="192"/>
    <s v="สากเหล็ก,รพช."/>
    <s v="รพช."/>
    <n v="0"/>
    <s v="รพช.F3 15,000-25,000"/>
    <n v="2.96"/>
    <n v="2.83"/>
    <n v="2.4500000000000002"/>
    <n v="14826297.859999999"/>
    <n v="7378471.8399999999"/>
    <n v="0"/>
    <n v="0"/>
    <n v="0"/>
    <s v=""/>
    <x v="0"/>
    <n v="7528882.4699999997"/>
    <n v="10958922.609999999"/>
  </r>
  <r>
    <n v="194"/>
    <x v="2"/>
    <x v="16"/>
    <x v="193"/>
    <s v="บึงนาราง,รพช."/>
    <s v="รพช."/>
    <n v="0"/>
    <s v="รพช.F3 &lt;=15,000"/>
    <n v="2.88"/>
    <n v="2.69"/>
    <n v="2.2400000000000002"/>
    <n v="10199227.68"/>
    <n v="3787758.52"/>
    <n v="0"/>
    <n v="0"/>
    <n v="0"/>
    <s v=""/>
    <x v="0"/>
    <n v="4736777.3600000003"/>
    <n v="6732524.7599999998"/>
  </r>
  <r>
    <n v="195"/>
    <x v="2"/>
    <x v="16"/>
    <x v="194"/>
    <s v="ดงเจริญ,รพช."/>
    <s v="รพช."/>
    <n v="0"/>
    <s v="รพช.F3 &lt;=15,000"/>
    <n v="2.0299999999999998"/>
    <n v="1.95"/>
    <n v="1.66"/>
    <n v="9862886.7100000009"/>
    <n v="5417370.7699999996"/>
    <n v="0"/>
    <n v="0"/>
    <n v="0"/>
    <s v=""/>
    <x v="0"/>
    <n v="5765778.5199999996"/>
    <n v="6177633.5999999996"/>
  </r>
  <r>
    <n v="196"/>
    <x v="2"/>
    <x v="17"/>
    <x v="195"/>
    <s v="อุทัยธานี,รพท."/>
    <s v="รพท."/>
    <n v="350"/>
    <s v="รพท.S &lt;=400"/>
    <n v="2.66"/>
    <n v="2.15"/>
    <n v="1.38"/>
    <n v="235451024.37"/>
    <n v="89692206.689999998"/>
    <n v="0"/>
    <n v="0"/>
    <n v="0"/>
    <s v=""/>
    <x v="0"/>
    <n v="51579677.969999999"/>
    <n v="54981232.880000003"/>
  </r>
  <r>
    <n v="197"/>
    <x v="2"/>
    <x v="17"/>
    <x v="196"/>
    <s v="ทัพทัน,รพช."/>
    <s v="รพช."/>
    <n v="90"/>
    <s v="รพช.F2 30,000 - 60,000"/>
    <n v="5.67"/>
    <n v="5.32"/>
    <n v="4.63"/>
    <n v="81049804.890000001"/>
    <n v="12305996.960000001"/>
    <n v="0"/>
    <n v="0"/>
    <n v="0"/>
    <s v=""/>
    <x v="0"/>
    <n v="9935432.7400000002"/>
    <n v="62439764.469999999"/>
  </r>
  <r>
    <n v="198"/>
    <x v="2"/>
    <x v="17"/>
    <x v="197"/>
    <s v="สว่างอารมณ์,รพช."/>
    <s v="รพช."/>
    <n v="30"/>
    <s v="รพช.F2 &lt;=30,000"/>
    <n v="2.83"/>
    <n v="2.62"/>
    <n v="2.23"/>
    <n v="20944086.350000001"/>
    <n v="6471023.8899999997"/>
    <n v="0"/>
    <n v="0"/>
    <n v="0"/>
    <s v=""/>
    <x v="0"/>
    <n v="6689202.1699999999"/>
    <n v="13899971.359999999"/>
  </r>
  <r>
    <n v="199"/>
    <x v="2"/>
    <x v="17"/>
    <x v="198"/>
    <s v="หนองฉาง,รพช."/>
    <s v="รพช."/>
    <n v="90"/>
    <s v="รพช.F1 &lt;=50,000"/>
    <n v="2.73"/>
    <n v="2.1800000000000002"/>
    <n v="1.33"/>
    <n v="34271038.939999998"/>
    <n v="6784597.5199999996"/>
    <n v="0"/>
    <n v="0"/>
    <n v="0"/>
    <s v=""/>
    <x v="0"/>
    <n v="8159865.9299999997"/>
    <n v="7628123.0800000001"/>
  </r>
  <r>
    <n v="200"/>
    <x v="2"/>
    <x v="17"/>
    <x v="199"/>
    <s v="หนองขาหย่าง,รพช."/>
    <s v="รพช."/>
    <n v="10"/>
    <s v="รพช.F3 &lt;=15,000"/>
    <n v="3.04"/>
    <n v="2.89"/>
    <n v="2.5299999999999998"/>
    <n v="9907663.9299999997"/>
    <n v="1892363.35"/>
    <n v="0"/>
    <n v="0"/>
    <n v="0"/>
    <s v=""/>
    <x v="0"/>
    <n v="1724615.12"/>
    <n v="7477040.6500000004"/>
  </r>
  <r>
    <n v="201"/>
    <x v="2"/>
    <x v="17"/>
    <x v="200"/>
    <s v="บ้านไร่,รพช."/>
    <s v="รพช."/>
    <n v="60"/>
    <s v="รพช.F2 30,000 - 60,000"/>
    <n v="2.46"/>
    <n v="2.21"/>
    <n v="1.68"/>
    <n v="29273134.879999999"/>
    <n v="16333740.48"/>
    <n v="0"/>
    <n v="0"/>
    <n v="0"/>
    <s v=""/>
    <x v="0"/>
    <n v="14203689.689999999"/>
    <n v="13386816.52"/>
  </r>
  <r>
    <n v="202"/>
    <x v="2"/>
    <x v="17"/>
    <x v="201"/>
    <s v="ลานสัก,รพช."/>
    <s v="รพช."/>
    <n v="60"/>
    <s v="รพช.F2 30,000 - 60,000"/>
    <n v="2.76"/>
    <n v="2.57"/>
    <n v="2"/>
    <n v="25094741.23"/>
    <n v="11082546.300000001"/>
    <n v="0"/>
    <n v="0"/>
    <n v="0"/>
    <s v=""/>
    <x v="0"/>
    <n v="11367068.189999999"/>
    <n v="13996244.789999999"/>
  </r>
  <r>
    <n v="203"/>
    <x v="2"/>
    <x v="17"/>
    <x v="202"/>
    <s v="ห้วยคต,รพช."/>
    <s v="รพช."/>
    <n v="30"/>
    <s v="รพช.F2 &lt;=30,000"/>
    <n v="2.7"/>
    <n v="2.5099999999999998"/>
    <n v="2.16"/>
    <n v="18060109.84"/>
    <n v="3375453.26"/>
    <n v="0"/>
    <n v="0"/>
    <n v="0"/>
    <s v=""/>
    <x v="0"/>
    <n v="3091845.53"/>
    <n v="12334702.59"/>
  </r>
  <r>
    <n v="204"/>
    <x v="3"/>
    <x v="18"/>
    <x v="203"/>
    <s v="นครนายก,รพท."/>
    <s v="รพท."/>
    <n v="314"/>
    <s v="รพท.S &lt;=400"/>
    <n v="1.76"/>
    <n v="1.52"/>
    <n v="0.62"/>
    <n v="111038850.12"/>
    <n v="38076806.310000002"/>
    <n v="1"/>
    <n v="0"/>
    <n v="0"/>
    <s v=""/>
    <x v="1"/>
    <n v="47309087.939999998"/>
    <n v="-56126881.899999999"/>
  </r>
  <r>
    <n v="205"/>
    <x v="3"/>
    <x v="18"/>
    <x v="204"/>
    <s v="ปากพลี,รพช."/>
    <s v="รพช."/>
    <n v="18"/>
    <s v="รพช.F3 &lt;=15,000"/>
    <n v="2.63"/>
    <n v="2.36"/>
    <n v="1.91"/>
    <n v="14786199.73"/>
    <n v="1800359.29"/>
    <n v="0"/>
    <n v="0"/>
    <n v="0"/>
    <s v=""/>
    <x v="0"/>
    <n v="3406866.55"/>
    <n v="8304937.4100000001"/>
  </r>
  <r>
    <n v="206"/>
    <x v="3"/>
    <x v="18"/>
    <x v="205"/>
    <s v="บ้านนา,รพช."/>
    <s v="รพช."/>
    <n v="70"/>
    <s v="รพช.F2 30,000 - 60,000"/>
    <n v="1.38"/>
    <n v="1.18"/>
    <n v="0.93"/>
    <n v="12379681.48"/>
    <n v="15563186.6"/>
    <n v="1"/>
    <n v="0"/>
    <n v="0"/>
    <s v=""/>
    <x v="1"/>
    <n v="18001120.460000001"/>
    <n v="-2236975.91"/>
  </r>
  <r>
    <n v="207"/>
    <x v="3"/>
    <x v="18"/>
    <x v="206"/>
    <s v="องครักษ์,รพช."/>
    <s v="รพช."/>
    <n v="33"/>
    <s v="รพช.F2 &lt;=30,000"/>
    <n v="1.23"/>
    <n v="1.0900000000000001"/>
    <n v="0.73"/>
    <n v="4537128.9400000004"/>
    <n v="9814460.5600000005"/>
    <n v="2"/>
    <n v="0"/>
    <n v="0"/>
    <s v=""/>
    <x v="2"/>
    <n v="12800090.779999999"/>
    <n v="-5208279.72"/>
  </r>
  <r>
    <n v="208"/>
    <x v="3"/>
    <x v="19"/>
    <x v="207"/>
    <s v="พระนั่งเกล้า,รพศ."/>
    <s v="รพศ."/>
    <n v="640"/>
    <s v="รพศ.A &lt;=700"/>
    <n v="1.0900000000000001"/>
    <n v="1"/>
    <n v="0.54"/>
    <n v="66883167.130000003"/>
    <n v="103614530.76000001"/>
    <n v="2"/>
    <n v="0"/>
    <n v="0"/>
    <s v=""/>
    <x v="2"/>
    <n v="145800990.86000001"/>
    <n v="-342882000.44"/>
  </r>
  <r>
    <n v="209"/>
    <x v="3"/>
    <x v="19"/>
    <x v="208"/>
    <s v="บางกรวย,รพช."/>
    <s v="รพช."/>
    <n v="49"/>
    <s v="รพช.F1 &lt;=50,000"/>
    <n v="3.89"/>
    <n v="3.66"/>
    <n v="3.35"/>
    <n v="137441816.53999999"/>
    <n v="1971665.2"/>
    <n v="0"/>
    <n v="0"/>
    <n v="0"/>
    <s v=""/>
    <x v="0"/>
    <n v="12248731.99"/>
    <n v="111981150.62"/>
  </r>
  <r>
    <n v="210"/>
    <x v="3"/>
    <x v="19"/>
    <x v="209"/>
    <s v="บางใหญ่,รพช."/>
    <s v="รพช."/>
    <n v="104"/>
    <s v="รพช. M2 &gt;100"/>
    <n v="1.86"/>
    <n v="1.64"/>
    <n v="1.38"/>
    <n v="48219640.109999999"/>
    <n v="4169559.46"/>
    <n v="0"/>
    <n v="0"/>
    <n v="0"/>
    <s v=""/>
    <x v="0"/>
    <n v="10927519.9"/>
    <n v="20799539.829999998"/>
  </r>
  <r>
    <n v="211"/>
    <x v="3"/>
    <x v="19"/>
    <x v="210"/>
    <s v="บางบัวทอง,รพช."/>
    <s v="รพช."/>
    <n v="65"/>
    <s v="รพช. M2 &lt;=100"/>
    <n v="1.1499999999999999"/>
    <n v="1.02"/>
    <n v="0.81"/>
    <n v="12014343.49"/>
    <n v="9397377.2699999996"/>
    <n v="1"/>
    <n v="0"/>
    <n v="0"/>
    <s v=""/>
    <x v="1"/>
    <n v="18620716.16"/>
    <n v="-15643401.34"/>
  </r>
  <r>
    <n v="212"/>
    <x v="3"/>
    <x v="19"/>
    <x v="211"/>
    <s v="ไทรน้อย,รพช."/>
    <s v="รพช."/>
    <n v="58"/>
    <s v="รพช.F2 30,000 - 60,000"/>
    <n v="2.2400000000000002"/>
    <n v="2.11"/>
    <n v="1.79"/>
    <n v="50299231.549999997"/>
    <n v="8797238.0700000003"/>
    <n v="0"/>
    <n v="0"/>
    <n v="0"/>
    <s v=""/>
    <x v="0"/>
    <n v="8256634.4000000004"/>
    <n v="31970974.489999998"/>
  </r>
  <r>
    <n v="213"/>
    <x v="3"/>
    <x v="19"/>
    <x v="212"/>
    <s v="ปากเกร็ด,รพช."/>
    <s v="รพช."/>
    <n v="60"/>
    <s v="รพช.F1 50,000-100,000"/>
    <n v="3.77"/>
    <n v="3.42"/>
    <n v="2.96"/>
    <n v="97857454.510000005"/>
    <n v="15451733.890000001"/>
    <n v="0"/>
    <n v="0"/>
    <n v="0"/>
    <s v=""/>
    <x v="0"/>
    <n v="21894136.850000001"/>
    <n v="69038702.370000005"/>
  </r>
  <r>
    <n v="214"/>
    <x v="3"/>
    <x v="19"/>
    <x v="213"/>
    <s v="บางบัวทอง ๒,รพช."/>
    <s v="รพช."/>
    <n v="27"/>
    <s v="รพช.F3 &lt;=15,000"/>
    <n v="1.47"/>
    <n v="1.39"/>
    <n v="1.07"/>
    <n v="13546963.08"/>
    <n v="7690067.8499999996"/>
    <n v="1"/>
    <n v="0"/>
    <n v="0"/>
    <s v=""/>
    <x v="1"/>
    <n v="10457528.73"/>
    <n v="2155395.88"/>
  </r>
  <r>
    <n v="215"/>
    <x v="3"/>
    <x v="20"/>
    <x v="214"/>
    <s v="ปทุมธานี,รพท."/>
    <s v="รพท."/>
    <n v="409"/>
    <s v="รพท.S &gt;400"/>
    <n v="4.0999999999999996"/>
    <n v="3.8"/>
    <n v="2.19"/>
    <n v="856735417.12"/>
    <n v="164701194.16"/>
    <n v="0"/>
    <n v="0"/>
    <n v="0"/>
    <s v=""/>
    <x v="0"/>
    <n v="74097115.75"/>
    <n v="335669669.89999998"/>
  </r>
  <r>
    <n v="216"/>
    <x v="3"/>
    <x v="20"/>
    <x v="215"/>
    <s v="คลองหลวง,รพช."/>
    <s v="รพช."/>
    <n v="60"/>
    <s v="รพช.F2 60,000-90,000"/>
    <n v="1.3"/>
    <n v="1.17"/>
    <n v="1"/>
    <n v="15300386.32"/>
    <n v="17043384.82"/>
    <n v="1"/>
    <n v="0"/>
    <n v="0"/>
    <s v=""/>
    <x v="1"/>
    <n v="20025918.850000001"/>
    <n v="-679630.71"/>
  </r>
  <r>
    <n v="217"/>
    <x v="3"/>
    <x v="20"/>
    <x v="216"/>
    <s v="ธัญบุรี,รพช."/>
    <s v="รพช."/>
    <n v="60"/>
    <s v="รพช. M2 &lt;=100"/>
    <n v="1.1399999999999999"/>
    <n v="0.99"/>
    <n v="0.88"/>
    <n v="15429872.210000001"/>
    <n v="-12014011.84"/>
    <n v="2"/>
    <n v="1"/>
    <n v="1"/>
    <n v="3.8"/>
    <x v="4"/>
    <n v="-2840817.58"/>
    <n v="-14050545.960000001"/>
  </r>
  <r>
    <n v="218"/>
    <x v="3"/>
    <x v="20"/>
    <x v="217"/>
    <s v="ประชาธิปัตย์,รพช."/>
    <s v="รพช."/>
    <n v="34"/>
    <s v="รพช.F2 30,000 - 60,000"/>
    <n v="4.07"/>
    <n v="3.96"/>
    <n v="3.6"/>
    <n v="95519044.849999994"/>
    <n v="6614955.8300000001"/>
    <n v="0"/>
    <n v="0"/>
    <n v="0"/>
    <s v=""/>
    <x v="0"/>
    <n v="7508083.0199999996"/>
    <n v="80870456.659999996"/>
  </r>
  <r>
    <n v="219"/>
    <x v="3"/>
    <x v="20"/>
    <x v="218"/>
    <s v="หนองเสือ,รพช."/>
    <s v="รพช."/>
    <n v="36"/>
    <s v="รพช.F2 30,000 - 60,000"/>
    <n v="1.1000000000000001"/>
    <n v="0.95"/>
    <n v="0.72"/>
    <n v="2613048.5699999998"/>
    <n v="5406509.21"/>
    <n v="3"/>
    <n v="0"/>
    <n v="0"/>
    <s v=""/>
    <x v="3"/>
    <n v="6944167.8300000001"/>
    <n v="-7461841.7300000004"/>
  </r>
  <r>
    <n v="220"/>
    <x v="3"/>
    <x v="20"/>
    <x v="219"/>
    <s v="ลาดหลุมแก้ว,รพช."/>
    <s v="รพช."/>
    <n v="34"/>
    <s v="รพช.F2 &lt;=30,000"/>
    <n v="1.72"/>
    <n v="1.64"/>
    <n v="1.33"/>
    <n v="25592535.530000001"/>
    <n v="5605544.04"/>
    <n v="0"/>
    <n v="0"/>
    <n v="0"/>
    <s v=""/>
    <x v="0"/>
    <n v="6732685.1600000001"/>
    <n v="11724900.060000001"/>
  </r>
  <r>
    <n v="221"/>
    <x v="3"/>
    <x v="20"/>
    <x v="220"/>
    <s v="ลำลูกกา,รพช."/>
    <s v="รพช."/>
    <n v="36"/>
    <s v="รพช.F2 30,000 - 60,000"/>
    <n v="2.4"/>
    <n v="2.29"/>
    <n v="2.0699999999999998"/>
    <n v="44983191.009999998"/>
    <n v="9309566.3300000001"/>
    <n v="0"/>
    <n v="0"/>
    <n v="0"/>
    <s v=""/>
    <x v="0"/>
    <n v="11270754.880000001"/>
    <n v="34303950.359999999"/>
  </r>
  <r>
    <n v="222"/>
    <x v="3"/>
    <x v="20"/>
    <x v="221"/>
    <s v="สามโคก,รพช."/>
    <s v="รพช."/>
    <n v="30"/>
    <s v="รพช.F2 &lt;=30,000"/>
    <n v="1.23"/>
    <n v="1.18"/>
    <n v="0.49"/>
    <n v="7420756.1799999997"/>
    <n v="1083722.6000000001"/>
    <n v="2"/>
    <n v="0"/>
    <n v="0"/>
    <s v=""/>
    <x v="2"/>
    <n v="2259069.09"/>
    <n v="-16311531.619999999"/>
  </r>
  <r>
    <n v="223"/>
    <x v="3"/>
    <x v="21"/>
    <x v="222"/>
    <s v="พระนครศรีอยุธยา,รพศ."/>
    <s v="รพศ."/>
    <n v="524"/>
    <s v="รพศ.A &lt;=700"/>
    <n v="2.31"/>
    <n v="2.17"/>
    <n v="0.87"/>
    <n v="448060008.02999997"/>
    <n v="81514785.079999998"/>
    <n v="0"/>
    <n v="0"/>
    <n v="0"/>
    <s v=""/>
    <x v="0"/>
    <n v="104507434.31"/>
    <n v="-45861274.520000003"/>
  </r>
  <r>
    <n v="224"/>
    <x v="3"/>
    <x v="21"/>
    <x v="223"/>
    <s v="เสนา,รพท."/>
    <s v="รพท."/>
    <n v="208"/>
    <s v="รพท. M1 &gt;200"/>
    <n v="1.04"/>
    <n v="0.97"/>
    <n v="0.62"/>
    <n v="6712747.3899999997"/>
    <n v="30272409.82"/>
    <n v="3"/>
    <n v="0"/>
    <n v="0"/>
    <s v=""/>
    <x v="3"/>
    <n v="41640206.890000001"/>
    <n v="-62262187.490000002"/>
  </r>
  <r>
    <n v="225"/>
    <x v="3"/>
    <x v="21"/>
    <x v="224"/>
    <s v="ท่าเรือ,รพช."/>
    <s v="รพช."/>
    <n v="30"/>
    <s v="รพช.F2 &lt;=30,000"/>
    <n v="1.69"/>
    <n v="1.54"/>
    <n v="1.21"/>
    <n v="16334697.460000001"/>
    <n v="6905529.79"/>
    <n v="0"/>
    <n v="0"/>
    <n v="0"/>
    <s v=""/>
    <x v="0"/>
    <n v="7713945.9900000002"/>
    <n v="4915083.91"/>
  </r>
  <r>
    <n v="226"/>
    <x v="3"/>
    <x v="21"/>
    <x v="225"/>
    <s v="สมเด็จพระสังฆราช(นครหลวง),รพช."/>
    <s v="รพช."/>
    <n v="36"/>
    <s v="รพช.F2 &lt;=30,000"/>
    <n v="2.65"/>
    <n v="2.3199999999999998"/>
    <n v="1.82"/>
    <n v="18841156.129999999"/>
    <n v="7466860.04"/>
    <n v="0"/>
    <n v="0"/>
    <n v="0"/>
    <s v=""/>
    <x v="0"/>
    <n v="9494703.5999999996"/>
    <n v="9404149"/>
  </r>
  <r>
    <n v="227"/>
    <x v="3"/>
    <x v="21"/>
    <x v="226"/>
    <s v="บางไทร,รพช."/>
    <s v="รพช."/>
    <n v="30"/>
    <s v="รพช.F2 &lt;=30,000"/>
    <n v="2.02"/>
    <n v="1.82"/>
    <n v="1.53"/>
    <n v="19948075.02"/>
    <n v="6589064.1699999999"/>
    <n v="0"/>
    <n v="0"/>
    <n v="0"/>
    <s v=""/>
    <x v="0"/>
    <n v="7882497.0999999996"/>
    <n v="10333276.34"/>
  </r>
  <r>
    <n v="228"/>
    <x v="3"/>
    <x v="21"/>
    <x v="227"/>
    <s v="บางบาล,รพช."/>
    <s v="รพช."/>
    <n v="26"/>
    <s v="รพช.F2 &lt;=30,000"/>
    <n v="1.63"/>
    <n v="1.5"/>
    <n v="1.3"/>
    <n v="10572388.41"/>
    <n v="5119216.74"/>
    <n v="0"/>
    <n v="0"/>
    <n v="0"/>
    <s v=""/>
    <x v="0"/>
    <n v="5809869.1500000004"/>
    <n v="4956803.21"/>
  </r>
  <r>
    <n v="229"/>
    <x v="3"/>
    <x v="21"/>
    <x v="228"/>
    <s v="บางปะอิน,รพช."/>
    <s v="รพช."/>
    <n v="72"/>
    <s v="รพช. M2 &lt;=100"/>
    <n v="1.28"/>
    <n v="1.1299999999999999"/>
    <n v="0.8"/>
    <n v="17731318.609999999"/>
    <n v="9041701.6699999999"/>
    <n v="1"/>
    <n v="0"/>
    <n v="0"/>
    <s v=""/>
    <x v="1"/>
    <n v="12892040.51"/>
    <n v="-12822393.800000001"/>
  </r>
  <r>
    <n v="230"/>
    <x v="3"/>
    <x v="21"/>
    <x v="229"/>
    <s v="บางปะหัน,รพช."/>
    <s v="รพช."/>
    <n v="36"/>
    <s v="รพช.F2 &lt;=30,000"/>
    <n v="1.54"/>
    <n v="1.35"/>
    <n v="1.01"/>
    <n v="16494412.91"/>
    <n v="7820006.1299999999"/>
    <n v="0"/>
    <n v="0"/>
    <n v="0"/>
    <s v=""/>
    <x v="0"/>
    <n v="8412504.9000000004"/>
    <n v="336895.59"/>
  </r>
  <r>
    <n v="231"/>
    <x v="3"/>
    <x v="21"/>
    <x v="230"/>
    <s v="ผักไห่,รพช."/>
    <s v="รพช."/>
    <n v="31"/>
    <s v="รพช.F2 &lt;=30,000"/>
    <n v="1.67"/>
    <n v="1.58"/>
    <n v="1.37"/>
    <n v="15182277.43"/>
    <n v="6958015.9900000002"/>
    <n v="0"/>
    <n v="0"/>
    <n v="0"/>
    <s v=""/>
    <x v="0"/>
    <n v="8519649.2699999996"/>
    <n v="8209333.4500000002"/>
  </r>
  <r>
    <n v="232"/>
    <x v="3"/>
    <x v="21"/>
    <x v="231"/>
    <s v="ภาชี,รพช."/>
    <s v="รพช."/>
    <n v="46"/>
    <s v="รพช.F2 &lt;=30,000"/>
    <n v="2.36"/>
    <n v="2.1800000000000002"/>
    <n v="1.58"/>
    <n v="21016632.57"/>
    <n v="11373742.869999999"/>
    <n v="0"/>
    <n v="0"/>
    <n v="0"/>
    <s v=""/>
    <x v="0"/>
    <n v="12279287.65"/>
    <n v="8979709.5800000001"/>
  </r>
  <r>
    <n v="233"/>
    <x v="3"/>
    <x v="21"/>
    <x v="232"/>
    <s v="ลาดบัวหลวง,รพช."/>
    <s v="รพช."/>
    <n v="34"/>
    <s v="รพช.F2 &lt;=30,000"/>
    <n v="3.27"/>
    <n v="2.95"/>
    <n v="2.4300000000000002"/>
    <n v="28374835.899999999"/>
    <n v="10475506.92"/>
    <n v="0"/>
    <n v="0"/>
    <n v="0"/>
    <s v=""/>
    <x v="0"/>
    <n v="10188409.91"/>
    <n v="17876664.289999999"/>
  </r>
  <r>
    <n v="234"/>
    <x v="3"/>
    <x v="21"/>
    <x v="233"/>
    <s v="วังน้อย,รพช."/>
    <s v="รพช."/>
    <n v="64"/>
    <s v="รพช.F1 &lt;=50,000"/>
    <n v="3.82"/>
    <n v="3.11"/>
    <n v="2.74"/>
    <n v="65522957.340000004"/>
    <n v="30073820.699999999"/>
    <n v="0"/>
    <n v="0"/>
    <n v="0"/>
    <s v=""/>
    <x v="0"/>
    <n v="20786930.899999999"/>
    <n v="40414527.780000001"/>
  </r>
  <r>
    <n v="235"/>
    <x v="3"/>
    <x v="21"/>
    <x v="234"/>
    <s v="บางซ้าย,รพช."/>
    <s v="รพช."/>
    <n v="10"/>
    <s v="รพช.F3 &lt;=15,000"/>
    <n v="2.82"/>
    <n v="2.52"/>
    <n v="2.29"/>
    <n v="9141426.8000000007"/>
    <n v="3781115.46"/>
    <n v="0"/>
    <n v="0"/>
    <n v="0"/>
    <s v=""/>
    <x v="0"/>
    <n v="4483652.6500000004"/>
    <n v="6452728.2300000004"/>
  </r>
  <r>
    <n v="236"/>
    <x v="3"/>
    <x v="21"/>
    <x v="235"/>
    <s v="อุทัย,รพช."/>
    <s v="รพช."/>
    <n v="30"/>
    <s v="รพช.F2 &lt;=30,000"/>
    <n v="1.77"/>
    <n v="1.58"/>
    <n v="1.1200000000000001"/>
    <n v="14595334.369999999"/>
    <n v="8011090.7300000004"/>
    <n v="0"/>
    <n v="0"/>
    <n v="0"/>
    <s v=""/>
    <x v="0"/>
    <n v="9872896.3900000006"/>
    <n v="2323264.9300000002"/>
  </r>
  <r>
    <n v="237"/>
    <x v="3"/>
    <x v="21"/>
    <x v="236"/>
    <s v="มหาราช,รพช."/>
    <s v="รพช."/>
    <n v="24"/>
    <s v="รพช.F3 &lt;=15,000"/>
    <n v="1.37"/>
    <n v="1.21"/>
    <n v="0.88"/>
    <n v="5543818.1900000004"/>
    <n v="2694433.56"/>
    <n v="1"/>
    <n v="0"/>
    <n v="0"/>
    <s v=""/>
    <x v="1"/>
    <n v="4834674.22"/>
    <n v="-1721038.57"/>
  </r>
  <r>
    <n v="238"/>
    <x v="3"/>
    <x v="21"/>
    <x v="237"/>
    <s v="บ้านแพรก,รพช."/>
    <s v="รพช."/>
    <n v="24"/>
    <s v="รพช.F3 &lt;=15,000"/>
    <n v="2.7"/>
    <n v="2.44"/>
    <n v="1.94"/>
    <n v="10353036.119999999"/>
    <n v="3323684.57"/>
    <n v="0"/>
    <n v="0"/>
    <n v="0"/>
    <s v=""/>
    <x v="0"/>
    <n v="4300508.57"/>
    <n v="5736451.8399999999"/>
  </r>
  <r>
    <n v="239"/>
    <x v="3"/>
    <x v="22"/>
    <x v="238"/>
    <s v="พระนารายณ์มหาราช,รพท."/>
    <s v="รพท."/>
    <n v="556"/>
    <s v="รพท.S &gt;400"/>
    <n v="1.96"/>
    <n v="1.88"/>
    <n v="0.69"/>
    <n v="285707372.02999997"/>
    <n v="83711053.180000007"/>
    <n v="1"/>
    <n v="0"/>
    <n v="0"/>
    <s v=""/>
    <x v="1"/>
    <n v="98260521.280000001"/>
    <n v="-85394390.200000003"/>
  </r>
  <r>
    <n v="240"/>
    <x v="3"/>
    <x v="22"/>
    <x v="239"/>
    <s v="บ้านหมี่,รพท."/>
    <s v="รพท."/>
    <n v="258"/>
    <s v="รพท. M1 &gt;200"/>
    <n v="1.24"/>
    <n v="1.1399999999999999"/>
    <n v="0.75"/>
    <n v="38768138.689999998"/>
    <n v="12364653.73"/>
    <n v="2"/>
    <n v="0"/>
    <n v="0"/>
    <s v=""/>
    <x v="2"/>
    <n v="18920009.73"/>
    <n v="65418552.189999998"/>
  </r>
  <r>
    <n v="241"/>
    <x v="3"/>
    <x v="22"/>
    <x v="240"/>
    <s v="พัฒนานิคม,รพช."/>
    <s v="รพช."/>
    <n v="66"/>
    <s v="รพช.F2 30,000 - 60,000"/>
    <n v="2.63"/>
    <n v="2.48"/>
    <n v="2.0499999999999998"/>
    <n v="33009691.379999999"/>
    <n v="14972385.99"/>
    <n v="0"/>
    <n v="0"/>
    <n v="0"/>
    <s v=""/>
    <x v="0"/>
    <n v="17032824.489999998"/>
    <n v="21351578.57"/>
  </r>
  <r>
    <n v="242"/>
    <x v="3"/>
    <x v="22"/>
    <x v="241"/>
    <s v="โคกสำโรง,รพช."/>
    <s v="รพช."/>
    <n v="123"/>
    <s v="รพช. M2 &gt;100"/>
    <n v="1.5"/>
    <n v="1.4"/>
    <n v="1.1200000000000001"/>
    <n v="34039524.729999997"/>
    <n v="21266486.870000001"/>
    <n v="0"/>
    <n v="0"/>
    <n v="0"/>
    <s v=""/>
    <x v="0"/>
    <n v="25134574.370000001"/>
    <n v="8152198.0599999996"/>
  </r>
  <r>
    <n v="243"/>
    <x v="3"/>
    <x v="22"/>
    <x v="242"/>
    <s v="ชัยบาดาล,รพช."/>
    <s v="รพช."/>
    <n v="144"/>
    <s v="รพช. M2 &gt;100"/>
    <n v="0.97"/>
    <n v="0.87"/>
    <n v="0.45"/>
    <n v="-3258440.42"/>
    <n v="21145988.859999999"/>
    <n v="3"/>
    <n v="1"/>
    <n v="0"/>
    <n v="0.4"/>
    <x v="4"/>
    <n v="25404370.359999999"/>
    <n v="-55186103.960000001"/>
  </r>
  <r>
    <n v="244"/>
    <x v="3"/>
    <x v="22"/>
    <x v="243"/>
    <s v="ท่าวุ้ง,รพช."/>
    <s v="รพช."/>
    <n v="41"/>
    <s v="รพช.F2 30,000 - 60,000"/>
    <n v="1.29"/>
    <n v="1.25"/>
    <n v="1.1499999999999999"/>
    <n v="13891731.98"/>
    <n v="5955323.0499999998"/>
    <n v="1"/>
    <n v="0"/>
    <n v="0"/>
    <s v=""/>
    <x v="1"/>
    <n v="6703204.6200000001"/>
    <n v="7097996.5199999996"/>
  </r>
  <r>
    <n v="245"/>
    <x v="3"/>
    <x v="22"/>
    <x v="244"/>
    <s v="ท่าหลวง,รพช."/>
    <s v="รพช."/>
    <n v="30"/>
    <s v="รพช.F2 &lt;=30,000"/>
    <n v="2.3199999999999998"/>
    <n v="2.04"/>
    <n v="1.73"/>
    <n v="15218875.140000001"/>
    <n v="8285525.2699999996"/>
    <n v="0"/>
    <n v="0"/>
    <n v="0"/>
    <s v=""/>
    <x v="0"/>
    <n v="9320827.9600000009"/>
    <n v="8403643.2400000002"/>
  </r>
  <r>
    <n v="246"/>
    <x v="3"/>
    <x v="22"/>
    <x v="245"/>
    <s v="สระโบสถ์,รพช."/>
    <s v="รพช."/>
    <n v="30"/>
    <s v="รพช.F3 &lt;=15,000"/>
    <n v="1.42"/>
    <n v="1.31"/>
    <n v="0.97"/>
    <n v="6846221.1399999997"/>
    <n v="6229877.3600000003"/>
    <n v="1"/>
    <n v="0"/>
    <n v="0"/>
    <s v=""/>
    <x v="1"/>
    <n v="6995591.6900000004"/>
    <n v="-563814.24"/>
  </r>
  <r>
    <n v="247"/>
    <x v="3"/>
    <x v="22"/>
    <x v="246"/>
    <s v="โคกเจริญ,รพช."/>
    <s v="รพช."/>
    <n v="30"/>
    <s v="รพช.F2 &lt;=30,000"/>
    <n v="2.4"/>
    <n v="2.25"/>
    <n v="1.89"/>
    <n v="17311449.190000001"/>
    <n v="7082128.0300000003"/>
    <n v="0"/>
    <n v="0"/>
    <n v="0"/>
    <s v=""/>
    <x v="0"/>
    <n v="8174711.2400000002"/>
    <n v="11072029.35"/>
  </r>
  <r>
    <n v="248"/>
    <x v="3"/>
    <x v="22"/>
    <x v="247"/>
    <s v="ลำสนธิ,รพช."/>
    <s v="รพช."/>
    <n v="30"/>
    <s v="รพช.F2 &lt;=30,000"/>
    <n v="0.96"/>
    <n v="0.89"/>
    <n v="0.64"/>
    <n v="-1228082.19"/>
    <n v="1070154.3400000001"/>
    <n v="3"/>
    <n v="1"/>
    <n v="1"/>
    <n v="3.4"/>
    <x v="6"/>
    <n v="2386038.33"/>
    <n v="-12374688.32"/>
  </r>
  <r>
    <n v="249"/>
    <x v="3"/>
    <x v="22"/>
    <x v="248"/>
    <s v="หนองม่วง,รพช."/>
    <s v="รพช."/>
    <n v="35"/>
    <s v="รพช.F2 &lt;=30,000"/>
    <n v="4.38"/>
    <n v="4.25"/>
    <n v="4.04"/>
    <n v="52269736.659999996"/>
    <n v="8296028.3700000001"/>
    <n v="0"/>
    <n v="0"/>
    <n v="0"/>
    <s v=""/>
    <x v="0"/>
    <n v="9392043.9499999993"/>
    <n v="46710762.939999998"/>
  </r>
  <r>
    <n v="250"/>
    <x v="3"/>
    <x v="23"/>
    <x v="249"/>
    <s v="สระบุรี,รพศ."/>
    <s v="รพศ."/>
    <n v="700"/>
    <s v="รพศ.A &lt;=700"/>
    <n v="2.0499999999999998"/>
    <n v="1.87"/>
    <n v="0.4"/>
    <n v="533696314.01999998"/>
    <n v="186984684.34"/>
    <n v="1"/>
    <n v="0"/>
    <n v="0"/>
    <s v=""/>
    <x v="1"/>
    <n v="222925681.75"/>
    <n v="-306682184.54000002"/>
  </r>
  <r>
    <n v="251"/>
    <x v="3"/>
    <x v="23"/>
    <x v="250"/>
    <s v="พระพุทธบาท,รพท."/>
    <s v="รพท."/>
    <n v="315"/>
    <s v="รพท. M1 &gt;200"/>
    <n v="0.93"/>
    <n v="0.85"/>
    <n v="0.46"/>
    <n v="-22440051.760000002"/>
    <n v="11675026.85"/>
    <n v="3"/>
    <n v="1"/>
    <n v="1"/>
    <n v="5.7"/>
    <x v="6"/>
    <n v="23381996.329999998"/>
    <n v="-184214748.08000001"/>
  </r>
  <r>
    <n v="252"/>
    <x v="3"/>
    <x v="23"/>
    <x v="251"/>
    <s v="แก่งคอย,รพช."/>
    <s v="รพช."/>
    <n v="82"/>
    <s v="รพช.F1 50,000-100,000"/>
    <n v="3.45"/>
    <n v="3.1"/>
    <n v="1.4"/>
    <n v="36839581.729999997"/>
    <n v="30622642.359999999"/>
    <n v="0"/>
    <n v="0"/>
    <n v="0"/>
    <s v=""/>
    <x v="0"/>
    <n v="32204730.949999999"/>
    <n v="6018932.9699999997"/>
  </r>
  <r>
    <n v="253"/>
    <x v="3"/>
    <x v="23"/>
    <x v="252"/>
    <s v="หนองแค,รพช."/>
    <s v="รพช."/>
    <n v="60"/>
    <s v="รพช.F2 30,000 - 60,000"/>
    <n v="1.99"/>
    <n v="1.85"/>
    <n v="1.31"/>
    <n v="27251659.57"/>
    <n v="12841600.32"/>
    <n v="0"/>
    <n v="0"/>
    <n v="0"/>
    <s v=""/>
    <x v="0"/>
    <n v="14409617.73"/>
    <n v="8395808.9000000004"/>
  </r>
  <r>
    <n v="254"/>
    <x v="3"/>
    <x v="23"/>
    <x v="253"/>
    <s v="วิหารแดง,รพช."/>
    <s v="รพช."/>
    <n v="49"/>
    <s v="รพช.F2 &lt;=30,000"/>
    <n v="3.02"/>
    <n v="2.92"/>
    <n v="1.99"/>
    <n v="55593283.590000004"/>
    <n v="-5054890.01"/>
    <n v="0"/>
    <n v="1"/>
    <n v="0"/>
    <n v="32.9"/>
    <x v="1"/>
    <n v="-3294341.27"/>
    <n v="27209975.84"/>
  </r>
  <r>
    <n v="255"/>
    <x v="3"/>
    <x v="23"/>
    <x v="254"/>
    <s v="หนองแซง,รพช."/>
    <s v="รพช."/>
    <n v="22"/>
    <s v="รพช.F2 &lt;=30,000"/>
    <n v="2.88"/>
    <n v="2.59"/>
    <n v="1.73"/>
    <n v="19119347.260000002"/>
    <n v="8188503.7599999998"/>
    <n v="0"/>
    <n v="0"/>
    <n v="0"/>
    <s v=""/>
    <x v="0"/>
    <n v="8544235.0500000007"/>
    <n v="7392049.1699999999"/>
  </r>
  <r>
    <n v="256"/>
    <x v="3"/>
    <x v="23"/>
    <x v="255"/>
    <s v="บ้านหมอ,รพช."/>
    <s v="รพช."/>
    <n v="32"/>
    <s v="รพช.F2 &lt;=30,000"/>
    <n v="1.59"/>
    <n v="1.45"/>
    <n v="1.1499999999999999"/>
    <n v="14018460.66"/>
    <n v="5396366.0599999996"/>
    <n v="0"/>
    <n v="0"/>
    <n v="0"/>
    <s v=""/>
    <x v="0"/>
    <n v="6375972.6100000003"/>
    <n v="3604240.43"/>
  </r>
  <r>
    <n v="257"/>
    <x v="3"/>
    <x v="23"/>
    <x v="256"/>
    <s v="ดอนพุด,รพช."/>
    <s v="รพช."/>
    <n v="15"/>
    <s v="รพช.F3 &lt;=15,000"/>
    <n v="4.21"/>
    <n v="3.91"/>
    <n v="3.52"/>
    <n v="18409748.920000002"/>
    <n v="6801607.9199999999"/>
    <n v="0"/>
    <n v="0"/>
    <n v="0"/>
    <s v=""/>
    <x v="0"/>
    <n v="5210301.99"/>
    <n v="14450497.92"/>
  </r>
  <r>
    <n v="258"/>
    <x v="3"/>
    <x v="23"/>
    <x v="257"/>
    <s v="หนองโดน,รพช."/>
    <s v="รพช."/>
    <n v="21"/>
    <s v="รพช.F3 &lt;=15,000"/>
    <n v="2.0299999999999998"/>
    <n v="1.75"/>
    <n v="1.37"/>
    <n v="10464571.35"/>
    <n v="2266183.62"/>
    <n v="0"/>
    <n v="0"/>
    <n v="0"/>
    <s v=""/>
    <x v="0"/>
    <n v="3181246.44"/>
    <n v="3814825.43"/>
  </r>
  <r>
    <n v="259"/>
    <x v="3"/>
    <x v="23"/>
    <x v="258"/>
    <s v="เสาไห้,รพช."/>
    <s v="รพช."/>
    <n v="46"/>
    <s v="รพช.F2 &lt;=30,000"/>
    <n v="1.17"/>
    <n v="1.07"/>
    <n v="0.75"/>
    <n v="4112203.96"/>
    <n v="9567875.5600000005"/>
    <n v="2"/>
    <n v="0"/>
    <n v="0"/>
    <s v=""/>
    <x v="2"/>
    <n v="11636360.800000001"/>
    <n v="-6006576.96"/>
  </r>
  <r>
    <n v="260"/>
    <x v="3"/>
    <x v="23"/>
    <x v="259"/>
    <s v="มวกเหล็ก,รพช."/>
    <s v="รพช."/>
    <n v="41"/>
    <s v="รพช.F2 30,000 - 60,000"/>
    <n v="1.78"/>
    <n v="1.71"/>
    <n v="0.95"/>
    <n v="32989356.039999999"/>
    <n v="13744245.57"/>
    <n v="0"/>
    <n v="0"/>
    <n v="0"/>
    <s v=""/>
    <x v="0"/>
    <n v="15769452.77"/>
    <n v="-2231539.7400000002"/>
  </r>
  <r>
    <n v="261"/>
    <x v="3"/>
    <x v="23"/>
    <x v="260"/>
    <s v="วังม่วง,รพช."/>
    <s v="รพช."/>
    <n v="37"/>
    <s v="รพช.F2 &lt;=30,000"/>
    <n v="1.96"/>
    <n v="1.83"/>
    <n v="0.97"/>
    <n v="15640182.98"/>
    <n v="4476948.67"/>
    <n v="0"/>
    <n v="0"/>
    <n v="0"/>
    <s v=""/>
    <x v="0"/>
    <n v="4730113.68"/>
    <n v="-549384.54"/>
  </r>
  <r>
    <n v="262"/>
    <x v="3"/>
    <x v="24"/>
    <x v="261"/>
    <s v="สิงห์บุรี,รพท."/>
    <s v="รพท."/>
    <n v="282"/>
    <s v="รพท.S &lt;=400"/>
    <n v="4.05"/>
    <n v="3.54"/>
    <n v="1.59"/>
    <n v="158879960.59"/>
    <n v="18810665.890000001"/>
    <n v="0"/>
    <n v="0"/>
    <n v="0"/>
    <s v=""/>
    <x v="0"/>
    <n v="28280737.350000001"/>
    <n v="30486220.379999999"/>
  </r>
  <r>
    <n v="263"/>
    <x v="3"/>
    <x v="24"/>
    <x v="262"/>
    <s v="อินทร์บุรี,รพท."/>
    <s v="รพท."/>
    <n v="150"/>
    <s v="รพท. M1 &lt;=200"/>
    <n v="1.23"/>
    <n v="1.1000000000000001"/>
    <n v="0.77"/>
    <n v="19351672.210000001"/>
    <n v="3683513.53"/>
    <n v="2"/>
    <n v="0"/>
    <n v="0"/>
    <s v=""/>
    <x v="2"/>
    <n v="10006710.07"/>
    <n v="-20398523.690000001"/>
  </r>
  <r>
    <n v="264"/>
    <x v="3"/>
    <x v="24"/>
    <x v="263"/>
    <s v="บางระจัน,รพช."/>
    <s v="รพช."/>
    <n v="30"/>
    <s v="รพช.F2 &lt;=30,000"/>
    <n v="1.45"/>
    <n v="1.34"/>
    <n v="1.1499999999999999"/>
    <n v="9745920.9199999999"/>
    <n v="5783562.8499999996"/>
    <n v="1"/>
    <n v="0"/>
    <n v="0"/>
    <s v=""/>
    <x v="1"/>
    <n v="6669349.2199999997"/>
    <n v="3234154.69"/>
  </r>
  <r>
    <n v="265"/>
    <x v="3"/>
    <x v="24"/>
    <x v="264"/>
    <s v="ค่ายบางระจัน,รพช."/>
    <s v="รพช."/>
    <n v="30"/>
    <s v="รพช.F2 &lt;=30,000"/>
    <n v="1.3"/>
    <n v="1.23"/>
    <n v="1.04"/>
    <n v="6560911.8799999999"/>
    <n v="7595326.1900000004"/>
    <n v="1"/>
    <n v="0"/>
    <n v="0"/>
    <s v=""/>
    <x v="1"/>
    <n v="8326140.25"/>
    <n v="876372.17"/>
  </r>
  <r>
    <n v="266"/>
    <x v="3"/>
    <x v="24"/>
    <x v="265"/>
    <s v="พรหมบุรี,รพช."/>
    <s v="รพช."/>
    <n v="28"/>
    <s v="รพช.F3 &lt;=15,000"/>
    <n v="1.34"/>
    <n v="1.24"/>
    <n v="0.89"/>
    <n v="6031724.5899999999"/>
    <n v="8000239.4000000004"/>
    <n v="1"/>
    <n v="0"/>
    <n v="0"/>
    <s v=""/>
    <x v="1"/>
    <n v="8950546.3399999999"/>
    <n v="-1598541.87"/>
  </r>
  <r>
    <n v="267"/>
    <x v="3"/>
    <x v="24"/>
    <x v="266"/>
    <s v="ท่าช้าง,รพช."/>
    <s v="รพช."/>
    <n v="36"/>
    <s v="รพช.F2 &lt;=30,000"/>
    <n v="1.63"/>
    <n v="1.47"/>
    <n v="1.18"/>
    <n v="6953549.8799999999"/>
    <n v="3100445.74"/>
    <n v="0"/>
    <n v="0"/>
    <n v="0"/>
    <s v=""/>
    <x v="0"/>
    <n v="3831676.45"/>
    <n v="1942714.31"/>
  </r>
  <r>
    <n v="268"/>
    <x v="3"/>
    <x v="25"/>
    <x v="267"/>
    <s v="อ่างทอง,รพท."/>
    <s v="รพท."/>
    <n v="328"/>
    <s v="รพท.S &lt;=400"/>
    <n v="1.47"/>
    <n v="1.36"/>
    <n v="0.67"/>
    <n v="107523927.78"/>
    <n v="8971563.8000000007"/>
    <n v="2"/>
    <n v="0"/>
    <n v="0"/>
    <s v=""/>
    <x v="2"/>
    <n v="19353083.629999999"/>
    <n v="-41412597.859999999"/>
  </r>
  <r>
    <n v="269"/>
    <x v="3"/>
    <x v="25"/>
    <x v="268"/>
    <s v="ไชโย,รพช."/>
    <s v="รพช."/>
    <n v="36"/>
    <s v="รพช.F2 &lt;=30,000"/>
    <n v="1.1399999999999999"/>
    <n v="1.07"/>
    <n v="0.84"/>
    <n v="2969351.57"/>
    <n v="2700009.3"/>
    <n v="1"/>
    <n v="0"/>
    <n v="0"/>
    <s v=""/>
    <x v="1"/>
    <n v="1962612.26"/>
    <n v="-3926040.03"/>
  </r>
  <r>
    <n v="270"/>
    <x v="3"/>
    <x v="25"/>
    <x v="269"/>
    <s v="ป่าโมก,รพช."/>
    <s v="รพช."/>
    <n v="54"/>
    <s v="รพช.F2 &lt;=30,000"/>
    <n v="1.23"/>
    <n v="1.1299999999999999"/>
    <n v="0.82"/>
    <n v="6763573.4299999997"/>
    <n v="3370290.5"/>
    <n v="1"/>
    <n v="0"/>
    <n v="0"/>
    <s v=""/>
    <x v="1"/>
    <n v="5181401.5999999996"/>
    <n v="-5816576.5700000003"/>
  </r>
  <r>
    <n v="271"/>
    <x v="3"/>
    <x v="25"/>
    <x v="270"/>
    <s v="โพธิ์ทอง,รพช."/>
    <s v="รพช."/>
    <n v="60"/>
    <s v="รพช.F2 30,000 - 60,000"/>
    <n v="1.93"/>
    <n v="1.86"/>
    <n v="1.48"/>
    <n v="41662187.310000002"/>
    <n v="5965574.29"/>
    <n v="0"/>
    <n v="0"/>
    <n v="0"/>
    <s v=""/>
    <x v="0"/>
    <n v="8106743.6799999997"/>
    <n v="21620185.43"/>
  </r>
  <r>
    <n v="272"/>
    <x v="3"/>
    <x v="25"/>
    <x v="271"/>
    <s v="แสวงหา,รพช."/>
    <s v="รพช."/>
    <n v="48"/>
    <s v="รพช.F2 &lt;=30,000"/>
    <n v="1.2"/>
    <n v="1.1000000000000001"/>
    <n v="0.9"/>
    <n v="5709476.3700000001"/>
    <n v="4311834.18"/>
    <n v="1"/>
    <n v="0"/>
    <n v="0"/>
    <s v=""/>
    <x v="1"/>
    <n v="5442751.1500000004"/>
    <n v="-3193228.15"/>
  </r>
  <r>
    <n v="273"/>
    <x v="3"/>
    <x v="25"/>
    <x v="272"/>
    <s v="วิเศษชัยชาญ,รพช."/>
    <s v="รพช."/>
    <n v="97"/>
    <s v="รพช.F1 &lt;=50,000"/>
    <n v="1"/>
    <n v="0.94"/>
    <n v="0.61"/>
    <n v="-101497.59"/>
    <n v="5747721.2400000002"/>
    <n v="3"/>
    <n v="1"/>
    <n v="0"/>
    <n v="0"/>
    <x v="4"/>
    <n v="9882586.2300000004"/>
    <n v="-20389534.300000001"/>
  </r>
  <r>
    <n v="274"/>
    <x v="3"/>
    <x v="25"/>
    <x v="273"/>
    <s v="สามโก้,รพช."/>
    <s v="รพช."/>
    <n v="38"/>
    <s v="รพช.F3 &lt;=15,000"/>
    <n v="1.3"/>
    <n v="1.21"/>
    <n v="1.02"/>
    <n v="5602369.79"/>
    <n v="2158130.2799999998"/>
    <n v="1"/>
    <n v="0"/>
    <n v="0"/>
    <s v=""/>
    <x v="1"/>
    <n v="3120607.95"/>
    <n v="460478.23"/>
  </r>
  <r>
    <n v="275"/>
    <x v="4"/>
    <x v="26"/>
    <x v="274"/>
    <s v="พหลพลพยุหเสนา,รพท."/>
    <s v="รพท."/>
    <n v="556"/>
    <s v="รพท.S &gt;400"/>
    <n v="1.76"/>
    <n v="1.58"/>
    <n v="1.06"/>
    <n v="215419281.15000001"/>
    <n v="49728477.920000002"/>
    <n v="0"/>
    <n v="0"/>
    <n v="0"/>
    <s v=""/>
    <x v="0"/>
    <n v="36779632.409999996"/>
    <n v="16661567.939999999"/>
  </r>
  <r>
    <n v="276"/>
    <x v="4"/>
    <x v="26"/>
    <x v="275"/>
    <s v="มะการักษ์,รพท."/>
    <s v="รพท."/>
    <n v="281"/>
    <s v="รพท. M1 &gt;200"/>
    <n v="1.64"/>
    <n v="1.53"/>
    <n v="0.86"/>
    <n v="98125742.650000006"/>
    <n v="66710991.140000001"/>
    <n v="0"/>
    <n v="0"/>
    <n v="0"/>
    <s v=""/>
    <x v="0"/>
    <n v="55502421.350000001"/>
    <n v="-22276433.969999999"/>
  </r>
  <r>
    <n v="277"/>
    <x v="4"/>
    <x v="26"/>
    <x v="276"/>
    <s v="ไทรโยค,รพช."/>
    <s v="รพช."/>
    <n v="62"/>
    <s v="รพช.F2 &lt;=30,000"/>
    <n v="3.01"/>
    <n v="2.75"/>
    <n v="2.13"/>
    <n v="37137130.210000001"/>
    <n v="9004015.0399999991"/>
    <n v="0"/>
    <n v="0"/>
    <n v="0"/>
    <s v=""/>
    <x v="0"/>
    <n v="7795850.5800000001"/>
    <n v="20928718.98"/>
  </r>
  <r>
    <n v="278"/>
    <x v="4"/>
    <x v="26"/>
    <x v="277"/>
    <s v="สมเด็จพระปิยะมหาราชรมณียเขต,รพช."/>
    <s v="รพช."/>
    <n v="30"/>
    <s v="รพช.F2 &lt;=30,000"/>
    <n v="3.91"/>
    <n v="3.37"/>
    <n v="2.71"/>
    <n v="13370982.800000001"/>
    <n v="3549620.39"/>
    <n v="0"/>
    <n v="0"/>
    <n v="0"/>
    <s v=""/>
    <x v="0"/>
    <n v="3889209.02"/>
    <n v="7848290.0999999996"/>
  </r>
  <r>
    <n v="279"/>
    <x v="4"/>
    <x v="26"/>
    <x v="278"/>
    <s v="บ่อพลอย,รพช."/>
    <s v="รพช."/>
    <n v="70"/>
    <s v="รพช.F1 &lt;=50,000"/>
    <n v="2.31"/>
    <n v="1.91"/>
    <n v="1.3"/>
    <n v="21929563.370000001"/>
    <n v="13260804.869999999"/>
    <n v="0"/>
    <n v="0"/>
    <n v="0"/>
    <s v=""/>
    <x v="0"/>
    <n v="14170511.98"/>
    <n v="5075930.51"/>
  </r>
  <r>
    <n v="280"/>
    <x v="4"/>
    <x v="26"/>
    <x v="279"/>
    <s v="ท่ากระดาน,รพช."/>
    <s v="รพช."/>
    <n v="30"/>
    <s v="รพช.F2 &lt;=30,000"/>
    <n v="2.21"/>
    <n v="2.02"/>
    <n v="1.58"/>
    <n v="7893189.7599999998"/>
    <n v="4033996.85"/>
    <n v="0"/>
    <n v="0"/>
    <n v="0"/>
    <s v=""/>
    <x v="0"/>
    <n v="3761511.31"/>
    <n v="3760923.48"/>
  </r>
  <r>
    <n v="281"/>
    <x v="4"/>
    <x v="26"/>
    <x v="280"/>
    <s v="สมเด็จพระสังฆราชองค์ที่ ๑๙,รพช."/>
    <s v="รพช."/>
    <n v="141"/>
    <s v="รพช. M2 &gt;100"/>
    <n v="1.35"/>
    <n v="1.21"/>
    <n v="0.8"/>
    <n v="22972235.690000001"/>
    <n v="13761821.25"/>
    <n v="1"/>
    <n v="0"/>
    <n v="0"/>
    <s v=""/>
    <x v="1"/>
    <n v="17417886.579999998"/>
    <n v="-13181517.800000001"/>
  </r>
  <r>
    <n v="282"/>
    <x v="4"/>
    <x v="26"/>
    <x v="281"/>
    <s v="ทองผาภูมิ,รพช."/>
    <s v="รพช."/>
    <n v="93"/>
    <s v="รพช. M2 &lt;=100"/>
    <n v="2.99"/>
    <n v="2.63"/>
    <n v="1.67"/>
    <n v="46935074.079999998"/>
    <n v="-15249055.640000001"/>
    <n v="0"/>
    <n v="1"/>
    <n v="0"/>
    <n v="9.1999999999999993"/>
    <x v="1"/>
    <n v="-15221833.210000001"/>
    <n v="16639188.23"/>
  </r>
  <r>
    <n v="283"/>
    <x v="4"/>
    <x v="26"/>
    <x v="282"/>
    <s v="สังขละบุรี,รพช."/>
    <s v="รพช."/>
    <n v="58"/>
    <s v="รพช.F2 &lt;=30,000"/>
    <n v="2.94"/>
    <n v="2.63"/>
    <n v="2.34"/>
    <n v="41562750.93"/>
    <n v="2423837.54"/>
    <n v="0"/>
    <n v="0"/>
    <n v="0"/>
    <s v=""/>
    <x v="0"/>
    <n v="3219634.7"/>
    <n v="28568460.170000002"/>
  </r>
  <r>
    <n v="284"/>
    <x v="4"/>
    <x v="26"/>
    <x v="283"/>
    <s v="เจ้าคุณไพบูลย์พนมทวน,รพช."/>
    <s v="รพช."/>
    <n v="60"/>
    <s v="รพช.F2 30,000 - 60,000"/>
    <n v="1.5"/>
    <n v="1.24"/>
    <n v="0.95"/>
    <n v="13270878.23"/>
    <n v="7246070.8399999999"/>
    <n v="0"/>
    <n v="0"/>
    <n v="0"/>
    <s v=""/>
    <x v="0"/>
    <n v="7729350.0300000003"/>
    <n v="-1204351.8"/>
  </r>
  <r>
    <n v="285"/>
    <x v="4"/>
    <x v="26"/>
    <x v="284"/>
    <s v="เลาขวัญ,รพช."/>
    <s v="รพช."/>
    <n v="43"/>
    <s v="รพช.F2 30,000 - 60,000"/>
    <n v="4.49"/>
    <n v="4.0599999999999996"/>
    <n v="3.51"/>
    <n v="46734224.850000001"/>
    <n v="13440271.119999999"/>
    <n v="0"/>
    <n v="0"/>
    <n v="0"/>
    <s v=""/>
    <x v="0"/>
    <n v="12721358.640000001"/>
    <n v="33580409.579999998"/>
  </r>
  <r>
    <n v="286"/>
    <x v="4"/>
    <x v="26"/>
    <x v="285"/>
    <s v="ด่านมะขามเตี้ย,รพช."/>
    <s v="รพช."/>
    <n v="56"/>
    <s v="รพช.F2 &lt;=30,000"/>
    <n v="2.71"/>
    <n v="2.42"/>
    <n v="1.92"/>
    <n v="20061882.010000002"/>
    <n v="9192624.3100000005"/>
    <n v="0"/>
    <n v="0"/>
    <n v="0"/>
    <s v=""/>
    <x v="0"/>
    <n v="10278670.119999999"/>
    <n v="10796999.52"/>
  </r>
  <r>
    <n v="287"/>
    <x v="4"/>
    <x v="26"/>
    <x v="286"/>
    <s v="สถานพระบารมี,รพช."/>
    <s v="รพช."/>
    <n v="33"/>
    <s v="รพช.F2 &lt;=30,000"/>
    <n v="1.64"/>
    <n v="1.55"/>
    <n v="1.39"/>
    <n v="10155847.199999999"/>
    <n v="9310890.9399999995"/>
    <n v="0"/>
    <n v="0"/>
    <n v="0"/>
    <s v=""/>
    <x v="0"/>
    <n v="10330432.24"/>
    <n v="5757003.5"/>
  </r>
  <r>
    <n v="288"/>
    <x v="4"/>
    <x v="26"/>
    <x v="287"/>
    <s v="ศุกร์ศิริศรีสวัสดิ์,รพช."/>
    <s v="รพช."/>
    <n v="15"/>
    <s v="รพช.F3 &lt;=15,000"/>
    <n v="5.61"/>
    <n v="5.36"/>
    <n v="5.12"/>
    <n v="16697595.119999999"/>
    <n v="7888936.6600000001"/>
    <n v="0"/>
    <n v="0"/>
    <n v="0"/>
    <s v=""/>
    <x v="0"/>
    <n v="8427806.5600000005"/>
    <n v="14682788.52"/>
  </r>
  <r>
    <n v="289"/>
    <x v="4"/>
    <x v="26"/>
    <x v="288"/>
    <s v="ห้วยกระเจา เฉลิมพระเกียรติ 80 พรรษา,รพช."/>
    <s v="รพช."/>
    <n v="44"/>
    <s v="รพช.F2 &lt;=30,000"/>
    <n v="2.59"/>
    <n v="2.34"/>
    <n v="2.04"/>
    <n v="15368012.84"/>
    <n v="6891404.3200000003"/>
    <n v="0"/>
    <n v="0"/>
    <n v="0"/>
    <s v=""/>
    <x v="0"/>
    <n v="8182204.7599999998"/>
    <n v="10054086.210000001"/>
  </r>
  <r>
    <n v="290"/>
    <x v="4"/>
    <x v="26"/>
    <x v="289"/>
    <s v="หนองปรือ,รพช."/>
    <s v="รพช."/>
    <n v="31"/>
    <s v="รพช.F3 15,000-25,000"/>
    <n v="4.57"/>
    <n v="4.26"/>
    <n v="4.08"/>
    <n v="13558876.140000001"/>
    <n v="8264298.1299999999"/>
    <n v="0"/>
    <n v="0"/>
    <n v="0"/>
    <s v=""/>
    <x v="0"/>
    <n v="9053247.4399999995"/>
    <n v="11688811.369999999"/>
  </r>
  <r>
    <n v="291"/>
    <x v="4"/>
    <x v="27"/>
    <x v="290"/>
    <s v="นครปฐม,รพศ."/>
    <s v="รพศ."/>
    <n v="860"/>
    <s v="รพศ.A &gt;700 to &lt;1000"/>
    <n v="2.93"/>
    <n v="2.77"/>
    <n v="2.2400000000000002"/>
    <n v="785359069.55999994"/>
    <n v="98430816"/>
    <n v="0"/>
    <n v="0"/>
    <n v="0"/>
    <s v=""/>
    <x v="0"/>
    <n v="82758541.799999997"/>
    <n v="501964058.56999999"/>
  </r>
  <r>
    <n v="292"/>
    <x v="4"/>
    <x v="27"/>
    <x v="291"/>
    <s v="กำแพงแสน,รพช."/>
    <s v="รพช."/>
    <n v="90"/>
    <s v="รพช.F1 50,000-100,000"/>
    <n v="1.83"/>
    <n v="1.63"/>
    <n v="1.1299999999999999"/>
    <n v="49299308.490000002"/>
    <n v="37684146.780000001"/>
    <n v="0"/>
    <n v="0"/>
    <n v="0"/>
    <s v=""/>
    <x v="0"/>
    <n v="36590775.810000002"/>
    <n v="7675312.3899999997"/>
  </r>
  <r>
    <n v="293"/>
    <x v="4"/>
    <x v="27"/>
    <x v="292"/>
    <s v="นครชัยศรี,รพช."/>
    <s v="รพช."/>
    <n v="51"/>
    <s v="รพช.F2 30,000 - 60,000"/>
    <n v="3.21"/>
    <n v="3.01"/>
    <n v="2.5499999999999998"/>
    <n v="54764448.75"/>
    <n v="10379141.970000001"/>
    <n v="0"/>
    <n v="0"/>
    <n v="0"/>
    <s v=""/>
    <x v="0"/>
    <n v="6034624.2699999996"/>
    <n v="38322257.049999997"/>
  </r>
  <r>
    <n v="294"/>
    <x v="4"/>
    <x v="27"/>
    <x v="293"/>
    <s v="ห้วยพลู,รพช."/>
    <s v="รพช."/>
    <n v="58"/>
    <s v="รพช.F2 30,000 - 60,000"/>
    <n v="1.22"/>
    <n v="1.1299999999999999"/>
    <n v="0.81"/>
    <n v="9300369.25"/>
    <n v="8514430.0700000003"/>
    <n v="1"/>
    <n v="0"/>
    <n v="0"/>
    <s v=""/>
    <x v="1"/>
    <n v="4778302.57"/>
    <n v="-7870442.4000000004"/>
  </r>
  <r>
    <n v="295"/>
    <x v="4"/>
    <x v="27"/>
    <x v="294"/>
    <s v="ดอนตูม,รพช."/>
    <s v="รพช."/>
    <n v="38"/>
    <s v="รพช.F2 30,000 - 60,000"/>
    <n v="6.04"/>
    <n v="5.79"/>
    <n v="5.01"/>
    <n v="77421021.129999995"/>
    <n v="7387151.0700000003"/>
    <n v="0"/>
    <n v="0"/>
    <n v="0"/>
    <s v=""/>
    <x v="0"/>
    <n v="8478555.1899999995"/>
    <n v="61627512.07"/>
  </r>
  <r>
    <n v="296"/>
    <x v="4"/>
    <x v="27"/>
    <x v="295"/>
    <s v="บางเลน,รพช."/>
    <s v="รพช."/>
    <n v="79"/>
    <s v="รพช.F1 &lt;=50,000"/>
    <n v="4.57"/>
    <n v="4.32"/>
    <n v="3.81"/>
    <n v="90632161.159999996"/>
    <n v="-2318667.34"/>
    <n v="0"/>
    <n v="1"/>
    <n v="0"/>
    <n v="117.2"/>
    <x v="1"/>
    <n v="-321310.40999999997"/>
    <n v="71287114.700000003"/>
  </r>
  <r>
    <n v="297"/>
    <x v="4"/>
    <x v="27"/>
    <x v="296"/>
    <s v="สามพราน,รพช."/>
    <s v="รพช."/>
    <n v="152"/>
    <s v="รพช. M2 &gt;100"/>
    <n v="1.51"/>
    <n v="1.36"/>
    <n v="1.1200000000000001"/>
    <n v="47476966.859999999"/>
    <n v="8640138.0999999996"/>
    <n v="0"/>
    <n v="0"/>
    <n v="0"/>
    <s v=""/>
    <x v="0"/>
    <n v="11076602.27"/>
    <n v="11255698.050000001"/>
  </r>
  <r>
    <n v="298"/>
    <x v="4"/>
    <x v="27"/>
    <x v="297"/>
    <s v="พุทธมณฑล,รพช."/>
    <s v="รพช."/>
    <n v="30"/>
    <s v="รพช.F2 &lt;=30,000"/>
    <n v="2.68"/>
    <n v="2.4300000000000002"/>
    <n v="2.0699999999999998"/>
    <n v="32930553.449999999"/>
    <n v="21358465.41"/>
    <n v="0"/>
    <n v="0"/>
    <n v="0"/>
    <s v=""/>
    <x v="0"/>
    <n v="8474385.1699999999"/>
    <n v="21002451.309999999"/>
  </r>
  <r>
    <n v="299"/>
    <x v="4"/>
    <x v="27"/>
    <x v="298"/>
    <s v="หลวงพ่อเปิ่น,รพช."/>
    <s v="รพช."/>
    <n v="30"/>
    <s v="รพช.F2 &lt;=30,000"/>
    <n v="2.15"/>
    <n v="1.98"/>
    <n v="1.75"/>
    <n v="19295250.190000001"/>
    <n v="6144088.9000000004"/>
    <n v="0"/>
    <n v="0"/>
    <n v="0"/>
    <s v=""/>
    <x v="0"/>
    <n v="5774697.3600000003"/>
    <n v="12520138.18"/>
  </r>
  <r>
    <n v="300"/>
    <x v="4"/>
    <x v="28"/>
    <x v="299"/>
    <s v="ประจวบคีรีขันธ์,รพท."/>
    <s v="รพท."/>
    <n v="278"/>
    <s v="รพท.S &lt;=400"/>
    <n v="1.78"/>
    <n v="1.67"/>
    <n v="1.1399999999999999"/>
    <n v="108630532.23"/>
    <n v="36582162.829999998"/>
    <n v="0"/>
    <n v="0"/>
    <n v="0"/>
    <s v=""/>
    <x v="0"/>
    <n v="40800477.439999998"/>
    <n v="19836135.329999998"/>
  </r>
  <r>
    <n v="301"/>
    <x v="4"/>
    <x v="28"/>
    <x v="300"/>
    <s v="กุยบุรี,รพช."/>
    <s v="รพช."/>
    <n v="30"/>
    <s v="รพช.F2 30,000 - 60,000"/>
    <n v="1.53"/>
    <n v="1.46"/>
    <n v="1.18"/>
    <n v="13940406.960000001"/>
    <n v="9671619.3399999999"/>
    <n v="0"/>
    <n v="0"/>
    <n v="0"/>
    <s v=""/>
    <x v="0"/>
    <n v="9307189.8599999994"/>
    <n v="4722349.53"/>
  </r>
  <r>
    <n v="302"/>
    <x v="4"/>
    <x v="28"/>
    <x v="301"/>
    <s v="ทับสะแก,รพช."/>
    <s v="รพช."/>
    <n v="60"/>
    <s v="รพช.F2 30,000 - 60,000"/>
    <n v="1.58"/>
    <n v="1.54"/>
    <n v="1.18"/>
    <n v="19315284.379999999"/>
    <n v="23838789.809999999"/>
    <n v="0"/>
    <n v="0"/>
    <n v="0"/>
    <s v=""/>
    <x v="0"/>
    <n v="21642870.579999998"/>
    <n v="6031395.6699999999"/>
  </r>
  <r>
    <n v="303"/>
    <x v="4"/>
    <x v="28"/>
    <x v="302"/>
    <s v="บางสะพาน,รพช."/>
    <s v="รพช."/>
    <n v="133"/>
    <s v="รพช. M2 &gt;100"/>
    <n v="1.46"/>
    <n v="1.36"/>
    <n v="0.7"/>
    <n v="44152481.420000002"/>
    <n v="49224099.469999999"/>
    <n v="2"/>
    <n v="0"/>
    <n v="0"/>
    <s v=""/>
    <x v="2"/>
    <n v="46269720.009999998"/>
    <n v="-28888440.390000001"/>
  </r>
  <r>
    <n v="304"/>
    <x v="4"/>
    <x v="28"/>
    <x v="303"/>
    <s v="บางสะพานน้อย,รพช."/>
    <s v="รพช."/>
    <n v="38"/>
    <s v="รพช.F2 &lt;=30,000"/>
    <n v="1.46"/>
    <n v="1.33"/>
    <n v="1.2"/>
    <n v="13200821.140000001"/>
    <n v="7430473.7999999998"/>
    <n v="1"/>
    <n v="0"/>
    <n v="0"/>
    <s v=""/>
    <x v="1"/>
    <n v="6913436.3499999996"/>
    <n v="5803552.0899999999"/>
  </r>
  <r>
    <n v="305"/>
    <x v="4"/>
    <x v="28"/>
    <x v="304"/>
    <s v="ปราณบุรี,รพช."/>
    <s v="รพช."/>
    <n v="60"/>
    <s v="รพช.F2 30,000 - 60,000"/>
    <n v="1.29"/>
    <n v="1.17"/>
    <n v="0.94"/>
    <n v="11572195.74"/>
    <n v="13186339.550000001"/>
    <n v="1"/>
    <n v="0"/>
    <n v="0"/>
    <s v=""/>
    <x v="1"/>
    <n v="12458904.93"/>
    <n v="-2599930.56"/>
  </r>
  <r>
    <n v="306"/>
    <x v="4"/>
    <x v="28"/>
    <x v="305"/>
    <s v="หัวหิน,รพท."/>
    <s v="รพท."/>
    <n v="316"/>
    <s v="รพท.S &lt;=400"/>
    <n v="1.23"/>
    <n v="1.02"/>
    <n v="0.51"/>
    <n v="51906422.149999999"/>
    <n v="60865279.909999996"/>
    <n v="2"/>
    <n v="0"/>
    <n v="0"/>
    <s v=""/>
    <x v="2"/>
    <n v="78865900.689999998"/>
    <n v="-113206116.2"/>
  </r>
  <r>
    <n v="307"/>
    <x v="4"/>
    <x v="28"/>
    <x v="306"/>
    <s v="สามร้อยยอด,รพช."/>
    <s v="รพช."/>
    <n v="89"/>
    <s v="รพช.F2 30,000 - 60,000"/>
    <n v="4.97"/>
    <n v="4.78"/>
    <n v="4.25"/>
    <n v="93823540.629999995"/>
    <n v="14320871.619999999"/>
    <n v="0"/>
    <n v="0"/>
    <n v="0"/>
    <s v=""/>
    <x v="0"/>
    <n v="13198441.699999999"/>
    <n v="76786724.689999998"/>
  </r>
  <r>
    <n v="308"/>
    <x v="4"/>
    <x v="29"/>
    <x v="307"/>
    <s v="พระจอมเกล้า,รพท."/>
    <s v="รพท."/>
    <n v="439"/>
    <s v="รพท.S &gt;400"/>
    <n v="2.09"/>
    <n v="1.93"/>
    <n v="1.19"/>
    <n v="260512411.40000001"/>
    <n v="47859145.259999998"/>
    <n v="0"/>
    <n v="0"/>
    <n v="0"/>
    <s v=""/>
    <x v="0"/>
    <n v="60247554.82"/>
    <n v="45285383.590000004"/>
  </r>
  <r>
    <n v="309"/>
    <x v="4"/>
    <x v="29"/>
    <x v="308"/>
    <s v="เขาย้อย,รพช."/>
    <s v="รพช."/>
    <n v="33"/>
    <s v="รพช.F2 &lt;=30,000"/>
    <n v="1.37"/>
    <n v="1.1399999999999999"/>
    <n v="0.79"/>
    <n v="6912602.9100000001"/>
    <n v="3053976.85"/>
    <n v="2"/>
    <n v="0"/>
    <n v="0"/>
    <s v=""/>
    <x v="2"/>
    <n v="3575507.85"/>
    <n v="-4368349.54"/>
  </r>
  <r>
    <n v="310"/>
    <x v="4"/>
    <x v="29"/>
    <x v="309"/>
    <s v="หนองหญ้าปล้อง,รพช."/>
    <s v="รพช."/>
    <n v="30"/>
    <s v="รพช.F2 &lt;=30,000"/>
    <n v="1.82"/>
    <n v="1.63"/>
    <n v="1.44"/>
    <n v="8310081.5599999996"/>
    <n v="3251111.94"/>
    <n v="0"/>
    <n v="0"/>
    <n v="0"/>
    <s v=""/>
    <x v="0"/>
    <n v="1730413.74"/>
    <n v="4409984.0199999996"/>
  </r>
  <r>
    <n v="311"/>
    <x v="4"/>
    <x v="29"/>
    <x v="310"/>
    <s v="ชะอำ,รพช."/>
    <s v="รพช."/>
    <n v="115"/>
    <s v="รพช. M2 &gt;100"/>
    <n v="1.1399999999999999"/>
    <n v="0.93"/>
    <n v="0.59"/>
    <n v="5245362.8099999996"/>
    <n v="12110962.539999999"/>
    <n v="3"/>
    <n v="0"/>
    <n v="0"/>
    <s v=""/>
    <x v="3"/>
    <n v="15712821.789999999"/>
    <n v="-15561575.1"/>
  </r>
  <r>
    <n v="312"/>
    <x v="4"/>
    <x v="29"/>
    <x v="311"/>
    <s v="ท่ายาง,รพช."/>
    <s v="รพช."/>
    <n v="74"/>
    <s v="รพช.F1 50,000-100,000"/>
    <n v="2.54"/>
    <n v="2.21"/>
    <n v="1.51"/>
    <n v="32810070.02"/>
    <n v="24413838.789999999"/>
    <n v="0"/>
    <n v="0"/>
    <n v="0"/>
    <s v=""/>
    <x v="0"/>
    <n v="25383190.75"/>
    <n v="10404086.189999999"/>
  </r>
  <r>
    <n v="313"/>
    <x v="4"/>
    <x v="29"/>
    <x v="312"/>
    <s v="บ้านลาด,รพช."/>
    <s v="รพช."/>
    <n v="30"/>
    <s v="รพช.F2 30,000 - 60,000"/>
    <n v="1.95"/>
    <n v="1.79"/>
    <n v="1.41"/>
    <n v="18380034.77"/>
    <n v="14687197.6"/>
    <n v="0"/>
    <n v="0"/>
    <n v="0"/>
    <s v=""/>
    <x v="0"/>
    <n v="15790106.23"/>
    <n v="7845768.0599999996"/>
  </r>
  <r>
    <n v="314"/>
    <x v="4"/>
    <x v="29"/>
    <x v="313"/>
    <s v="บ้านแหลม,รพช."/>
    <s v="รพช."/>
    <n v="30"/>
    <s v="รพช.F2 30,000 - 60,000"/>
    <n v="1.49"/>
    <n v="1.3"/>
    <n v="1.05"/>
    <n v="11116040.67"/>
    <n v="4305890.32"/>
    <n v="1"/>
    <n v="0"/>
    <n v="0"/>
    <s v=""/>
    <x v="1"/>
    <n v="5750670.7300000004"/>
    <n v="1219394.3400000001"/>
  </r>
  <r>
    <n v="315"/>
    <x v="4"/>
    <x v="29"/>
    <x v="314"/>
    <s v="แก่งกระจาน,รพช."/>
    <s v="รพช."/>
    <n v="30"/>
    <s v="รพช.F2 &lt;=30,000"/>
    <n v="1.49"/>
    <n v="1.39"/>
    <n v="1.1100000000000001"/>
    <n v="13464648.65"/>
    <n v="8185942.5899999999"/>
    <n v="1"/>
    <n v="0"/>
    <n v="0"/>
    <s v=""/>
    <x v="1"/>
    <n v="8690422.0899999999"/>
    <n v="2317855.38"/>
  </r>
  <r>
    <n v="316"/>
    <x v="4"/>
    <x v="30"/>
    <x v="315"/>
    <s v="ราชบุรี,รพศ."/>
    <s v="รพศ."/>
    <n v="911"/>
    <s v="รพศ.A &gt;700 to &lt;1000"/>
    <n v="2.98"/>
    <n v="2.64"/>
    <n v="0.81"/>
    <n v="918438603.44000006"/>
    <n v="145154150.16999999"/>
    <n v="0"/>
    <n v="0"/>
    <n v="0"/>
    <s v=""/>
    <x v="0"/>
    <n v="81537293.430000007"/>
    <n v="-90149120.379999995"/>
  </r>
  <r>
    <n v="317"/>
    <x v="4"/>
    <x v="30"/>
    <x v="316"/>
    <s v="ดำเนินสะดวก,รพท."/>
    <s v="รพท."/>
    <n v="272"/>
    <s v="รพท. M1 &gt;200"/>
    <n v="1.17"/>
    <n v="1.1200000000000001"/>
    <n v="0.82"/>
    <n v="26274056.870000001"/>
    <n v="16941779.43"/>
    <n v="1"/>
    <n v="0"/>
    <n v="0"/>
    <s v=""/>
    <x v="1"/>
    <n v="23024952.34"/>
    <n v="-26858308"/>
  </r>
  <r>
    <n v="318"/>
    <x v="4"/>
    <x v="30"/>
    <x v="317"/>
    <s v="บ้านโป่ง,รพท."/>
    <s v="รพท."/>
    <n v="350"/>
    <s v="รพท.S &lt;=400"/>
    <n v="2.37"/>
    <n v="2.13"/>
    <n v="1.63"/>
    <n v="146864223.56"/>
    <n v="23752410.960000001"/>
    <n v="0"/>
    <n v="0"/>
    <n v="0"/>
    <s v=""/>
    <x v="0"/>
    <n v="23587795.539999999"/>
    <n v="67548505.760000005"/>
  </r>
  <r>
    <n v="319"/>
    <x v="4"/>
    <x v="30"/>
    <x v="318"/>
    <s v="โพธาราม,รพท."/>
    <s v="รพท."/>
    <n v="340"/>
    <s v="รพท. M1 &gt;200"/>
    <n v="1.63"/>
    <n v="1.54"/>
    <n v="0.79"/>
    <n v="95193261.980000004"/>
    <n v="16761697.6"/>
    <n v="1"/>
    <n v="0"/>
    <n v="0"/>
    <s v=""/>
    <x v="1"/>
    <n v="16291044.73"/>
    <n v="-31109525.440000001"/>
  </r>
  <r>
    <n v="320"/>
    <x v="4"/>
    <x v="30"/>
    <x v="319"/>
    <s v="สวนผึ้ง,รพช."/>
    <s v="รพช."/>
    <n v="65"/>
    <s v="รพช.F2 &lt;=30,000"/>
    <n v="1.86"/>
    <n v="1.73"/>
    <n v="1.1100000000000001"/>
    <n v="19955961.789999999"/>
    <n v="3281728.24"/>
    <n v="0"/>
    <n v="0"/>
    <n v="0"/>
    <s v=""/>
    <x v="0"/>
    <n v="3979511.05"/>
    <n v="2460756.12"/>
  </r>
  <r>
    <n v="321"/>
    <x v="4"/>
    <x v="30"/>
    <x v="320"/>
    <s v="บางแพ,รพช."/>
    <s v="รพช."/>
    <n v="48"/>
    <s v="รพช.F2 &lt;=30,000"/>
    <n v="1.3"/>
    <n v="1.19"/>
    <n v="0.85"/>
    <n v="9212196.0999999996"/>
    <n v="9384113.8699999992"/>
    <n v="1"/>
    <n v="0"/>
    <n v="0"/>
    <s v=""/>
    <x v="1"/>
    <n v="6452161.2199999997"/>
    <n v="-4516770.3899999997"/>
  </r>
  <r>
    <n v="322"/>
    <x v="4"/>
    <x v="30"/>
    <x v="321"/>
    <s v="เจ็ดเสมียน,รพช."/>
    <s v="รพช."/>
    <n v="30"/>
    <s v="รพช.F2 &lt;=30,000"/>
    <n v="1.52"/>
    <n v="1.34"/>
    <n v="0.53"/>
    <n v="6889996.3899999997"/>
    <n v="7721289.0899999999"/>
    <n v="1"/>
    <n v="0"/>
    <n v="0"/>
    <s v=""/>
    <x v="1"/>
    <n v="7855432.3300000001"/>
    <n v="-6314580.5"/>
  </r>
  <r>
    <n v="323"/>
    <x v="4"/>
    <x v="30"/>
    <x v="322"/>
    <s v="ปากท่อ,รพช."/>
    <s v="รพช."/>
    <n v="60"/>
    <s v="รพช.F2 30,000 - 60,000"/>
    <n v="1.42"/>
    <n v="1.32"/>
    <n v="1.1599999999999999"/>
    <n v="15574195"/>
    <n v="14121293.109999999"/>
    <n v="1"/>
    <n v="0"/>
    <n v="0"/>
    <s v=""/>
    <x v="1"/>
    <n v="11212732.470000001"/>
    <n v="5758524.9500000002"/>
  </r>
  <r>
    <n v="324"/>
    <x v="4"/>
    <x v="30"/>
    <x v="323"/>
    <s v="วัดเพลง,รพช."/>
    <s v="รพช."/>
    <n v="38"/>
    <s v="รพช.F2 &lt;=30,000"/>
    <n v="1.64"/>
    <n v="1.41"/>
    <n v="0.79"/>
    <n v="7942366"/>
    <n v="6632991.9900000002"/>
    <n v="1"/>
    <n v="0"/>
    <n v="0"/>
    <s v=""/>
    <x v="1"/>
    <n v="3688996.41"/>
    <n v="-2647578.11"/>
  </r>
  <r>
    <n v="325"/>
    <x v="4"/>
    <x v="30"/>
    <x v="324"/>
    <s v="สมเด็จพระยุพราชจอมบึง,รพช."/>
    <s v="รพช."/>
    <n v="60"/>
    <s v="รพช.F1 &lt;=50,000"/>
    <n v="1.19"/>
    <n v="1.08"/>
    <n v="0.8"/>
    <n v="7673403"/>
    <n v="12461249.26"/>
    <n v="1"/>
    <n v="0"/>
    <n v="0"/>
    <s v=""/>
    <x v="1"/>
    <n v="11532921.25"/>
    <n v="-8217625.3899999997"/>
  </r>
  <r>
    <n v="326"/>
    <x v="4"/>
    <x v="30"/>
    <x v="325"/>
    <s v="บ้านคา,รพช."/>
    <s v="รพช."/>
    <n v="30"/>
    <s v="รพช.F3 15,000-25,000"/>
    <n v="2.37"/>
    <n v="2.16"/>
    <n v="1.93"/>
    <n v="15924420.140000001"/>
    <n v="13713785.16"/>
    <n v="0"/>
    <n v="0"/>
    <n v="0"/>
    <s v=""/>
    <x v="0"/>
    <n v="12473127.859999999"/>
    <n v="10393710.640000001"/>
  </r>
  <r>
    <n v="327"/>
    <x v="4"/>
    <x v="31"/>
    <x v="326"/>
    <s v="สมเด็จพระพุทธเลิศหล้า,รพท."/>
    <s v="รพท."/>
    <n v="299"/>
    <s v="รพท.S &lt;=400"/>
    <n v="1.37"/>
    <n v="1.1200000000000001"/>
    <n v="0.69"/>
    <n v="57603044.560000002"/>
    <n v="58032383.539999999"/>
    <n v="2"/>
    <n v="0"/>
    <n v="0"/>
    <s v=""/>
    <x v="2"/>
    <n v="62976757.140000001"/>
    <n v="-48149319.560000002"/>
  </r>
  <r>
    <n v="328"/>
    <x v="4"/>
    <x v="31"/>
    <x v="327"/>
    <s v="นภาลัย,รพช."/>
    <s v="รพช."/>
    <n v="90"/>
    <s v="รพช.F1 &lt;=50,000"/>
    <n v="2.41"/>
    <n v="2.12"/>
    <n v="1.79"/>
    <n v="26856643.100000001"/>
    <n v="8365636.6799999997"/>
    <n v="0"/>
    <n v="0"/>
    <n v="0"/>
    <s v=""/>
    <x v="0"/>
    <n v="9023863.4900000002"/>
    <n v="15167733.17"/>
  </r>
  <r>
    <n v="329"/>
    <x v="4"/>
    <x v="31"/>
    <x v="328"/>
    <s v="อัมพวา,รพช."/>
    <s v="รพช."/>
    <n v="36"/>
    <s v="รพช.F2 30,000 - 60,000"/>
    <n v="3.83"/>
    <n v="3.44"/>
    <n v="3.3"/>
    <n v="34135835.630000003"/>
    <n v="2994602.34"/>
    <n v="0"/>
    <n v="0"/>
    <n v="0"/>
    <s v=""/>
    <x v="0"/>
    <n v="4409348.16"/>
    <n v="27776388.210000001"/>
  </r>
  <r>
    <n v="330"/>
    <x v="4"/>
    <x v="32"/>
    <x v="329"/>
    <s v="สมุทรสาคร,รพศ."/>
    <s v="รพศ."/>
    <n v="628"/>
    <s v="รพศ.A &lt;=700"/>
    <n v="2.64"/>
    <n v="2.5"/>
    <n v="1.74"/>
    <n v="637801381.96000004"/>
    <n v="171288925.59999999"/>
    <n v="0"/>
    <n v="0"/>
    <n v="0"/>
    <s v=""/>
    <x v="0"/>
    <n v="158260449"/>
    <n v="286616634.20999998"/>
  </r>
  <r>
    <n v="331"/>
    <x v="4"/>
    <x v="32"/>
    <x v="330"/>
    <s v="กระทุ่มแบน,รพท."/>
    <s v="รพท."/>
    <n v="287"/>
    <s v="รพท. M1 &gt;200"/>
    <n v="1.45"/>
    <n v="1.33"/>
    <n v="1.07"/>
    <n v="81564820"/>
    <n v="44470297.170000002"/>
    <n v="1"/>
    <n v="0"/>
    <n v="0"/>
    <s v=""/>
    <x v="1"/>
    <n v="36245659.130000003"/>
    <n v="14068907.029999999"/>
  </r>
  <r>
    <n v="332"/>
    <x v="4"/>
    <x v="33"/>
    <x v="331"/>
    <s v="เจ้าพระยายมราช,รพศ."/>
    <s v="รพศ."/>
    <n v="680"/>
    <s v="รพศ.A &lt;=700"/>
    <n v="1.43"/>
    <n v="1.31"/>
    <n v="0.77"/>
    <n v="202503673.72"/>
    <n v="39938877.020000003"/>
    <n v="2"/>
    <n v="0"/>
    <n v="0"/>
    <s v=""/>
    <x v="2"/>
    <n v="78888493.510000005"/>
    <n v="-109338847.14"/>
  </r>
  <r>
    <n v="333"/>
    <x v="4"/>
    <x v="33"/>
    <x v="332"/>
    <s v="สมเด็จพระสังฆราชองค์ที่17,รพท."/>
    <s v="รพท."/>
    <n v="262"/>
    <s v="รพท. M1 &gt;200"/>
    <n v="1.79"/>
    <n v="1.65"/>
    <n v="1.18"/>
    <n v="93395832.670000002"/>
    <n v="23086750.640000001"/>
    <n v="0"/>
    <n v="0"/>
    <n v="0"/>
    <s v=""/>
    <x v="0"/>
    <n v="22666447.739999998"/>
    <n v="20091951.890000001"/>
  </r>
  <r>
    <n v="334"/>
    <x v="4"/>
    <x v="33"/>
    <x v="333"/>
    <s v="เดิมบางนางบวช,รพช."/>
    <s v="รพช."/>
    <n v="109"/>
    <s v="รพช.F1 50,000-100,000"/>
    <n v="1.52"/>
    <n v="1.33"/>
    <n v="0.86"/>
    <n v="21473888.030000001"/>
    <n v="16578179.85"/>
    <n v="0"/>
    <n v="0"/>
    <n v="0"/>
    <s v=""/>
    <x v="0"/>
    <n v="17168645.82"/>
    <n v="-5579389.8899999997"/>
  </r>
  <r>
    <n v="335"/>
    <x v="4"/>
    <x v="33"/>
    <x v="334"/>
    <s v="ด่านช้าง,รพช."/>
    <s v="รพช."/>
    <n v="113"/>
    <s v="รพช.F1 50,000-100,000"/>
    <n v="3.07"/>
    <n v="2.82"/>
    <n v="2.14"/>
    <n v="71998192.989999995"/>
    <n v="113546852.08"/>
    <n v="0"/>
    <n v="0"/>
    <n v="0"/>
    <s v=""/>
    <x v="0"/>
    <n v="19585270.66"/>
    <n v="39380396.060000002"/>
  </r>
  <r>
    <n v="336"/>
    <x v="4"/>
    <x v="33"/>
    <x v="335"/>
    <s v="บางปลาม้า,รพช."/>
    <s v="รพช."/>
    <n v="60"/>
    <s v="รพช.F2 30,000 - 60,000"/>
    <n v="2.4300000000000002"/>
    <n v="2.2200000000000002"/>
    <n v="1.68"/>
    <n v="46911205.979999997"/>
    <n v="26278058.239999998"/>
    <n v="0"/>
    <n v="0"/>
    <n v="0"/>
    <s v=""/>
    <x v="0"/>
    <n v="19467622.66"/>
    <n v="22448143.52"/>
  </r>
  <r>
    <n v="337"/>
    <x v="4"/>
    <x v="33"/>
    <x v="336"/>
    <s v="ศรีประจันต์,รพช."/>
    <s v="รพช."/>
    <n v="60"/>
    <s v="รพช.F2 30,000 - 60,000"/>
    <n v="2.4900000000000002"/>
    <n v="2.2400000000000002"/>
    <n v="1.73"/>
    <n v="47864164.369999997"/>
    <n v="7050145.5899999999"/>
    <n v="0"/>
    <n v="0"/>
    <n v="0"/>
    <s v=""/>
    <x v="0"/>
    <n v="9767622.2799999993"/>
    <n v="23543373.010000002"/>
  </r>
  <r>
    <n v="338"/>
    <x v="4"/>
    <x v="33"/>
    <x v="337"/>
    <s v="ดอนเจดีย์,รพช."/>
    <s v="รพช."/>
    <n v="60"/>
    <s v="รพช.F2 30,000 - 60,000"/>
    <n v="2.98"/>
    <n v="2.69"/>
    <n v="2.12"/>
    <n v="55712743.259999998"/>
    <n v="19311764.370000001"/>
    <n v="0"/>
    <n v="0"/>
    <n v="0"/>
    <s v=""/>
    <x v="0"/>
    <n v="12916145.470000001"/>
    <n v="31439069.07"/>
  </r>
  <r>
    <n v="339"/>
    <x v="4"/>
    <x v="33"/>
    <x v="338"/>
    <s v="สามชุก,รพช."/>
    <s v="รพช."/>
    <n v="60"/>
    <s v="รพช.F2 30,000 - 60,000"/>
    <n v="4.6500000000000004"/>
    <n v="4.33"/>
    <n v="3.64"/>
    <n v="101320583.84"/>
    <n v="12195609.359999999"/>
    <n v="0"/>
    <n v="0"/>
    <n v="0"/>
    <s v=""/>
    <x v="0"/>
    <n v="15681195.539999999"/>
    <n v="73417575.480000004"/>
  </r>
  <r>
    <n v="340"/>
    <x v="4"/>
    <x v="33"/>
    <x v="339"/>
    <s v="อู่ทอง,รพช."/>
    <s v="รพช."/>
    <n v="142"/>
    <s v="รพช. M2 &gt;100"/>
    <n v="1.3"/>
    <n v="1.1000000000000001"/>
    <n v="0.8"/>
    <n v="29901013.84"/>
    <n v="37033865.490000002"/>
    <n v="1"/>
    <n v="0"/>
    <n v="0"/>
    <s v=""/>
    <x v="1"/>
    <n v="35251115.520000003"/>
    <n v="-20287083.670000002"/>
  </r>
  <r>
    <n v="341"/>
    <x v="4"/>
    <x v="33"/>
    <x v="340"/>
    <s v="หนองหญ้าไซ,รพช."/>
    <s v="รพช."/>
    <n v="60"/>
    <s v="รพช.F2 &lt;=30,000"/>
    <n v="2.41"/>
    <n v="2.2999999999999998"/>
    <n v="1.88"/>
    <n v="31695554.920000002"/>
    <n v="7363624.7300000004"/>
    <n v="0"/>
    <n v="0"/>
    <n v="0"/>
    <s v=""/>
    <x v="0"/>
    <n v="8065628.2400000002"/>
    <n v="19688922.109999999"/>
  </r>
  <r>
    <n v="342"/>
    <x v="5"/>
    <x v="34"/>
    <x v="341"/>
    <s v="พระปกเกล้า,รพศ."/>
    <s v="รพศ."/>
    <n v="847"/>
    <s v="รพศ.A &gt;700 to &lt;1000"/>
    <n v="1.79"/>
    <n v="1.58"/>
    <n v="0.77"/>
    <n v="326942000.14999998"/>
    <n v="237981348.31999999"/>
    <n v="1"/>
    <n v="0"/>
    <n v="0"/>
    <s v=""/>
    <x v="1"/>
    <n v="190506378.41"/>
    <n v="-95366251.599999994"/>
  </r>
  <r>
    <n v="343"/>
    <x v="5"/>
    <x v="34"/>
    <x v="342"/>
    <s v="ขลุง,รพช."/>
    <s v="รพช."/>
    <n v="38"/>
    <s v="รพช.F1 &lt;=50,000"/>
    <n v="2.93"/>
    <n v="2.62"/>
    <n v="2.08"/>
    <n v="32010111.41"/>
    <n v="6051429.1299999999"/>
    <n v="0"/>
    <n v="0"/>
    <n v="0"/>
    <s v=""/>
    <x v="0"/>
    <n v="7970133.54"/>
    <n v="17904447.91"/>
  </r>
  <r>
    <n v="344"/>
    <x v="5"/>
    <x v="34"/>
    <x v="343"/>
    <s v="ท่าใหม่,รพช."/>
    <s v="รพช."/>
    <n v="32"/>
    <s v="รพช.F2 &lt;=30,000"/>
    <n v="4.3099999999999996"/>
    <n v="4.13"/>
    <n v="3.73"/>
    <n v="35024825.880000003"/>
    <n v="7622072.6299999999"/>
    <n v="0"/>
    <n v="0"/>
    <n v="0"/>
    <s v=""/>
    <x v="0"/>
    <n v="8217546.9800000004"/>
    <n v="28874773.34"/>
  </r>
  <r>
    <n v="345"/>
    <x v="5"/>
    <x v="34"/>
    <x v="344"/>
    <s v="เขาสุกิม,รพช."/>
    <s v="รพช."/>
    <n v="45"/>
    <s v="รพช.F2 &lt;=30,000"/>
    <n v="4.3600000000000003"/>
    <n v="3.98"/>
    <n v="3.54"/>
    <n v="27274036.399999999"/>
    <n v="2526719.0699999998"/>
    <n v="0"/>
    <n v="0"/>
    <n v="0"/>
    <s v=""/>
    <x v="0"/>
    <n v="3560200.6"/>
    <n v="20599268.550000001"/>
  </r>
  <r>
    <n v="346"/>
    <x v="5"/>
    <x v="34"/>
    <x v="345"/>
    <s v="สองพี่น้อง,รพช."/>
    <s v="รพช."/>
    <n v="33"/>
    <s v="รพช.F2 &lt;=30,000"/>
    <n v="5.07"/>
    <n v="4.7699999999999996"/>
    <n v="4.42"/>
    <n v="33515197.710000001"/>
    <n v="2411676.7400000002"/>
    <n v="0"/>
    <n v="0"/>
    <n v="0"/>
    <s v=""/>
    <x v="0"/>
    <n v="3503207.76"/>
    <n v="28144616.079999998"/>
  </r>
  <r>
    <n v="347"/>
    <x v="5"/>
    <x v="34"/>
    <x v="346"/>
    <s v="โป่งน้ำร้อน,รพช."/>
    <s v="รพช."/>
    <n v="69"/>
    <s v="รพช.F2 30,000 - 60,000"/>
    <n v="2.59"/>
    <n v="2.37"/>
    <n v="2.1"/>
    <n v="25810561.989999998"/>
    <n v="3735081.02"/>
    <n v="0"/>
    <n v="0"/>
    <n v="0"/>
    <s v=""/>
    <x v="0"/>
    <n v="5350701.47"/>
    <n v="17836838.359999999"/>
  </r>
  <r>
    <n v="348"/>
    <x v="5"/>
    <x v="34"/>
    <x v="347"/>
    <s v="มะขาม,รพช."/>
    <s v="รพช."/>
    <n v="38"/>
    <s v="รพช.F1 &lt;=50,000"/>
    <n v="1.1499999999999999"/>
    <n v="0.99"/>
    <n v="0.66"/>
    <n v="2747630.14"/>
    <n v="-1801561"/>
    <n v="3"/>
    <n v="1"/>
    <n v="1"/>
    <n v="4.5"/>
    <x v="6"/>
    <n v="-2372210.9"/>
    <n v="-6493378.7199999997"/>
  </r>
  <r>
    <n v="349"/>
    <x v="5"/>
    <x v="34"/>
    <x v="348"/>
    <s v="แหลมสิงห์,รพช."/>
    <s v="รพช."/>
    <n v="36"/>
    <s v="รพช.F2 &lt;=30,000"/>
    <n v="3.11"/>
    <n v="2.86"/>
    <n v="2.4300000000000002"/>
    <n v="22678810.609999999"/>
    <n v="3379446.81"/>
    <n v="0"/>
    <n v="0"/>
    <n v="0"/>
    <s v=""/>
    <x v="0"/>
    <n v="4966976.24"/>
    <n v="15334695.560000001"/>
  </r>
  <r>
    <n v="350"/>
    <x v="5"/>
    <x v="34"/>
    <x v="349"/>
    <s v="สอยดาว,รพช."/>
    <s v="รพช."/>
    <n v="92"/>
    <s v="รพช.F1 50,000-100,000"/>
    <n v="1.82"/>
    <n v="1.51"/>
    <n v="1.26"/>
    <n v="24045958.07"/>
    <n v="14222044.439999999"/>
    <n v="0"/>
    <n v="0"/>
    <n v="0"/>
    <s v=""/>
    <x v="0"/>
    <n v="16558832.65"/>
    <n v="7780482.2000000002"/>
  </r>
  <r>
    <n v="351"/>
    <x v="5"/>
    <x v="34"/>
    <x v="350"/>
    <s v="แก่งหางแมว,รพช."/>
    <s v="รพช."/>
    <n v="34"/>
    <s v="รพช.F2 30,000 - 60,000"/>
    <n v="3.45"/>
    <n v="3.12"/>
    <n v="2.74"/>
    <n v="30433184.120000001"/>
    <n v="8907889.6600000001"/>
    <n v="0"/>
    <n v="0"/>
    <n v="0"/>
    <s v=""/>
    <x v="0"/>
    <n v="10537872.41"/>
    <n v="21582794.079999998"/>
  </r>
  <r>
    <n v="352"/>
    <x v="5"/>
    <x v="34"/>
    <x v="351"/>
    <s v="นายายอาม,รพช."/>
    <s v="รพช."/>
    <n v="36"/>
    <s v="รพช.F1 &lt;=50,000"/>
    <n v="2.1"/>
    <n v="1.91"/>
    <n v="1.55"/>
    <n v="18390084.09"/>
    <n v="2860682.2"/>
    <n v="0"/>
    <n v="0"/>
    <n v="0"/>
    <s v=""/>
    <x v="0"/>
    <n v="3854267.39"/>
    <n v="9167794.5600000005"/>
  </r>
  <r>
    <n v="353"/>
    <x v="5"/>
    <x v="34"/>
    <x v="352"/>
    <s v="เขาคิชฌกูฏ,รพช."/>
    <s v="รพช."/>
    <n v="38"/>
    <s v="รพช.F2 &lt;=30,000"/>
    <n v="3.74"/>
    <n v="3.36"/>
    <n v="2.87"/>
    <n v="37359652.049999997"/>
    <n v="3334589.2"/>
    <n v="0"/>
    <n v="0"/>
    <n v="0"/>
    <s v=""/>
    <x v="0"/>
    <n v="4910919.2300000004"/>
    <n v="25520857.609999999"/>
  </r>
  <r>
    <n v="354"/>
    <x v="5"/>
    <x v="35"/>
    <x v="353"/>
    <s v="พุทธโสธร,รพศ."/>
    <s v="รพศ."/>
    <n v="595"/>
    <s v="รพศ.A &lt;=700"/>
    <n v="2.34"/>
    <n v="2.09"/>
    <n v="1.32"/>
    <n v="423428853.26999998"/>
    <n v="85417228.239999995"/>
    <n v="0"/>
    <n v="0"/>
    <n v="0"/>
    <s v=""/>
    <x v="0"/>
    <n v="111543333.51000001"/>
    <n v="99805854.700000003"/>
  </r>
  <r>
    <n v="355"/>
    <x v="5"/>
    <x v="35"/>
    <x v="354"/>
    <s v="ท่าตะเกียบ,รพช."/>
    <s v="รพช."/>
    <n v="40"/>
    <s v="รพช.F2 30,000 - 60,000"/>
    <n v="1.99"/>
    <n v="1.83"/>
    <n v="1.69"/>
    <n v="26572718.579999998"/>
    <n v="14521978.51"/>
    <n v="0"/>
    <n v="0"/>
    <n v="0"/>
    <s v=""/>
    <x v="0"/>
    <n v="16949969.25"/>
    <n v="17942469.010000002"/>
  </r>
  <r>
    <n v="356"/>
    <x v="5"/>
    <x v="35"/>
    <x v="355"/>
    <s v="บางคล้า,รพช."/>
    <s v="รพช."/>
    <n v="50"/>
    <s v="รพช.F2 &lt;=30,000"/>
    <n v="4.87"/>
    <n v="4.6399999999999997"/>
    <n v="3.46"/>
    <n v="91577475.25"/>
    <n v="7437369.0499999998"/>
    <n v="0"/>
    <n v="0"/>
    <n v="0"/>
    <s v=""/>
    <x v="0"/>
    <n v="9576484.4700000007"/>
    <n v="57544787.979999997"/>
  </r>
  <r>
    <n v="357"/>
    <x v="5"/>
    <x v="35"/>
    <x v="356"/>
    <s v="บางน้ำเปรี้ยว,รพช."/>
    <s v="รพช."/>
    <n v="64"/>
    <s v="รพช.F1 50,000-100,000"/>
    <n v="2.0099999999999998"/>
    <n v="1.83"/>
    <n v="1.41"/>
    <n v="30833928.920000002"/>
    <n v="25101743.690000001"/>
    <n v="0"/>
    <n v="0"/>
    <n v="0"/>
    <s v=""/>
    <x v="0"/>
    <n v="27948005.859999999"/>
    <n v="12404420.16"/>
  </r>
  <r>
    <n v="358"/>
    <x v="5"/>
    <x v="35"/>
    <x v="357"/>
    <s v="บางปะกง,รพช."/>
    <s v="รพช."/>
    <n v="90"/>
    <s v="รพช.F1 50,000-100,000"/>
    <n v="2.27"/>
    <n v="2.17"/>
    <n v="1.99"/>
    <n v="51594307.799999997"/>
    <n v="15045105.17"/>
    <n v="0"/>
    <n v="0"/>
    <n v="0"/>
    <s v=""/>
    <x v="0"/>
    <n v="16673949.140000001"/>
    <n v="40455939.210000001"/>
  </r>
  <r>
    <n v="359"/>
    <x v="5"/>
    <x v="35"/>
    <x v="358"/>
    <s v="บ้านโพธิ์,รพช."/>
    <s v="รพช."/>
    <n v="52"/>
    <s v="รพช.F2 30,000 - 60,000"/>
    <n v="4.2699999999999996"/>
    <n v="4"/>
    <n v="2.06"/>
    <n v="64162299.340000004"/>
    <n v="21398089.780000001"/>
    <n v="0"/>
    <n v="0"/>
    <n v="0"/>
    <s v=""/>
    <x v="0"/>
    <n v="21780674.640000001"/>
    <n v="21821428.190000001"/>
  </r>
  <r>
    <n v="360"/>
    <x v="5"/>
    <x v="35"/>
    <x v="359"/>
    <s v="พนมสารคาม,รพช."/>
    <s v="รพช."/>
    <n v="146"/>
    <s v="รพช. M2 &gt;100"/>
    <n v="2.38"/>
    <n v="2.25"/>
    <n v="1.52"/>
    <n v="91136342.219999999"/>
    <n v="13245756.34"/>
    <n v="0"/>
    <n v="0"/>
    <n v="0"/>
    <s v=""/>
    <x v="0"/>
    <n v="21244270.050000001"/>
    <n v="34337300.600000001"/>
  </r>
  <r>
    <n v="361"/>
    <x v="5"/>
    <x v="35"/>
    <x v="360"/>
    <s v="สนามชัยเขต,รพช."/>
    <s v="รพช."/>
    <n v="150"/>
    <s v="รพช. M2 &gt;100"/>
    <n v="1.27"/>
    <n v="1.1499999999999999"/>
    <n v="0.63"/>
    <n v="16540675.640000001"/>
    <n v="18224770.079999998"/>
    <n v="2"/>
    <n v="0"/>
    <n v="0"/>
    <s v=""/>
    <x v="2"/>
    <n v="22523967.079999998"/>
    <n v="-23150901.559999999"/>
  </r>
  <r>
    <n v="362"/>
    <x v="5"/>
    <x v="35"/>
    <x v="361"/>
    <s v="แปลงยาว,รพช."/>
    <s v="รพช."/>
    <n v="85"/>
    <s v="รพช.F2 &lt;=30,000"/>
    <n v="1.81"/>
    <n v="1.6"/>
    <n v="0.91"/>
    <n v="17559006.27"/>
    <n v="10909884.49"/>
    <n v="0"/>
    <n v="0"/>
    <n v="0"/>
    <s v=""/>
    <x v="0"/>
    <n v="12770530.16"/>
    <n v="-1928017.47"/>
  </r>
  <r>
    <n v="363"/>
    <x v="5"/>
    <x v="35"/>
    <x v="362"/>
    <s v="ราชสาส์น,รพช."/>
    <s v="รพช."/>
    <n v="13"/>
    <s v="รพช.F2 &lt;=30,000"/>
    <n v="1.76"/>
    <n v="1.62"/>
    <n v="1.29"/>
    <n v="8026108.4100000001"/>
    <n v="3591967.68"/>
    <n v="0"/>
    <n v="0"/>
    <n v="0"/>
    <s v=""/>
    <x v="0"/>
    <n v="4170006.99"/>
    <n v="3036299.85"/>
  </r>
  <r>
    <n v="364"/>
    <x v="5"/>
    <x v="35"/>
    <x v="363"/>
    <s v="คลองเขื่อน,รพช."/>
    <s v="รพช."/>
    <n v="10"/>
    <s v="รพช.F3 &lt;=15,000"/>
    <n v="6.78"/>
    <n v="6.53"/>
    <n v="6.22"/>
    <n v="41492488.100000001"/>
    <n v="14201212.76"/>
    <n v="0"/>
    <n v="0"/>
    <n v="0"/>
    <s v=""/>
    <x v="0"/>
    <n v="14857527.66"/>
    <n v="37422631.939999998"/>
  </r>
  <r>
    <n v="365"/>
    <x v="5"/>
    <x v="36"/>
    <x v="364"/>
    <s v="ชลบุรี,รพศ."/>
    <s v="รพศ."/>
    <n v="834"/>
    <s v="รพศ.A &gt;700 to &lt;1000"/>
    <n v="2.76"/>
    <n v="2.54"/>
    <n v="1.58"/>
    <n v="1374273451.22"/>
    <n v="98973656.900000006"/>
    <n v="0"/>
    <n v="0"/>
    <n v="0"/>
    <s v=""/>
    <x v="0"/>
    <n v="101014952.55"/>
    <n v="448791279"/>
  </r>
  <r>
    <n v="366"/>
    <x v="5"/>
    <x v="36"/>
    <x v="365"/>
    <s v="บ้านบึง,รพช."/>
    <s v="รพช."/>
    <n v="124"/>
    <s v="รพช. M2 &gt;100"/>
    <n v="7.15"/>
    <n v="6.84"/>
    <n v="5.89"/>
    <n v="212102828.65000001"/>
    <n v="34904007.939999998"/>
    <n v="0"/>
    <n v="0"/>
    <n v="0"/>
    <s v=""/>
    <x v="0"/>
    <n v="44791234.659999996"/>
    <n v="168862469.38"/>
  </r>
  <r>
    <n v="367"/>
    <x v="5"/>
    <x v="36"/>
    <x v="366"/>
    <s v="หนองใหญ่,รพช."/>
    <s v="รพช."/>
    <n v="35"/>
    <s v="รพช.F2 &lt;=30,000"/>
    <n v="2.7"/>
    <n v="2.57"/>
    <n v="2.15"/>
    <n v="28278908.25"/>
    <n v="6445194.79"/>
    <n v="0"/>
    <n v="0"/>
    <n v="0"/>
    <s v=""/>
    <x v="0"/>
    <n v="6575487.9800000004"/>
    <n v="19552692.140000001"/>
  </r>
  <r>
    <n v="368"/>
    <x v="5"/>
    <x v="36"/>
    <x v="367"/>
    <s v="บางละมุง,รพท."/>
    <s v="รพท."/>
    <n v="269"/>
    <s v="รพท.S &lt;=400"/>
    <n v="3.02"/>
    <n v="2.77"/>
    <n v="2.34"/>
    <n v="391616896.55000001"/>
    <n v="50456935.869999997"/>
    <n v="0"/>
    <n v="0"/>
    <n v="0"/>
    <s v=""/>
    <x v="0"/>
    <n v="72943531.290000007"/>
    <n v="259259044.02000001"/>
  </r>
  <r>
    <n v="369"/>
    <x v="5"/>
    <x v="36"/>
    <x v="368"/>
    <s v="วัดญาณสังวราราม,รพช."/>
    <s v="รพช."/>
    <n v="30"/>
    <s v="รพช.F2 &lt;=30,000"/>
    <n v="1.96"/>
    <n v="1.8"/>
    <n v="1.52"/>
    <n v="19231607.510000002"/>
    <n v="2080014.16"/>
    <n v="0"/>
    <n v="0"/>
    <n v="0"/>
    <s v=""/>
    <x v="0"/>
    <n v="3127104.4"/>
    <n v="10449554.779999999"/>
  </r>
  <r>
    <n v="370"/>
    <x v="5"/>
    <x v="36"/>
    <x v="369"/>
    <s v="พานทอง,รพช."/>
    <s v="รพช."/>
    <n v="69"/>
    <s v="รพช.F1 &lt;=50,000"/>
    <n v="2.9"/>
    <n v="2.77"/>
    <n v="2.31"/>
    <n v="80904511.829999998"/>
    <n v="19373700.399999999"/>
    <n v="0"/>
    <n v="0"/>
    <n v="0"/>
    <s v=""/>
    <x v="0"/>
    <n v="23633691.170000002"/>
    <n v="55731281.799999997"/>
  </r>
  <r>
    <n v="371"/>
    <x v="5"/>
    <x v="36"/>
    <x v="370"/>
    <s v="พนัสนิคม,รพช."/>
    <s v="รพช."/>
    <n v="232"/>
    <s v="รพช. M2 &gt;100"/>
    <n v="3.28"/>
    <n v="3.05"/>
    <n v="2.41"/>
    <n v="249068948.28"/>
    <n v="43099072.090000004"/>
    <n v="0"/>
    <n v="0"/>
    <n v="0"/>
    <s v=""/>
    <x v="0"/>
    <n v="53331407.369999997"/>
    <n v="155368985.44999999"/>
  </r>
  <r>
    <n v="372"/>
    <x v="5"/>
    <x v="36"/>
    <x v="371"/>
    <s v="แหลมฉบัง,รพช."/>
    <s v="รพช."/>
    <n v="186"/>
    <s v="รพช. M2 &gt;100"/>
    <n v="2.8"/>
    <n v="2.62"/>
    <n v="2.25"/>
    <n v="198535270.31"/>
    <n v="40830854.369999997"/>
    <n v="0"/>
    <n v="0"/>
    <n v="0"/>
    <s v=""/>
    <x v="0"/>
    <n v="51606753.270000003"/>
    <n v="139329375.43000001"/>
  </r>
  <r>
    <n v="373"/>
    <x v="5"/>
    <x v="36"/>
    <x v="372"/>
    <s v="เกาะสีชัง,รพช."/>
    <s v="รพช."/>
    <n v="30"/>
    <s v="รพช.F2 &lt;=30,000"/>
    <n v="6.73"/>
    <n v="6.5"/>
    <n v="6.38"/>
    <n v="31455888.280000001"/>
    <n v="5458182.2800000003"/>
    <n v="0"/>
    <n v="0"/>
    <n v="0"/>
    <s v=""/>
    <x v="0"/>
    <n v="6268271.9199999999"/>
    <n v="29532027.91"/>
  </r>
  <r>
    <n v="374"/>
    <x v="5"/>
    <x v="36"/>
    <x v="373"/>
    <s v="สัตหีบกม10,รพช."/>
    <s v="รพช."/>
    <n v="56"/>
    <s v="รพช.F1 50,000-100,000"/>
    <n v="4.93"/>
    <n v="4.84"/>
    <n v="4.6399999999999997"/>
    <n v="155192858.36000001"/>
    <n v="22117506.66"/>
    <n v="0"/>
    <n v="0"/>
    <n v="0"/>
    <s v=""/>
    <x v="0"/>
    <n v="24472492.010000002"/>
    <n v="143940362.43000001"/>
  </r>
  <r>
    <n v="375"/>
    <x v="5"/>
    <x v="36"/>
    <x v="374"/>
    <s v="บ่อทอง,รพช."/>
    <s v="รพช."/>
    <n v="60"/>
    <s v="รพช.F2 30,000 - 60,000"/>
    <n v="6.03"/>
    <n v="5.85"/>
    <n v="5.42"/>
    <n v="97467584.790000007"/>
    <n v="28040192.190000001"/>
    <n v="0"/>
    <n v="0"/>
    <n v="0"/>
    <s v=""/>
    <x v="0"/>
    <n v="26762157.210000001"/>
    <n v="86043597.090000004"/>
  </r>
  <r>
    <n v="376"/>
    <x v="5"/>
    <x v="36"/>
    <x v="375"/>
    <s v="เกาะจันทร์,รพช."/>
    <s v="รพช."/>
    <n v="30"/>
    <s v="รพช.F2 &lt;=30,000"/>
    <n v="5.75"/>
    <n v="5.51"/>
    <n v="5.17"/>
    <n v="57734998.350000001"/>
    <n v="15158508.08"/>
    <n v="0"/>
    <n v="0"/>
    <n v="0"/>
    <s v=""/>
    <x v="0"/>
    <n v="17338857.98"/>
    <n v="50702293.399999999"/>
  </r>
  <r>
    <n v="377"/>
    <x v="5"/>
    <x v="37"/>
    <x v="376"/>
    <s v="ตราด,รพท."/>
    <s v="รพท."/>
    <n v="365"/>
    <s v="รพท.S &lt;=400"/>
    <n v="2.6"/>
    <n v="2.4700000000000002"/>
    <n v="1.65"/>
    <n v="200969718.56999999"/>
    <n v="37393685.159999996"/>
    <n v="0"/>
    <n v="0"/>
    <n v="0"/>
    <s v=""/>
    <x v="0"/>
    <n v="39568065.75"/>
    <n v="81250000.420000002"/>
  </r>
  <r>
    <n v="378"/>
    <x v="5"/>
    <x v="37"/>
    <x v="377"/>
    <s v="คลองใหญ่,รพช."/>
    <s v="รพช."/>
    <n v="36"/>
    <s v="รพช.F2 &lt;=30,000"/>
    <n v="3.11"/>
    <n v="2.8"/>
    <n v="2.36"/>
    <n v="18027327.109999999"/>
    <n v="-574707.98"/>
    <n v="0"/>
    <n v="1"/>
    <n v="0"/>
    <n v="94.1"/>
    <x v="1"/>
    <n v="403433.49"/>
    <n v="11582823.689999999"/>
  </r>
  <r>
    <n v="379"/>
    <x v="5"/>
    <x v="37"/>
    <x v="378"/>
    <s v="เขาสมิง,รพช."/>
    <s v="รพช."/>
    <n v="36"/>
    <s v="รพช.F2 30,000 - 60,000"/>
    <n v="1.87"/>
    <n v="1.73"/>
    <n v="1.52"/>
    <n v="14228519.32"/>
    <n v="5640744.8600000003"/>
    <n v="0"/>
    <n v="0"/>
    <n v="0"/>
    <s v=""/>
    <x v="0"/>
    <n v="6910148.1799999997"/>
    <n v="8434142.7100000009"/>
  </r>
  <r>
    <n v="380"/>
    <x v="5"/>
    <x v="37"/>
    <x v="379"/>
    <s v="บ่อไร่,รพช."/>
    <s v="รพช."/>
    <n v="35"/>
    <s v="รพช.F2 &lt;=30,000"/>
    <n v="3.23"/>
    <n v="3.04"/>
    <n v="2.58"/>
    <n v="25004905.84"/>
    <n v="7927803.3300000001"/>
    <n v="0"/>
    <n v="0"/>
    <n v="0"/>
    <s v=""/>
    <x v="0"/>
    <n v="8302938.9400000004"/>
    <n v="17720639.710000001"/>
  </r>
  <r>
    <n v="381"/>
    <x v="5"/>
    <x v="37"/>
    <x v="380"/>
    <s v="แหลมงอบ,รพช."/>
    <s v="รพช."/>
    <n v="30"/>
    <s v="รพช.F2 &lt;=30,000"/>
    <n v="4.53"/>
    <n v="4.2300000000000004"/>
    <n v="3.64"/>
    <n v="21050134.539999999"/>
    <n v="2785566.14"/>
    <n v="0"/>
    <n v="0"/>
    <n v="0"/>
    <s v=""/>
    <x v="0"/>
    <n v="3467341.87"/>
    <n v="15777656.800000001"/>
  </r>
  <r>
    <n v="382"/>
    <x v="5"/>
    <x v="37"/>
    <x v="381"/>
    <s v="เกาะกูด,รพช."/>
    <s v="รพช."/>
    <n v="7"/>
    <s v="รพช.F3 &lt;=15,000"/>
    <n v="6.16"/>
    <n v="6"/>
    <n v="5.68"/>
    <n v="16370349.35"/>
    <n v="2978672.04"/>
    <n v="0"/>
    <n v="0"/>
    <n v="0"/>
    <s v=""/>
    <x v="0"/>
    <n v="3265590.82"/>
    <n v="14611775.970000001"/>
  </r>
  <r>
    <n v="383"/>
    <x v="5"/>
    <x v="37"/>
    <x v="382"/>
    <s v="เกาะช้าง,รพช."/>
    <s v="รพช."/>
    <n v="25"/>
    <s v="รพช.F2 &lt;=30,000"/>
    <n v="6"/>
    <n v="5.73"/>
    <n v="5.18"/>
    <n v="25490109.609999999"/>
    <n v="5304781.2"/>
    <n v="0"/>
    <n v="0"/>
    <n v="0"/>
    <s v=""/>
    <x v="0"/>
    <n v="6239547.54"/>
    <n v="21299731.960000001"/>
  </r>
  <r>
    <n v="384"/>
    <x v="5"/>
    <x v="38"/>
    <x v="383"/>
    <s v="เจ้าพระยาอภัยภูเบศร,รพศ."/>
    <s v="รพศ."/>
    <n v="501"/>
    <s v="รพศ.A &lt;=700"/>
    <n v="2.0299999999999998"/>
    <n v="1.83"/>
    <n v="1.06"/>
    <n v="347897463.61000001"/>
    <n v="205340281.25"/>
    <n v="0"/>
    <n v="0"/>
    <n v="0"/>
    <s v=""/>
    <x v="0"/>
    <n v="202181671.66"/>
    <n v="40497851.140000001"/>
  </r>
  <r>
    <n v="385"/>
    <x v="5"/>
    <x v="38"/>
    <x v="384"/>
    <s v="กบินทร์บุรี,รพท."/>
    <s v="รพท."/>
    <n v="248"/>
    <s v="รพท. M1 &gt;200"/>
    <n v="2.06"/>
    <n v="1.87"/>
    <n v="1.22"/>
    <n v="177064640.22999999"/>
    <n v="37781511.219999999"/>
    <n v="0"/>
    <n v="0"/>
    <n v="0"/>
    <s v=""/>
    <x v="0"/>
    <n v="46124221.399999999"/>
    <n v="35711034.479999997"/>
  </r>
  <r>
    <n v="386"/>
    <x v="5"/>
    <x v="38"/>
    <x v="385"/>
    <s v="นาดี,รพช."/>
    <s v="รพช."/>
    <n v="60"/>
    <s v="รพช.F2 30,000 - 60,000"/>
    <n v="3.34"/>
    <n v="3.12"/>
    <n v="2.38"/>
    <n v="31922604.34"/>
    <n v="9364032.6500000004"/>
    <n v="0"/>
    <n v="0"/>
    <n v="0"/>
    <s v=""/>
    <x v="0"/>
    <n v="10990861.140000001"/>
    <n v="18595620.850000001"/>
  </r>
  <r>
    <n v="387"/>
    <x v="5"/>
    <x v="38"/>
    <x v="386"/>
    <s v="บ้านสร้าง,รพช."/>
    <s v="รพช."/>
    <n v="30"/>
    <s v="รพช.F2 &lt;=30,000"/>
    <n v="1.65"/>
    <n v="1.44"/>
    <n v="1.08"/>
    <n v="10014655.029999999"/>
    <n v="5633458.0899999999"/>
    <n v="0"/>
    <n v="0"/>
    <n v="0"/>
    <s v=""/>
    <x v="0"/>
    <n v="5852205.7699999996"/>
    <n v="1207051.68"/>
  </r>
  <r>
    <n v="388"/>
    <x v="5"/>
    <x v="38"/>
    <x v="387"/>
    <s v="ประจันตคาม,รพช."/>
    <s v="รพช."/>
    <n v="33"/>
    <s v="รพช.F2 30,000 - 60,000"/>
    <n v="2.86"/>
    <n v="2.73"/>
    <n v="2.46"/>
    <n v="24744923.34"/>
    <n v="8887898.3599999994"/>
    <n v="0"/>
    <n v="0"/>
    <n v="0"/>
    <s v=""/>
    <x v="0"/>
    <n v="10117006.49"/>
    <n v="19431318.239999998"/>
  </r>
  <r>
    <n v="389"/>
    <x v="5"/>
    <x v="38"/>
    <x v="388"/>
    <s v="ศรีมหาโพธิ,รพช."/>
    <s v="รพช."/>
    <n v="60"/>
    <s v="รพช.F2 30,000 - 60,000"/>
    <n v="1.29"/>
    <n v="1.1599999999999999"/>
    <n v="0.76"/>
    <n v="8111851.8700000001"/>
    <n v="6869635.4299999997"/>
    <n v="2"/>
    <n v="0"/>
    <n v="0"/>
    <s v=""/>
    <x v="2"/>
    <n v="9525688.8200000003"/>
    <n v="-6788693.6699999999"/>
  </r>
  <r>
    <n v="390"/>
    <x v="5"/>
    <x v="38"/>
    <x v="389"/>
    <s v="ศรีมโหสถ,รพช."/>
    <s v="รพช."/>
    <n v="30"/>
    <s v="รพช.F2 &lt;=30,000"/>
    <n v="1.75"/>
    <n v="1.59"/>
    <n v="1.3"/>
    <n v="11128596.539999999"/>
    <n v="5090480.12"/>
    <n v="0"/>
    <n v="0"/>
    <n v="0"/>
    <s v=""/>
    <x v="0"/>
    <n v="6012612.0199999996"/>
    <n v="4454378"/>
  </r>
  <r>
    <n v="391"/>
    <x v="5"/>
    <x v="39"/>
    <x v="390"/>
    <s v="ระยอง,รพศ."/>
    <s v="รพศ."/>
    <n v="580"/>
    <s v="รพศ.A &lt;=700"/>
    <n v="2.93"/>
    <n v="2.69"/>
    <n v="2.23"/>
    <n v="825592468.74000001"/>
    <n v="49947228.380000003"/>
    <n v="0"/>
    <n v="0"/>
    <n v="0"/>
    <s v=""/>
    <x v="0"/>
    <n v="55846672.130000003"/>
    <n v="568637693.98000002"/>
  </r>
  <r>
    <n v="392"/>
    <x v="5"/>
    <x v="39"/>
    <x v="391"/>
    <s v="เฉลิมพระเกียรติสมเด็จพระเทพรัตนราชสุดาฯ สยามบรมราช,รพท."/>
    <s v="รพท."/>
    <n v="162"/>
    <s v="รพท. M1 &lt;=200"/>
    <n v="0.96"/>
    <n v="0.89"/>
    <n v="0.36"/>
    <n v="-5106752.68"/>
    <n v="19170991.09"/>
    <n v="3"/>
    <n v="1"/>
    <n v="0"/>
    <n v="0.7"/>
    <x v="4"/>
    <n v="33305979.550000001"/>
    <n v="-76580545.069999993"/>
  </r>
  <r>
    <n v="393"/>
    <x v="5"/>
    <x v="39"/>
    <x v="392"/>
    <s v="บ้านฉาง,รพช."/>
    <s v="รพช."/>
    <n v="70"/>
    <s v="รพช.F1 &lt;=50,000"/>
    <n v="2.5299999999999998"/>
    <n v="2.39"/>
    <n v="1.95"/>
    <n v="42636825.030000001"/>
    <n v="2446850.79"/>
    <n v="0"/>
    <n v="0"/>
    <n v="0"/>
    <s v=""/>
    <x v="0"/>
    <n v="7185711.9199999999"/>
    <n v="26531686.559999999"/>
  </r>
  <r>
    <n v="394"/>
    <x v="5"/>
    <x v="39"/>
    <x v="393"/>
    <s v="แกลง,รพท."/>
    <s v="รพท."/>
    <n v="214"/>
    <s v="รพท. M1 &gt;200"/>
    <n v="1.94"/>
    <n v="1.78"/>
    <n v="0.7"/>
    <n v="126691550.95999999"/>
    <n v="21143746.129999999"/>
    <n v="1"/>
    <n v="0"/>
    <n v="0"/>
    <s v=""/>
    <x v="1"/>
    <n v="32478849.789999999"/>
    <n v="-40550115.469999999"/>
  </r>
  <r>
    <n v="395"/>
    <x v="5"/>
    <x v="39"/>
    <x v="394"/>
    <s v="วังจันทร์,รพช."/>
    <s v="รพช."/>
    <n v="43"/>
    <s v="รพช.F2 &lt;=30,000"/>
    <n v="1.42"/>
    <n v="1.32"/>
    <n v="0.74"/>
    <n v="11815290.24"/>
    <n v="9847625.9000000004"/>
    <n v="2"/>
    <n v="0"/>
    <n v="0"/>
    <s v=""/>
    <x v="2"/>
    <n v="11458856.949999999"/>
    <n v="-7203759.5300000003"/>
  </r>
  <r>
    <n v="396"/>
    <x v="5"/>
    <x v="39"/>
    <x v="395"/>
    <s v="บ้านค่าย,รพช."/>
    <s v="รพช."/>
    <n v="48"/>
    <s v="รพช.F2 30,000 - 60,000"/>
    <n v="4.0599999999999996"/>
    <n v="3.86"/>
    <n v="3.17"/>
    <n v="82283126.420000002"/>
    <n v="10271234.57"/>
    <n v="0"/>
    <n v="0"/>
    <n v="0"/>
    <s v=""/>
    <x v="0"/>
    <n v="11958602.6"/>
    <n v="58459135.509999998"/>
  </r>
  <r>
    <n v="397"/>
    <x v="5"/>
    <x v="39"/>
    <x v="396"/>
    <s v="ปลวกแดง,รพช."/>
    <s v="รพช."/>
    <n v="75"/>
    <s v="รพช.F1 &lt;=50,000"/>
    <n v="1.1299999999999999"/>
    <n v="1.05"/>
    <n v="0.52"/>
    <n v="13488017.91"/>
    <n v="-4148641.68"/>
    <n v="2"/>
    <n v="1"/>
    <n v="0"/>
    <n v="9.6999999999999993"/>
    <x v="3"/>
    <n v="-2170358.5099999998"/>
    <n v="-47939731.020000003"/>
  </r>
  <r>
    <n v="398"/>
    <x v="5"/>
    <x v="39"/>
    <x v="397"/>
    <s v="เขาชะเมา เฉลิมพระเกียรติ 80 พรรษา,รพช."/>
    <s v="รพช."/>
    <n v="30"/>
    <s v="รพช.F2 &lt;=30,000"/>
    <n v="2.17"/>
    <n v="1.96"/>
    <n v="1.24"/>
    <n v="18524047.280000001"/>
    <n v="3342871.94"/>
    <n v="0"/>
    <n v="0"/>
    <n v="0"/>
    <s v=""/>
    <x v="0"/>
    <n v="3782940.62"/>
    <n v="3768506.02"/>
  </r>
  <r>
    <n v="399"/>
    <x v="5"/>
    <x v="39"/>
    <x v="398"/>
    <s v="นิคมพัฒนา,รพช."/>
    <s v="รพช."/>
    <n v="30"/>
    <s v="รพช.F2 &lt;=30,000"/>
    <n v="4.18"/>
    <n v="4.01"/>
    <n v="3.52"/>
    <n v="81385420.049999997"/>
    <n v="-12269750.32"/>
    <n v="0"/>
    <n v="1"/>
    <n v="0"/>
    <n v="19.8"/>
    <x v="1"/>
    <n v="-11287120.99"/>
    <n v="64777629.240000002"/>
  </r>
  <r>
    <n v="400"/>
    <x v="5"/>
    <x v="40"/>
    <x v="399"/>
    <s v="สมุทรปราการ,รพศ."/>
    <s v="รพศ."/>
    <n v="600"/>
    <s v="รพศ.A &lt;=700"/>
    <n v="1.47"/>
    <n v="1.27"/>
    <n v="0.55000000000000004"/>
    <n v="195719252.66"/>
    <n v="159306770.03999999"/>
    <n v="2"/>
    <n v="0"/>
    <n v="0"/>
    <s v=""/>
    <x v="2"/>
    <n v="186630160.19999999"/>
    <n v="-188036193.13999999"/>
  </r>
  <r>
    <n v="401"/>
    <x v="5"/>
    <x v="40"/>
    <x v="400"/>
    <s v="บางบ่อ,รพช."/>
    <s v="รพช."/>
    <n v="163"/>
    <s v="รพช. M2 &gt;100"/>
    <n v="2.54"/>
    <n v="2.44"/>
    <n v="1.24"/>
    <n v="147336142.53"/>
    <n v="5983804.1799999997"/>
    <n v="0"/>
    <n v="0"/>
    <n v="0"/>
    <s v=""/>
    <x v="0"/>
    <n v="13538241.18"/>
    <n v="22746614.41"/>
  </r>
  <r>
    <n v="402"/>
    <x v="5"/>
    <x v="40"/>
    <x v="401"/>
    <s v="บางพลี,รพท."/>
    <s v="รพท."/>
    <n v="232"/>
    <s v="รพท. M1 &gt;200"/>
    <n v="3.89"/>
    <n v="3.8"/>
    <n v="3.54"/>
    <n v="569737080.44000006"/>
    <n v="49778543.5"/>
    <n v="0"/>
    <n v="0"/>
    <n v="0"/>
    <s v=""/>
    <x v="0"/>
    <n v="60239160.810000002"/>
    <n v="500413841.19999999"/>
  </r>
  <r>
    <n v="403"/>
    <x v="5"/>
    <x v="40"/>
    <x v="402"/>
    <s v="บางจาก,รพช."/>
    <s v="รพช."/>
    <n v="108"/>
    <s v="รพช.F1 50,000-100,000"/>
    <n v="3.03"/>
    <n v="2.81"/>
    <n v="2.3199999999999998"/>
    <n v="60981035.700000003"/>
    <n v="24509856.27"/>
    <n v="0"/>
    <n v="0"/>
    <n v="0"/>
    <s v=""/>
    <x v="0"/>
    <n v="27276556.27"/>
    <n v="39619652.979999997"/>
  </r>
  <r>
    <n v="404"/>
    <x v="5"/>
    <x v="40"/>
    <x v="403"/>
    <s v="พระสมุทรเจดีย์,รพช."/>
    <s v="รพช."/>
    <n v="51"/>
    <s v="รพช.F2 60,000-90,000"/>
    <n v="1.6"/>
    <n v="1.44"/>
    <n v="1.31"/>
    <n v="28191889.059999999"/>
    <n v="21150994.719999999"/>
    <n v="0"/>
    <n v="0"/>
    <n v="0"/>
    <s v=""/>
    <x v="0"/>
    <n v="22948338.449999999"/>
    <n v="14789651.43"/>
  </r>
  <r>
    <n v="405"/>
    <x v="5"/>
    <x v="40"/>
    <x v="404"/>
    <s v="บางเสาธง,รพช."/>
    <s v="รพช."/>
    <n v="15"/>
    <s v="รพช.F3 &gt;=25,000"/>
    <n v="2.72"/>
    <n v="2.63"/>
    <n v="2.6"/>
    <n v="91237448.920000002"/>
    <n v="13304921.609999999"/>
    <n v="0"/>
    <n v="0"/>
    <n v="0"/>
    <s v=""/>
    <x v="0"/>
    <n v="15018829.380000001"/>
    <n v="84853746.109999999"/>
  </r>
  <r>
    <n v="406"/>
    <x v="5"/>
    <x v="41"/>
    <x v="405"/>
    <s v="สมเด็จพระยุพราชสระแก้ว,รพท."/>
    <s v="รพท."/>
    <n v="440"/>
    <s v="รพท.S &gt;400"/>
    <n v="4.17"/>
    <n v="3.87"/>
    <n v="2.75"/>
    <n v="450204132.75999999"/>
    <n v="113106559.98999999"/>
    <n v="0"/>
    <n v="0"/>
    <n v="0"/>
    <s v=""/>
    <x v="0"/>
    <n v="110434892.86"/>
    <n v="248144272.13999999"/>
  </r>
  <r>
    <n v="407"/>
    <x v="5"/>
    <x v="41"/>
    <x v="406"/>
    <s v="คลองหาด,รพช."/>
    <s v="รพช."/>
    <n v="36"/>
    <s v="รพช.F2 &lt;=30,000"/>
    <n v="2.12"/>
    <n v="1.95"/>
    <n v="1.78"/>
    <n v="20679374.539999999"/>
    <n v="6305369.9800000004"/>
    <n v="0"/>
    <n v="0"/>
    <n v="0"/>
    <s v=""/>
    <x v="0"/>
    <n v="7699478.3799999999"/>
    <n v="14444642.59"/>
  </r>
  <r>
    <n v="408"/>
    <x v="5"/>
    <x v="41"/>
    <x v="407"/>
    <s v="ตาพระยา,รพช."/>
    <s v="รพช."/>
    <n v="46"/>
    <s v="รพช.F2 30,000 - 60,000"/>
    <n v="5.87"/>
    <n v="5.59"/>
    <n v="4.8"/>
    <n v="77741302.599999994"/>
    <n v="13643514.720000001"/>
    <n v="0"/>
    <n v="0"/>
    <n v="0"/>
    <s v=""/>
    <x v="0"/>
    <n v="16002030.279999999"/>
    <n v="60694884.630000003"/>
  </r>
  <r>
    <n v="409"/>
    <x v="5"/>
    <x v="41"/>
    <x v="408"/>
    <s v="วังน้ำเย็น,รพช."/>
    <s v="รพช."/>
    <n v="71"/>
    <s v="รพช.F2 30,000 - 60,000"/>
    <n v="2.64"/>
    <n v="2.2200000000000002"/>
    <n v="1.69"/>
    <n v="33075499.120000001"/>
    <n v="21506338.43"/>
    <n v="0"/>
    <n v="0"/>
    <n v="0"/>
    <s v=""/>
    <x v="0"/>
    <n v="24709156.690000001"/>
    <n v="13916828.060000001"/>
  </r>
  <r>
    <n v="410"/>
    <x v="5"/>
    <x v="41"/>
    <x v="409"/>
    <s v="วัฒนานคร,รพช."/>
    <s v="รพช."/>
    <n v="77"/>
    <s v="รพช.F2 30,000 - 60,000"/>
    <n v="3.02"/>
    <n v="2.85"/>
    <n v="2.4"/>
    <n v="50044662.729999997"/>
    <n v="12782431.17"/>
    <n v="0"/>
    <n v="0"/>
    <n v="0"/>
    <s v=""/>
    <x v="0"/>
    <n v="14915579.699999999"/>
    <n v="34822091.07"/>
  </r>
  <r>
    <n v="411"/>
    <x v="5"/>
    <x v="41"/>
    <x v="410"/>
    <s v="อรัญประเทศ,รพท."/>
    <s v="รพท."/>
    <n v="156"/>
    <s v="รพท. M1 &lt;=200"/>
    <n v="2.41"/>
    <n v="2.1800000000000002"/>
    <n v="1.46"/>
    <n v="102671547.5"/>
    <n v="111224410.09"/>
    <n v="0"/>
    <n v="0"/>
    <n v="0"/>
    <s v=""/>
    <x v="0"/>
    <n v="116646522.94"/>
    <n v="33655312.710000001"/>
  </r>
  <r>
    <n v="412"/>
    <x v="5"/>
    <x v="41"/>
    <x v="411"/>
    <s v="เขาฉกรรจ์,รพช."/>
    <s v="รพช."/>
    <n v="51"/>
    <s v="รพช.F2 30,000 - 60,000"/>
    <n v="3.59"/>
    <n v="3.24"/>
    <n v="2.92"/>
    <n v="41258153.100000001"/>
    <n v="10234934.640000001"/>
    <n v="0"/>
    <n v="0"/>
    <n v="0"/>
    <s v=""/>
    <x v="0"/>
    <n v="12036628.59"/>
    <n v="30484059.84"/>
  </r>
  <r>
    <n v="413"/>
    <x v="5"/>
    <x v="41"/>
    <x v="412"/>
    <s v="วังสมบูรณ์,รพช."/>
    <s v="รพช."/>
    <n v="22"/>
    <s v="รพช.F3 &gt;=25,000"/>
    <n v="6.51"/>
    <n v="6.22"/>
    <n v="5.44"/>
    <n v="35091200.079999998"/>
    <n v="14902615.189999999"/>
    <n v="0"/>
    <n v="0"/>
    <n v="0"/>
    <s v=""/>
    <x v="0"/>
    <n v="16312178.310000001"/>
    <n v="28239578.010000002"/>
  </r>
  <r>
    <n v="414"/>
    <x v="5"/>
    <x v="41"/>
    <x v="413"/>
    <s v="โคกสูง,รพช."/>
    <s v="รพช."/>
    <n v="30"/>
    <s v="รพช.F3 15,000-25,000"/>
    <n v="2.2999999999999998"/>
    <n v="2.1"/>
    <n v="1.83"/>
    <n v="22332960.280000001"/>
    <n v="17174462.350000001"/>
    <n v="0"/>
    <n v="0"/>
    <n v="0"/>
    <s v=""/>
    <x v="0"/>
    <n v="19036565.390000001"/>
    <n v="14197326.02"/>
  </r>
  <r>
    <n v="415"/>
    <x v="6"/>
    <x v="42"/>
    <x v="414"/>
    <s v="กาฬสินธุ์,รพท."/>
    <s v="รพท."/>
    <n v="534"/>
    <s v="รพท.S &gt;400"/>
    <n v="1.84"/>
    <n v="1.67"/>
    <n v="0.94"/>
    <n v="225930530.88"/>
    <n v="84002907.909999996"/>
    <n v="0"/>
    <n v="0"/>
    <n v="0"/>
    <s v=""/>
    <x v="0"/>
    <n v="75210685.390000001"/>
    <n v="-14896749.32"/>
  </r>
  <r>
    <n v="416"/>
    <x v="6"/>
    <x v="42"/>
    <x v="415"/>
    <s v="นามน,รพช."/>
    <s v="รพช."/>
    <n v="37"/>
    <s v="รพช.F2 &lt;=30,000"/>
    <n v="3.38"/>
    <n v="3.1"/>
    <n v="2.81"/>
    <n v="25618377.52"/>
    <n v="8686889.7599999998"/>
    <n v="0"/>
    <n v="0"/>
    <n v="0"/>
    <s v=""/>
    <x v="0"/>
    <n v="8368105.9800000004"/>
    <n v="19240743.789999999"/>
  </r>
  <r>
    <n v="417"/>
    <x v="6"/>
    <x v="42"/>
    <x v="416"/>
    <s v="กมลาไสย,รพช."/>
    <s v="รพช."/>
    <n v="124"/>
    <s v="รพช.F1 &lt;=50,000"/>
    <n v="1.42"/>
    <n v="1.29"/>
    <n v="0.72"/>
    <n v="28340751.109999999"/>
    <n v="11291005.800000001"/>
    <n v="2"/>
    <n v="0"/>
    <n v="0"/>
    <s v=""/>
    <x v="2"/>
    <n v="13516676.289999999"/>
    <n v="-19388183.02"/>
  </r>
  <r>
    <n v="418"/>
    <x v="6"/>
    <x v="42"/>
    <x v="417"/>
    <s v="ร่องคำ,รพช."/>
    <s v="รพช."/>
    <n v="30"/>
    <s v="รพช.F2 &lt;=30,000"/>
    <n v="1.86"/>
    <n v="1.73"/>
    <n v="1.51"/>
    <n v="7106461.4500000002"/>
    <n v="3827311.68"/>
    <n v="0"/>
    <n v="0"/>
    <n v="0"/>
    <s v=""/>
    <x v="0"/>
    <n v="3693865.92"/>
    <n v="4171592.7"/>
  </r>
  <r>
    <n v="419"/>
    <x v="6"/>
    <x v="42"/>
    <x v="418"/>
    <s v="เขาวง,รพช."/>
    <s v="รพช."/>
    <n v="93"/>
    <s v="รพช.F2 &lt;=30,000"/>
    <n v="4.07"/>
    <n v="3.66"/>
    <n v="2.98"/>
    <n v="46290573.939999998"/>
    <n v="13784624.93"/>
    <n v="0"/>
    <n v="0"/>
    <n v="0"/>
    <s v=""/>
    <x v="0"/>
    <n v="12846533.890000001"/>
    <n v="29852715.329999998"/>
  </r>
  <r>
    <n v="420"/>
    <x v="6"/>
    <x v="42"/>
    <x v="419"/>
    <s v="ยางตลาด,รพช."/>
    <s v="รพช."/>
    <n v="154"/>
    <s v="รพช. M2 &gt;100"/>
    <n v="1.82"/>
    <n v="1.67"/>
    <n v="1.2"/>
    <n v="47433789.850000001"/>
    <n v="22352196.719999999"/>
    <n v="0"/>
    <n v="0"/>
    <n v="0"/>
    <s v=""/>
    <x v="0"/>
    <n v="19307430.190000001"/>
    <n v="11614299.4"/>
  </r>
  <r>
    <n v="421"/>
    <x v="6"/>
    <x v="42"/>
    <x v="420"/>
    <s v="ห้วยเม็ก,รพช."/>
    <s v="รพช."/>
    <n v="58"/>
    <s v="รพช.F2 30,000 - 60,000"/>
    <n v="2.3199999999999998"/>
    <n v="2.0299999999999998"/>
    <n v="1.49"/>
    <n v="17884590.510000002"/>
    <n v="7119205.1200000001"/>
    <n v="0"/>
    <n v="0"/>
    <n v="0"/>
    <s v=""/>
    <x v="0"/>
    <n v="7962150.5"/>
    <n v="6853004.4400000004"/>
  </r>
  <r>
    <n v="422"/>
    <x v="6"/>
    <x v="42"/>
    <x v="421"/>
    <s v="สหัสขันธ์,รพช."/>
    <s v="รพช."/>
    <n v="45"/>
    <s v="รพช.F2 &lt;=30,000"/>
    <n v="1.99"/>
    <n v="1.68"/>
    <n v="1.17"/>
    <n v="14476232.189999999"/>
    <n v="9100240.9900000002"/>
    <n v="0"/>
    <n v="0"/>
    <n v="0"/>
    <s v=""/>
    <x v="0"/>
    <n v="9971217.3499999996"/>
    <n v="2606057.62"/>
  </r>
  <r>
    <n v="423"/>
    <x v="6"/>
    <x v="42"/>
    <x v="422"/>
    <s v="คำม่วง,รพช."/>
    <s v="รพช."/>
    <n v="74"/>
    <s v="รพช.F2 30,000 - 60,000"/>
    <n v="1.89"/>
    <n v="1.68"/>
    <n v="1.39"/>
    <n v="19996892.48"/>
    <n v="16228603.99"/>
    <n v="0"/>
    <n v="0"/>
    <n v="0"/>
    <s v=""/>
    <x v="0"/>
    <n v="15301896.130000001"/>
    <n v="8557753.1300000008"/>
  </r>
  <r>
    <n v="424"/>
    <x v="6"/>
    <x v="42"/>
    <x v="423"/>
    <s v="ท่าคันโท,รพช."/>
    <s v="รพช."/>
    <n v="44"/>
    <s v="รพช.F2 &lt;=30,000"/>
    <n v="1.9"/>
    <n v="1.63"/>
    <n v="1.36"/>
    <n v="16153180.369999999"/>
    <n v="10436687.5"/>
    <n v="0"/>
    <n v="0"/>
    <n v="0"/>
    <s v=""/>
    <x v="0"/>
    <n v="12519691.52"/>
    <n v="6442151.4800000004"/>
  </r>
  <r>
    <n v="425"/>
    <x v="6"/>
    <x v="42"/>
    <x v="424"/>
    <s v="หนองกุงศรี,รพช."/>
    <s v="รพช."/>
    <n v="67"/>
    <s v="รพช.F2 30,000 - 60,000"/>
    <n v="5.13"/>
    <n v="4.6399999999999997"/>
    <n v="3.86"/>
    <n v="58426393.810000002"/>
    <n v="17442635.239999998"/>
    <n v="0"/>
    <n v="0"/>
    <n v="0"/>
    <s v=""/>
    <x v="0"/>
    <n v="16501711.73"/>
    <n v="41308202.920000002"/>
  </r>
  <r>
    <n v="426"/>
    <x v="6"/>
    <x v="42"/>
    <x v="425"/>
    <s v="สมเด็จ,รพช."/>
    <s v="รพช."/>
    <n v="138"/>
    <s v="รพช. M2 &gt;100"/>
    <n v="2.36"/>
    <n v="2.13"/>
    <n v="1.72"/>
    <n v="49917599.5"/>
    <n v="17914839.850000001"/>
    <n v="0"/>
    <n v="0"/>
    <n v="0"/>
    <s v=""/>
    <x v="0"/>
    <n v="16705683.630000001"/>
    <n v="26188267.640000001"/>
  </r>
  <r>
    <n v="427"/>
    <x v="6"/>
    <x v="42"/>
    <x v="426"/>
    <s v="ห้วยผึ้ง,รพช."/>
    <s v="รพช."/>
    <n v="34"/>
    <s v="รพช.F2 &lt;=30,000"/>
    <n v="1.76"/>
    <n v="1.48"/>
    <n v="1.1499999999999999"/>
    <n v="7899000.4800000004"/>
    <n v="4582264.05"/>
    <n v="0"/>
    <n v="0"/>
    <n v="0"/>
    <s v=""/>
    <x v="0"/>
    <n v="3532895.53"/>
    <n v="1559384.82"/>
  </r>
  <r>
    <n v="428"/>
    <x v="6"/>
    <x v="42"/>
    <x v="427"/>
    <s v="สมเด็จพระยุพราชกุฉินารายณ์,รพช."/>
    <s v="รพช."/>
    <n v="155"/>
    <s v="รพช. M2 &gt;100"/>
    <n v="1.56"/>
    <n v="1.39"/>
    <n v="0.76"/>
    <n v="37220388.390000001"/>
    <n v="26596390.73"/>
    <n v="1"/>
    <n v="0"/>
    <n v="0"/>
    <s v=""/>
    <x v="1"/>
    <n v="22371253.079999998"/>
    <n v="-15611833.23"/>
  </r>
  <r>
    <n v="429"/>
    <x v="6"/>
    <x v="42"/>
    <x v="428"/>
    <s v="นาคู,รพช."/>
    <s v="รพช."/>
    <n v="40"/>
    <s v="รพช.F3 15,000-25,000"/>
    <n v="2.5299999999999998"/>
    <n v="2.2000000000000002"/>
    <n v="2.0099999999999998"/>
    <n v="17094603.399999999"/>
    <n v="9457097.7100000009"/>
    <n v="0"/>
    <n v="0"/>
    <n v="0"/>
    <s v=""/>
    <x v="0"/>
    <n v="5684399.7400000002"/>
    <n v="10814609.380000001"/>
  </r>
  <r>
    <n v="430"/>
    <x v="6"/>
    <x v="42"/>
    <x v="429"/>
    <s v="ฆ้องชัย,รพช."/>
    <s v="รพช."/>
    <n v="0"/>
    <s v="รพช.F3 15,000-25,000"/>
    <n v="2.21"/>
    <n v="2"/>
    <n v="1.88"/>
    <n v="12336987.470000001"/>
    <n v="9826824.0899999999"/>
    <n v="0"/>
    <n v="0"/>
    <n v="0"/>
    <s v=""/>
    <x v="0"/>
    <n v="6344219.6200000001"/>
    <n v="8754726.4199999999"/>
  </r>
  <r>
    <n v="431"/>
    <x v="6"/>
    <x v="42"/>
    <x v="430"/>
    <s v="ดอนจาน,รพช."/>
    <s v="รพช."/>
    <n v="0"/>
    <s v="รพช.F3 15,000-25,000"/>
    <n v="1.97"/>
    <n v="1.71"/>
    <n v="1.63"/>
    <n v="10186832.73"/>
    <n v="5777649.1900000004"/>
    <n v="0"/>
    <n v="0"/>
    <n v="0"/>
    <s v=""/>
    <x v="0"/>
    <n v="4844060.37"/>
    <n v="6430678.7699999996"/>
  </r>
  <r>
    <n v="432"/>
    <x v="6"/>
    <x v="42"/>
    <x v="431"/>
    <s v="สามชัย,รพช."/>
    <s v="รพช."/>
    <n v="30"/>
    <s v="รพช.F2 &lt;=30,000"/>
    <n v="2.06"/>
    <n v="1.72"/>
    <n v="1.57"/>
    <n v="9157730.4800000004"/>
    <n v="7859552.0499999998"/>
    <n v="0"/>
    <n v="0"/>
    <n v="0"/>
    <s v=""/>
    <x v="0"/>
    <n v="7748379.8300000001"/>
    <n v="4993535.7"/>
  </r>
  <r>
    <n v="433"/>
    <x v="6"/>
    <x v="43"/>
    <x v="432"/>
    <s v="ขอนแก่น,รพศ."/>
    <s v="รพศ."/>
    <n v="910"/>
    <s v="รพศ.A &gt;700 to &lt;1000"/>
    <n v="1.86"/>
    <n v="1.66"/>
    <n v="1.0900000000000001"/>
    <n v="834126245.54999995"/>
    <n v="74069270.200000003"/>
    <n v="0"/>
    <n v="0"/>
    <n v="0"/>
    <s v=""/>
    <x v="0"/>
    <n v="92823484.609999999"/>
    <n v="97784165.670000002"/>
  </r>
  <r>
    <n v="434"/>
    <x v="6"/>
    <x v="43"/>
    <x v="433"/>
    <s v="บ้านฝาง,รพช."/>
    <s v="รพช."/>
    <n v="44"/>
    <s v="รพช.F2 30,000 - 60,000"/>
    <n v="2.2400000000000002"/>
    <n v="2.11"/>
    <n v="1.55"/>
    <n v="44336700.939999998"/>
    <n v="-12592489.060000001"/>
    <n v="0"/>
    <n v="1"/>
    <n v="0"/>
    <n v="10.5"/>
    <x v="1"/>
    <n v="10989209.369999999"/>
    <n v="19107970.27"/>
  </r>
  <r>
    <n v="435"/>
    <x v="6"/>
    <x v="43"/>
    <x v="434"/>
    <s v="พระยืน,รพช."/>
    <s v="รพช."/>
    <n v="34"/>
    <s v="รพช.F2 &lt;=30,000"/>
    <n v="1.36"/>
    <n v="1.24"/>
    <n v="0.82"/>
    <n v="7487908.1299999999"/>
    <n v="6558368.1500000004"/>
    <n v="1"/>
    <n v="0"/>
    <n v="0"/>
    <s v=""/>
    <x v="1"/>
    <n v="4527827.32"/>
    <n v="-3658828.53"/>
  </r>
  <r>
    <n v="436"/>
    <x v="6"/>
    <x v="43"/>
    <x v="435"/>
    <s v="หนองเรือ,รพช."/>
    <s v="รพช."/>
    <n v="99"/>
    <s v="รพช.F1 50,000-100,000"/>
    <n v="2.2400000000000002"/>
    <n v="2.0299999999999998"/>
    <n v="1.63"/>
    <n v="39137950.759999998"/>
    <n v="8707495.8200000003"/>
    <n v="0"/>
    <n v="0"/>
    <n v="0"/>
    <s v=""/>
    <x v="0"/>
    <n v="6537423.9800000004"/>
    <n v="20593403.350000001"/>
  </r>
  <r>
    <n v="437"/>
    <x v="6"/>
    <x v="43"/>
    <x v="436"/>
    <s v="ชุมแพ,รพท."/>
    <s v="รพท."/>
    <n v="354"/>
    <s v="รพท. M1 &gt;200"/>
    <n v="1.1499999999999999"/>
    <n v="1.04"/>
    <n v="0.55000000000000004"/>
    <n v="35227128.340000004"/>
    <n v="31203456.52"/>
    <n v="2"/>
    <n v="0"/>
    <n v="0"/>
    <s v=""/>
    <x v="2"/>
    <n v="44706231.899999999"/>
    <n v="-107125094.48"/>
  </r>
  <r>
    <n v="438"/>
    <x v="6"/>
    <x v="43"/>
    <x v="437"/>
    <s v="สีชมพู,รพช."/>
    <s v="รพช."/>
    <n v="82"/>
    <s v="รพช.F2 30,000 - 60,000"/>
    <n v="1.41"/>
    <n v="1.3"/>
    <n v="0.9"/>
    <n v="15419773.050000001"/>
    <n v="8165234.1100000003"/>
    <n v="1"/>
    <n v="0"/>
    <n v="0"/>
    <s v=""/>
    <x v="1"/>
    <n v="5532318.0199999996"/>
    <n v="-3795078.65"/>
  </r>
  <r>
    <n v="439"/>
    <x v="6"/>
    <x v="43"/>
    <x v="438"/>
    <s v="น้ำพอง,รพช."/>
    <s v="รพช."/>
    <n v="209"/>
    <s v="รพช. M2 &gt;100"/>
    <n v="1.65"/>
    <n v="1.55"/>
    <n v="1.1299999999999999"/>
    <n v="47905009.630000003"/>
    <n v="29656319.890000001"/>
    <n v="0"/>
    <n v="0"/>
    <n v="0"/>
    <s v=""/>
    <x v="0"/>
    <n v="28727802.899999999"/>
    <n v="9741374.3300000001"/>
  </r>
  <r>
    <n v="440"/>
    <x v="6"/>
    <x v="43"/>
    <x v="439"/>
    <s v="อุบลรัตน์,รพช."/>
    <s v="รพช."/>
    <n v="64"/>
    <s v="รพช.F2 30,000 - 60,000"/>
    <n v="2.72"/>
    <n v="2.15"/>
    <n v="1.51"/>
    <n v="25520148.449999999"/>
    <n v="1347953.95"/>
    <n v="0"/>
    <n v="0"/>
    <n v="0"/>
    <s v=""/>
    <x v="0"/>
    <n v="5005872.0199999996"/>
    <n v="7579135.4199999999"/>
  </r>
  <r>
    <n v="441"/>
    <x v="6"/>
    <x v="43"/>
    <x v="440"/>
    <s v="บ้านไผ่,รพช."/>
    <s v="รพช."/>
    <n v="121"/>
    <s v="รพช. M2 &gt;100"/>
    <n v="1.9"/>
    <n v="1.8"/>
    <n v="1.41"/>
    <n v="60980723.229999997"/>
    <n v="38319544.030000001"/>
    <n v="0"/>
    <n v="0"/>
    <n v="0"/>
    <s v=""/>
    <x v="0"/>
    <n v="32850369.010000002"/>
    <n v="26875515.710000001"/>
  </r>
  <r>
    <n v="442"/>
    <x v="6"/>
    <x v="43"/>
    <x v="441"/>
    <s v="เปือยน้อย,รพช."/>
    <s v="รพช."/>
    <n v="39"/>
    <s v="รพช.F2 &lt;=30,000"/>
    <n v="3.58"/>
    <n v="3.3"/>
    <n v="2.57"/>
    <n v="14897258.390000001"/>
    <n v="5458194.3399999999"/>
    <n v="0"/>
    <n v="0"/>
    <n v="0"/>
    <s v=""/>
    <x v="0"/>
    <n v="3911735.38"/>
    <n v="9058579"/>
  </r>
  <r>
    <n v="443"/>
    <x v="6"/>
    <x v="43"/>
    <x v="442"/>
    <s v="พล,รพช."/>
    <s v="รพช."/>
    <n v="100"/>
    <s v="รพช. M2 &lt;=100"/>
    <n v="1.87"/>
    <n v="1.62"/>
    <n v="1.2"/>
    <n v="44529804.280000001"/>
    <n v="15559643.380000001"/>
    <n v="0"/>
    <n v="0"/>
    <n v="0"/>
    <s v=""/>
    <x v="0"/>
    <n v="16274152.57"/>
    <n v="10406899.199999999"/>
  </r>
  <r>
    <n v="444"/>
    <x v="6"/>
    <x v="43"/>
    <x v="443"/>
    <s v="แวงใหญ่,รพช."/>
    <s v="รพช."/>
    <n v="39"/>
    <s v="รพช.F2 &lt;=30,000"/>
    <n v="1.73"/>
    <n v="1.28"/>
    <n v="0.96"/>
    <n v="11862319.539999999"/>
    <n v="12345538.029999999"/>
    <n v="0"/>
    <n v="0"/>
    <n v="0"/>
    <s v=""/>
    <x v="0"/>
    <n v="11287212.140000001"/>
    <n v="-754393.22"/>
  </r>
  <r>
    <n v="445"/>
    <x v="6"/>
    <x v="43"/>
    <x v="444"/>
    <s v="แวงน้อย,รพช."/>
    <s v="รพช."/>
    <n v="34"/>
    <s v="รพช.F2 &lt;=30,000"/>
    <n v="3.38"/>
    <n v="2.99"/>
    <n v="2.54"/>
    <n v="30580091.239999998"/>
    <n v="12898291.76"/>
    <n v="0"/>
    <n v="0"/>
    <n v="0"/>
    <s v=""/>
    <x v="0"/>
    <n v="9337636.3499999996"/>
    <n v="19663510.02"/>
  </r>
  <r>
    <n v="446"/>
    <x v="6"/>
    <x v="43"/>
    <x v="445"/>
    <s v="หนองสองห้อง,รพช."/>
    <s v="รพช."/>
    <n v="69"/>
    <s v="รพช.F1 50,000-100,000"/>
    <n v="4.0199999999999996"/>
    <n v="3.69"/>
    <n v="3.27"/>
    <n v="53105446.390000001"/>
    <n v="18074110.23"/>
    <n v="0"/>
    <n v="0"/>
    <n v="0"/>
    <s v=""/>
    <x v="0"/>
    <n v="21893772.059999999"/>
    <n v="39818529.729999997"/>
  </r>
  <r>
    <n v="447"/>
    <x v="6"/>
    <x v="43"/>
    <x v="446"/>
    <s v="ภูเวียง,รพช."/>
    <s v="รพช."/>
    <n v="70"/>
    <s v="รพช.F1 50,000-100,000"/>
    <n v="1.62"/>
    <n v="1.1299999999999999"/>
    <n v="0.56999999999999995"/>
    <n v="33651592.899999999"/>
    <n v="27919219.329999998"/>
    <n v="1"/>
    <n v="0"/>
    <n v="0"/>
    <s v=""/>
    <x v="1"/>
    <n v="23223102.260000002"/>
    <n v="-23157668.559999999"/>
  </r>
  <r>
    <n v="448"/>
    <x v="6"/>
    <x v="43"/>
    <x v="447"/>
    <s v="มัญจาคีรี,รพช."/>
    <s v="รพช."/>
    <n v="97"/>
    <s v="รพช.F1 50,000-100,000"/>
    <n v="3.38"/>
    <n v="3.09"/>
    <n v="2.48"/>
    <n v="51017534.850000001"/>
    <n v="7973959.4800000004"/>
    <n v="0"/>
    <n v="0"/>
    <n v="0"/>
    <s v=""/>
    <x v="0"/>
    <n v="4424559.7300000004"/>
    <n v="31813376.399999999"/>
  </r>
  <r>
    <n v="449"/>
    <x v="6"/>
    <x v="43"/>
    <x v="448"/>
    <s v="ชนบท,รพช."/>
    <s v="รพช."/>
    <n v="35"/>
    <s v="รพช.F2 30,000 - 60,000"/>
    <n v="1.22"/>
    <n v="1.1399999999999999"/>
    <n v="0.84"/>
    <n v="5443722.6299999999"/>
    <n v="5035080.67"/>
    <n v="1"/>
    <n v="0"/>
    <n v="0"/>
    <s v=""/>
    <x v="1"/>
    <n v="3309294.74"/>
    <n v="-3760247.02"/>
  </r>
  <r>
    <n v="450"/>
    <x v="6"/>
    <x v="43"/>
    <x v="449"/>
    <s v="เขาสวนกวาง,รพช."/>
    <s v="รพช."/>
    <n v="45"/>
    <s v="รพช.F2 &lt;=30,000"/>
    <n v="1.5"/>
    <n v="1.34"/>
    <n v="0.88"/>
    <n v="11883464.67"/>
    <n v="13661858.960000001"/>
    <n v="0"/>
    <n v="0"/>
    <n v="0"/>
    <s v=""/>
    <x v="0"/>
    <n v="14922197.42"/>
    <n v="-2364472.38"/>
  </r>
  <r>
    <n v="451"/>
    <x v="6"/>
    <x v="43"/>
    <x v="450"/>
    <s v="ภูผาม่าน,รพช."/>
    <s v="รพช."/>
    <n v="33"/>
    <s v="รพช.F2 &lt;=30,000"/>
    <n v="1.24"/>
    <n v="1.0900000000000001"/>
    <n v="0.88"/>
    <n v="3894174.57"/>
    <n v="2595869.7000000002"/>
    <n v="1"/>
    <n v="0"/>
    <n v="0"/>
    <s v=""/>
    <x v="1"/>
    <n v="4004886.96"/>
    <n v="-1831169.22"/>
  </r>
  <r>
    <n v="452"/>
    <x v="6"/>
    <x v="43"/>
    <x v="451"/>
    <s v="สมเด็จพระยุพราชกระนวน,รพช."/>
    <s v="รพช."/>
    <n v="114"/>
    <s v="รพช. M2 &gt;100"/>
    <n v="2.06"/>
    <n v="1.9"/>
    <n v="0.57999999999999996"/>
    <n v="73602981.969999999"/>
    <n v="86030195.310000002"/>
    <n v="1"/>
    <n v="0"/>
    <n v="0"/>
    <s v=""/>
    <x v="1"/>
    <n v="89320842.310000002"/>
    <n v="-29265744.989999998"/>
  </r>
  <r>
    <n v="453"/>
    <x v="6"/>
    <x v="43"/>
    <x v="452"/>
    <s v="สิรินธร(ภาคตะวันออกเฉียงเหนือ),รพท."/>
    <s v="รพท."/>
    <n v="120"/>
    <s v="รพท. M1 &lt;=200"/>
    <n v="1.48"/>
    <n v="1.37"/>
    <n v="0.84"/>
    <n v="37111282.020000003"/>
    <n v="23487268.140000001"/>
    <n v="1"/>
    <n v="0"/>
    <n v="0"/>
    <s v=""/>
    <x v="1"/>
    <n v="26006283.440000001"/>
    <n v="-12368754.98"/>
  </r>
  <r>
    <n v="454"/>
    <x v="6"/>
    <x v="43"/>
    <x v="453"/>
    <s v="ซำสูง,รพช."/>
    <s v="รพช."/>
    <n v="38"/>
    <s v="รพช.F2 &lt;=30,000"/>
    <n v="1.31"/>
    <n v="1.21"/>
    <n v="0.83"/>
    <n v="6473842.9400000004"/>
    <n v="5760315.5999999996"/>
    <n v="1"/>
    <n v="0"/>
    <n v="0"/>
    <s v=""/>
    <x v="1"/>
    <n v="6514441.5599999996"/>
    <n v="-3680827.57"/>
  </r>
  <r>
    <n v="455"/>
    <x v="6"/>
    <x v="43"/>
    <x v="454"/>
    <s v="หนองนาคำ,รพช."/>
    <s v="รพช."/>
    <n v="0"/>
    <s v="รพช.F3 15,000-25,000"/>
    <n v="1.53"/>
    <n v="1.19"/>
    <n v="1.1100000000000001"/>
    <n v="4446721.08"/>
    <n v="1417421.33"/>
    <n v="0"/>
    <n v="0"/>
    <n v="0"/>
    <s v=""/>
    <x v="0"/>
    <n v="2363455.54"/>
    <n v="1093299.9099999999"/>
  </r>
  <r>
    <n v="456"/>
    <x v="6"/>
    <x v="43"/>
    <x v="455"/>
    <s v="เวียงเก่า,รพช."/>
    <s v="รพช."/>
    <n v="0"/>
    <s v="รพช.F3 &lt;=15,000"/>
    <n v="2.19"/>
    <n v="1.62"/>
    <n v="1.1200000000000001"/>
    <n v="10851014.279999999"/>
    <n v="8598259.6400000006"/>
    <n v="0"/>
    <n v="0"/>
    <n v="0"/>
    <s v=""/>
    <x v="0"/>
    <n v="6594229.75"/>
    <n v="1181999.2"/>
  </r>
  <r>
    <n v="457"/>
    <x v="6"/>
    <x v="43"/>
    <x v="456"/>
    <s v="โคกโพธิ์ไชย,รพช."/>
    <s v="รพช."/>
    <n v="0"/>
    <s v="รพช.F3 15,000-25,000"/>
    <n v="3.25"/>
    <n v="2.83"/>
    <n v="2"/>
    <n v="9133825.1400000006"/>
    <n v="8629465.5500000007"/>
    <n v="0"/>
    <n v="0"/>
    <n v="0"/>
    <s v=""/>
    <x v="0"/>
    <n v="7740546.8600000003"/>
    <n v="4074859.89"/>
  </r>
  <r>
    <n v="458"/>
    <x v="6"/>
    <x v="43"/>
    <x v="457"/>
    <s v="โนนศิลา,รพช."/>
    <s v="รพช."/>
    <n v="0"/>
    <s v="รพช.F3 15,000-25,000"/>
    <n v="2.15"/>
    <n v="1.94"/>
    <n v="1.89"/>
    <n v="13928998.359999999"/>
    <n v="8604302"/>
    <n v="0"/>
    <n v="0"/>
    <n v="0"/>
    <s v=""/>
    <x v="0"/>
    <n v="6580570.9000000004"/>
    <n v="10786203.359999999"/>
  </r>
  <r>
    <n v="459"/>
    <x v="6"/>
    <x v="44"/>
    <x v="458"/>
    <s v="มหาสารคาม,รพท."/>
    <s v="รพท."/>
    <n v="516"/>
    <s v="รพท.S &gt;400"/>
    <n v="2.85"/>
    <n v="2.4300000000000002"/>
    <n v="1.1299999999999999"/>
    <n v="493242582.92000002"/>
    <n v="153379919.41"/>
    <n v="0"/>
    <n v="0"/>
    <n v="0"/>
    <s v=""/>
    <x v="0"/>
    <n v="157226026.58000001"/>
    <n v="37273021.890000001"/>
  </r>
  <r>
    <n v="460"/>
    <x v="6"/>
    <x v="44"/>
    <x v="459"/>
    <s v="แกดำ,รพช."/>
    <s v="รพช."/>
    <n v="33"/>
    <s v="รพช.F2 &lt;=30,000"/>
    <n v="1.91"/>
    <n v="1.73"/>
    <n v="1.43"/>
    <n v="12396391.949999999"/>
    <n v="10285435.43"/>
    <n v="0"/>
    <n v="0"/>
    <n v="0"/>
    <s v=""/>
    <x v="0"/>
    <n v="8760382.5"/>
    <n v="5902809.8899999997"/>
  </r>
  <r>
    <n v="461"/>
    <x v="6"/>
    <x v="44"/>
    <x v="460"/>
    <s v="โกสุมพิสัย,รพช."/>
    <s v="รพช."/>
    <n v="112"/>
    <s v="รพช.F1 50,000-100,000"/>
    <n v="2.0099999999999998"/>
    <n v="1.91"/>
    <n v="1.39"/>
    <n v="60326193.350000001"/>
    <n v="27536377.620000001"/>
    <n v="0"/>
    <n v="0"/>
    <n v="0"/>
    <s v=""/>
    <x v="0"/>
    <n v="23110929.609999999"/>
    <n v="23471111.449999999"/>
  </r>
  <r>
    <n v="462"/>
    <x v="6"/>
    <x v="44"/>
    <x v="461"/>
    <s v="กันทรวิชัย,รพช."/>
    <s v="รพช."/>
    <n v="65"/>
    <s v="รพช.F2 30,000 - 60,000"/>
    <n v="3.22"/>
    <n v="2.94"/>
    <n v="2.62"/>
    <n v="35407941.409999996"/>
    <n v="3133364.97"/>
    <n v="0"/>
    <n v="0"/>
    <n v="0"/>
    <s v=""/>
    <x v="0"/>
    <n v="1696060.02"/>
    <n v="25964953.399999999"/>
  </r>
  <r>
    <n v="463"/>
    <x v="6"/>
    <x v="44"/>
    <x v="462"/>
    <s v="เชียงยืน,รพช."/>
    <s v="รพช."/>
    <n v="60"/>
    <s v="รพช.F2 30,000 - 60,000"/>
    <n v="2.44"/>
    <n v="2.27"/>
    <n v="1.63"/>
    <n v="31193281.670000002"/>
    <n v="8374861.1900000004"/>
    <n v="0"/>
    <n v="0"/>
    <n v="0"/>
    <s v=""/>
    <x v="0"/>
    <n v="7315157.54"/>
    <n v="13740354.699999999"/>
  </r>
  <r>
    <n v="464"/>
    <x v="6"/>
    <x v="44"/>
    <x v="463"/>
    <s v="บรบือ,รพช."/>
    <s v="รพช."/>
    <n v="184"/>
    <s v="รพช. M2 &gt;100"/>
    <n v="3.83"/>
    <n v="3.51"/>
    <n v="2.96"/>
    <n v="149978466.22"/>
    <n v="23655736.030000001"/>
    <n v="0"/>
    <n v="0"/>
    <n v="0"/>
    <s v=""/>
    <x v="0"/>
    <n v="16757845.640000001"/>
    <n v="104304623.59"/>
  </r>
  <r>
    <n v="465"/>
    <x v="6"/>
    <x v="44"/>
    <x v="464"/>
    <s v="นาเชือก,รพช."/>
    <s v="รพช."/>
    <n v="38"/>
    <s v="รพช.F2 30,000 - 60,000"/>
    <n v="1.81"/>
    <n v="1.72"/>
    <n v="1.53"/>
    <n v="18654103.640000001"/>
    <n v="8474777.3599999994"/>
    <n v="0"/>
    <n v="0"/>
    <n v="0"/>
    <s v=""/>
    <x v="0"/>
    <n v="7512152.9699999997"/>
    <n v="12308638.369999999"/>
  </r>
  <r>
    <n v="466"/>
    <x v="6"/>
    <x v="44"/>
    <x v="465"/>
    <s v="พยัคฆภูมิพิสัย,รพช."/>
    <s v="รพช."/>
    <n v="96"/>
    <s v="รพช. M2 &lt;=100"/>
    <n v="1.77"/>
    <n v="1.58"/>
    <n v="1.04"/>
    <n v="29509535.48"/>
    <n v="26666300.050000001"/>
    <n v="0"/>
    <n v="0"/>
    <n v="0"/>
    <s v=""/>
    <x v="0"/>
    <n v="16910006.66"/>
    <n v="1719358.65"/>
  </r>
  <r>
    <n v="467"/>
    <x v="6"/>
    <x v="44"/>
    <x v="466"/>
    <s v="วาปีปทุม,รพช."/>
    <s v="รพช."/>
    <n v="156"/>
    <s v="รพช. M2 &gt;100"/>
    <n v="4.05"/>
    <n v="3.9"/>
    <n v="3.58"/>
    <n v="105048575.34"/>
    <n v="19724579.66"/>
    <n v="0"/>
    <n v="0"/>
    <n v="0"/>
    <s v=""/>
    <x v="0"/>
    <n v="14353712.43"/>
    <n v="89535995.530000001"/>
  </r>
  <r>
    <n v="468"/>
    <x v="6"/>
    <x v="44"/>
    <x v="467"/>
    <s v="นาดูน,รพช."/>
    <s v="รพช."/>
    <n v="37"/>
    <s v="รพช.F2 &lt;=30,000"/>
    <n v="2.2200000000000002"/>
    <n v="2.08"/>
    <n v="1.47"/>
    <n v="22365665.859999999"/>
    <n v="5817920.4000000004"/>
    <n v="0"/>
    <n v="0"/>
    <n v="0"/>
    <s v=""/>
    <x v="0"/>
    <n v="5827790.9000000004"/>
    <n v="8602951.6699999999"/>
  </r>
  <r>
    <n v="469"/>
    <x v="6"/>
    <x v="44"/>
    <x v="468"/>
    <s v="ยางสีสุราช,รพช."/>
    <s v="รพช."/>
    <n v="30"/>
    <s v="รพช.F2 &lt;=30,000"/>
    <n v="2.5499999999999998"/>
    <n v="2.13"/>
    <n v="1.89"/>
    <n v="21220677.66"/>
    <n v="9487675.8800000008"/>
    <n v="0"/>
    <n v="0"/>
    <n v="0"/>
    <s v=""/>
    <x v="0"/>
    <n v="10717509.869999999"/>
    <n v="12110302.73"/>
  </r>
  <r>
    <n v="470"/>
    <x v="6"/>
    <x v="44"/>
    <x v="469"/>
    <s v="กุดรัง,รพช."/>
    <s v="รพช."/>
    <n v="16"/>
    <s v="รพช.F3 &gt;=25,000"/>
    <n v="4.1100000000000003"/>
    <n v="3.87"/>
    <n v="3.36"/>
    <n v="30483481.620000001"/>
    <n v="5131319.03"/>
    <n v="0"/>
    <n v="0"/>
    <n v="0"/>
    <s v=""/>
    <x v="0"/>
    <n v="6379840.46"/>
    <n v="23181965.539999999"/>
  </r>
  <r>
    <n v="471"/>
    <x v="6"/>
    <x v="44"/>
    <x v="470"/>
    <s v="ชื่นชม,รพช."/>
    <s v="รพช."/>
    <n v="0"/>
    <s v="รพช.F3 15,000-25,000"/>
    <n v="2.74"/>
    <n v="2.46"/>
    <n v="2.33"/>
    <n v="17050213.57"/>
    <n v="6123495.54"/>
    <n v="0"/>
    <n v="0"/>
    <n v="0"/>
    <s v=""/>
    <x v="0"/>
    <n v="6185444.3399999999"/>
    <n v="13016210.99"/>
  </r>
  <r>
    <n v="472"/>
    <x v="6"/>
    <x v="45"/>
    <x v="471"/>
    <s v="ร้อยเอ็ด,รพศ."/>
    <s v="รพศ."/>
    <n v="899"/>
    <s v="รพศ.A &gt;700 to &lt;1000"/>
    <n v="2.75"/>
    <n v="2.4700000000000002"/>
    <n v="1.7"/>
    <n v="731312732.23000002"/>
    <n v="279645797.32999998"/>
    <n v="0"/>
    <n v="0"/>
    <n v="0"/>
    <s v=""/>
    <x v="0"/>
    <n v="294591300.42000002"/>
    <n v="294883477.18000001"/>
  </r>
  <r>
    <n v="473"/>
    <x v="6"/>
    <x v="45"/>
    <x v="472"/>
    <s v="เกษตรวิสัย,รพช."/>
    <s v="รพช."/>
    <n v="96"/>
    <s v="รพช. M2 &lt;=100"/>
    <n v="1.48"/>
    <n v="1.27"/>
    <n v="0.71"/>
    <n v="29887431.559999999"/>
    <n v="21101259.879999999"/>
    <n v="2"/>
    <n v="0"/>
    <n v="0"/>
    <s v=""/>
    <x v="2"/>
    <n v="18727277.780000001"/>
    <n v="-17884532.100000001"/>
  </r>
  <r>
    <n v="474"/>
    <x v="6"/>
    <x v="45"/>
    <x v="473"/>
    <s v="ปทุมรัตต์,รพช."/>
    <s v="รพช."/>
    <n v="42"/>
    <s v="รพช.F2 30,000 - 60,000"/>
    <n v="2.41"/>
    <n v="2.2000000000000002"/>
    <n v="0.85"/>
    <n v="34308161.759999998"/>
    <n v="10137763.539999999"/>
    <n v="0"/>
    <n v="0"/>
    <n v="0"/>
    <s v=""/>
    <x v="0"/>
    <n v="8279663.3700000001"/>
    <n v="-3567884.89"/>
  </r>
  <r>
    <n v="475"/>
    <x v="6"/>
    <x v="45"/>
    <x v="474"/>
    <s v="จตุรพักตรพิมาน,รพช."/>
    <s v="รพช."/>
    <n v="60"/>
    <s v="รพช.F2 30,000 - 60,000"/>
    <n v="4.9800000000000004"/>
    <n v="4.59"/>
    <n v="3.6"/>
    <n v="70772222.769999996"/>
    <n v="14714984.5"/>
    <n v="0"/>
    <n v="0"/>
    <n v="0"/>
    <s v=""/>
    <x v="0"/>
    <n v="12597051.609999999"/>
    <n v="46258571.729999997"/>
  </r>
  <r>
    <n v="476"/>
    <x v="6"/>
    <x v="45"/>
    <x v="475"/>
    <s v="ธวัชบุรี,รพช."/>
    <s v="รพช."/>
    <n v="37"/>
    <s v="รพช.F2 30,000 - 60,000"/>
    <n v="1.5"/>
    <n v="1.32"/>
    <n v="0.68"/>
    <n v="12598002.18"/>
    <n v="15761446.529999999"/>
    <n v="1"/>
    <n v="0"/>
    <n v="0"/>
    <s v=""/>
    <x v="1"/>
    <n v="17670650.690000001"/>
    <n v="-8335885.5300000003"/>
  </r>
  <r>
    <n v="477"/>
    <x v="6"/>
    <x v="45"/>
    <x v="476"/>
    <s v="พนมไพร,รพช."/>
    <s v="รพช."/>
    <n v="42"/>
    <s v="รพช.F1 &lt;=50,000"/>
    <n v="1.29"/>
    <n v="1.0900000000000001"/>
    <n v="0.81"/>
    <n v="12869696.16"/>
    <n v="11187094.939999999"/>
    <n v="1"/>
    <n v="0"/>
    <n v="0"/>
    <s v=""/>
    <x v="1"/>
    <n v="13878226.98"/>
    <n v="-7636017.3899999997"/>
  </r>
  <r>
    <n v="478"/>
    <x v="6"/>
    <x v="45"/>
    <x v="477"/>
    <s v="โพนทอง,รพช."/>
    <s v="รพช."/>
    <n v="144"/>
    <s v="รพช. M2 &gt;100"/>
    <n v="1.1299999999999999"/>
    <n v="0.99"/>
    <n v="0.4"/>
    <n v="10989325.41"/>
    <n v="37438295.399999999"/>
    <n v="3"/>
    <n v="0"/>
    <n v="0"/>
    <s v=""/>
    <x v="3"/>
    <n v="43938944.93"/>
    <n v="-51402446.920000002"/>
  </r>
  <r>
    <n v="479"/>
    <x v="6"/>
    <x v="45"/>
    <x v="478"/>
    <s v="โพธิ์ชัย,รพช."/>
    <s v="รพช."/>
    <n v="30"/>
    <s v="รพช.F2 30,000 - 60,000"/>
    <n v="2.61"/>
    <n v="2.36"/>
    <n v="2.0299999999999998"/>
    <n v="28438174.640000001"/>
    <n v="9126803.0099999998"/>
    <n v="0"/>
    <n v="0"/>
    <n v="0"/>
    <s v=""/>
    <x v="0"/>
    <n v="10448080.359999999"/>
    <n v="18133468.760000002"/>
  </r>
  <r>
    <n v="480"/>
    <x v="6"/>
    <x v="45"/>
    <x v="479"/>
    <s v="หนองพอก,รพช."/>
    <s v="รพช."/>
    <n v="56"/>
    <s v="รพช.F2 30,000 - 60,000"/>
    <n v="3.15"/>
    <n v="2.84"/>
    <n v="2.35"/>
    <n v="35866439.329999998"/>
    <n v="14683260.85"/>
    <n v="0"/>
    <n v="0"/>
    <n v="0"/>
    <s v=""/>
    <x v="0"/>
    <n v="14659469.35"/>
    <n v="22480222.809999999"/>
  </r>
  <r>
    <n v="481"/>
    <x v="6"/>
    <x v="45"/>
    <x v="480"/>
    <s v="เสลภูมิ,รพช."/>
    <s v="รพช."/>
    <n v="90"/>
    <s v="รพช. M2 &lt;=100"/>
    <n v="1.1599999999999999"/>
    <n v="0.94"/>
    <n v="0.45"/>
    <n v="10428474.35"/>
    <n v="19652710.260000002"/>
    <n v="3"/>
    <n v="0"/>
    <n v="0"/>
    <s v=""/>
    <x v="3"/>
    <n v="21122622.140000001"/>
    <n v="-35943205.229999997"/>
  </r>
  <r>
    <n v="482"/>
    <x v="6"/>
    <x v="45"/>
    <x v="481"/>
    <s v="สุวรรณภูมิ,รพช."/>
    <s v="รพช."/>
    <n v="162"/>
    <s v="รพช. M2 &gt;100"/>
    <n v="1.56"/>
    <n v="1.23"/>
    <n v="0.71"/>
    <n v="38752037.009999998"/>
    <n v="31735527.370000001"/>
    <n v="1"/>
    <n v="0"/>
    <n v="0"/>
    <s v=""/>
    <x v="1"/>
    <n v="26801213.079999998"/>
    <n v="-19907065.079999998"/>
  </r>
  <r>
    <n v="483"/>
    <x v="6"/>
    <x v="45"/>
    <x v="482"/>
    <s v="เมืองสรวง,รพช."/>
    <s v="รพช."/>
    <n v="30"/>
    <s v="รพช.F2 &lt;=30,000"/>
    <n v="2.54"/>
    <n v="2.2799999999999998"/>
    <n v="1.42"/>
    <n v="22662114.300000001"/>
    <n v="4455830.12"/>
    <n v="0"/>
    <n v="0"/>
    <n v="0"/>
    <s v=""/>
    <x v="0"/>
    <n v="5258064.97"/>
    <n v="6164820.4800000004"/>
  </r>
  <r>
    <n v="484"/>
    <x v="6"/>
    <x v="45"/>
    <x v="483"/>
    <s v="โพนทราย,รพช."/>
    <s v="รพช."/>
    <n v="30"/>
    <s v="รพช.F2 &lt;=30,000"/>
    <n v="1.7"/>
    <n v="1.56"/>
    <n v="1.31"/>
    <n v="13845620.369999999"/>
    <n v="5133129.72"/>
    <n v="0"/>
    <n v="0"/>
    <n v="0"/>
    <s v=""/>
    <x v="0"/>
    <n v="6259628.5999999996"/>
    <n v="6433091.79"/>
  </r>
  <r>
    <n v="485"/>
    <x v="6"/>
    <x v="45"/>
    <x v="484"/>
    <s v="อาจสามารถ,รพช."/>
    <s v="รพช."/>
    <n v="38"/>
    <s v="รพช.F2 30,000 - 60,000"/>
    <n v="1.73"/>
    <n v="1.51"/>
    <n v="1.08"/>
    <n v="19294288.859999999"/>
    <n v="15263716.050000001"/>
    <n v="0"/>
    <n v="0"/>
    <n v="0"/>
    <s v=""/>
    <x v="0"/>
    <n v="12660867.15"/>
    <n v="2136837.89"/>
  </r>
  <r>
    <n v="486"/>
    <x v="6"/>
    <x v="45"/>
    <x v="485"/>
    <s v="เมยวดี,รพช."/>
    <s v="รพช."/>
    <n v="30"/>
    <s v="รพช.F2 &lt;=30,000"/>
    <n v="1.84"/>
    <n v="1.64"/>
    <n v="1.38"/>
    <n v="12726895.890000001"/>
    <n v="10489636.23"/>
    <n v="0"/>
    <n v="0"/>
    <n v="0"/>
    <s v=""/>
    <x v="0"/>
    <n v="9499328.3599999994"/>
    <n v="5733956.9900000002"/>
  </r>
  <r>
    <n v="487"/>
    <x v="6"/>
    <x v="45"/>
    <x v="486"/>
    <s v="ศรีสมเด็จ,รพช."/>
    <s v="รพช."/>
    <n v="39"/>
    <s v="รพช.F2 &lt;=30,000"/>
    <n v="2.39"/>
    <n v="2"/>
    <n v="1.7"/>
    <n v="19293063.300000001"/>
    <n v="7151846.8300000001"/>
    <n v="0"/>
    <n v="0"/>
    <n v="0"/>
    <s v=""/>
    <x v="0"/>
    <n v="7044337.9800000004"/>
    <n v="9777565.3800000008"/>
  </r>
  <r>
    <n v="488"/>
    <x v="6"/>
    <x v="45"/>
    <x v="487"/>
    <s v="จังหาร,รพช."/>
    <s v="รพช."/>
    <n v="37"/>
    <s v="รพช.F2 30,000 - 60,000"/>
    <n v="1.6"/>
    <n v="1.34"/>
    <n v="1.1399999999999999"/>
    <n v="11764382.390000001"/>
    <n v="7214280.6900000004"/>
    <n v="0"/>
    <n v="0"/>
    <n v="0"/>
    <s v=""/>
    <x v="0"/>
    <n v="6880058.0800000001"/>
    <n v="2732247.98"/>
  </r>
  <r>
    <n v="489"/>
    <x v="6"/>
    <x v="45"/>
    <x v="488"/>
    <s v="ทุ่งเขาหลวง,รพช."/>
    <s v="รพช."/>
    <n v="10"/>
    <s v="รพช.F3 15,000-25,000"/>
    <n v="3.68"/>
    <n v="3.19"/>
    <n v="2.82"/>
    <n v="21086404.41"/>
    <n v="4816708.1900000004"/>
    <n v="0"/>
    <n v="0"/>
    <n v="0"/>
    <s v=""/>
    <x v="0"/>
    <n v="4354929.54"/>
    <n v="14307437.83"/>
  </r>
  <r>
    <n v="490"/>
    <x v="6"/>
    <x v="45"/>
    <x v="489"/>
    <s v="เชียงขวัญ,รพช."/>
    <s v="รพช."/>
    <n v="0"/>
    <s v="รพช.F3 15,000-25,000"/>
    <n v="1.97"/>
    <n v="1.67"/>
    <n v="1.35"/>
    <n v="8166210.7699999996"/>
    <n v="7016260.0099999998"/>
    <n v="0"/>
    <n v="0"/>
    <n v="0"/>
    <s v=""/>
    <x v="0"/>
    <n v="6324040.0800000001"/>
    <n v="2614796.16"/>
  </r>
  <r>
    <n v="491"/>
    <x v="6"/>
    <x v="45"/>
    <x v="490"/>
    <s v="หนองฮี,รพช."/>
    <s v="รพช."/>
    <n v="10"/>
    <s v="รพช.F3 15,000-25,000"/>
    <n v="1.55"/>
    <n v="1.3"/>
    <n v="1.1299999999999999"/>
    <n v="8512836.9000000004"/>
    <n v="7579110.7599999998"/>
    <n v="0"/>
    <n v="0"/>
    <n v="0"/>
    <s v=""/>
    <x v="0"/>
    <n v="6813128.8600000003"/>
    <n v="2000662.04"/>
  </r>
  <r>
    <n v="492"/>
    <x v="7"/>
    <x v="46"/>
    <x v="491"/>
    <s v="นครพนม,รพท."/>
    <s v="รพท."/>
    <n v="366"/>
    <s v="รพท.S &lt;=400"/>
    <n v="2.65"/>
    <n v="2.5299999999999998"/>
    <n v="0.92"/>
    <n v="282340703.89999998"/>
    <n v="119343485.02"/>
    <n v="0"/>
    <n v="0"/>
    <n v="0"/>
    <s v=""/>
    <x v="0"/>
    <n v="103481517.93000001"/>
    <n v="-25463056.420000002"/>
  </r>
  <r>
    <n v="493"/>
    <x v="7"/>
    <x v="46"/>
    <x v="492"/>
    <s v="ปลาปาก,รพช."/>
    <s v="รพช."/>
    <n v="40"/>
    <s v="รพช.F2 30,000 - 60,000"/>
    <n v="5.25"/>
    <n v="4.8899999999999997"/>
    <n v="3.13"/>
    <n v="46618899.740000002"/>
    <n v="13619980.52"/>
    <n v="0"/>
    <n v="0"/>
    <n v="0"/>
    <s v=""/>
    <x v="0"/>
    <n v="8738133.0700000003"/>
    <n v="23398285.870000001"/>
  </r>
  <r>
    <n v="494"/>
    <x v="7"/>
    <x v="46"/>
    <x v="493"/>
    <s v="ท่าอุเทน,รพช."/>
    <s v="รพช."/>
    <n v="47"/>
    <s v="รพช.F2 30,000 - 60,000"/>
    <n v="3.36"/>
    <n v="3.06"/>
    <n v="2.27"/>
    <n v="27708251.170000002"/>
    <n v="9695674.0099999998"/>
    <n v="0"/>
    <n v="0"/>
    <n v="0"/>
    <s v=""/>
    <x v="0"/>
    <n v="9312165.7699999996"/>
    <n v="14903485.140000001"/>
  </r>
  <r>
    <n v="495"/>
    <x v="7"/>
    <x v="46"/>
    <x v="494"/>
    <s v="บ้านแพง,รพช."/>
    <s v="รพช."/>
    <n v="43"/>
    <s v="รพช.F2 &lt;=30,000"/>
    <n v="2.4300000000000002"/>
    <n v="2.21"/>
    <n v="1.74"/>
    <n v="24599924.640000001"/>
    <n v="6190131.1200000001"/>
    <n v="0"/>
    <n v="0"/>
    <n v="0"/>
    <s v=""/>
    <x v="0"/>
    <n v="4980893.38"/>
    <n v="12668978.58"/>
  </r>
  <r>
    <n v="496"/>
    <x v="7"/>
    <x v="46"/>
    <x v="495"/>
    <s v="นาทม,รพช."/>
    <s v="รพช."/>
    <n v="40"/>
    <s v="รพช.F2 &lt;=30,000"/>
    <n v="4.04"/>
    <n v="3.69"/>
    <n v="3.14"/>
    <n v="25291478.75"/>
    <n v="9819120.6199999992"/>
    <n v="0"/>
    <n v="0"/>
    <n v="0"/>
    <s v=""/>
    <x v="0"/>
    <n v="10173411.25"/>
    <n v="17785350.050000001"/>
  </r>
  <r>
    <n v="497"/>
    <x v="7"/>
    <x v="46"/>
    <x v="496"/>
    <s v="เรณูนคร,รพช."/>
    <s v="รพช."/>
    <n v="39"/>
    <s v="รพช.F2 30,000 - 60,000"/>
    <n v="2.0299999999999998"/>
    <n v="1.83"/>
    <n v="1.23"/>
    <n v="19655809.859999999"/>
    <n v="4844631.9000000004"/>
    <n v="0"/>
    <n v="0"/>
    <n v="0"/>
    <s v=""/>
    <x v="0"/>
    <n v="3613885.65"/>
    <n v="4494174.0599999996"/>
  </r>
  <r>
    <n v="498"/>
    <x v="7"/>
    <x v="46"/>
    <x v="497"/>
    <s v="นาแก,รพช."/>
    <s v="รพช."/>
    <n v="60"/>
    <s v="รพช.F2 30,000 - 60,000"/>
    <n v="2.3199999999999998"/>
    <n v="2.08"/>
    <n v="1.75"/>
    <n v="31401717.510000002"/>
    <n v="10863133.1"/>
    <n v="0"/>
    <n v="0"/>
    <n v="0"/>
    <s v=""/>
    <x v="0"/>
    <n v="7750846.3099999996"/>
    <n v="17878474.129999999"/>
  </r>
  <r>
    <n v="499"/>
    <x v="7"/>
    <x v="46"/>
    <x v="498"/>
    <s v="ศรีสงคราม,รพช."/>
    <s v="รพช."/>
    <n v="90"/>
    <s v="รพช.F1 50,000-100,000"/>
    <n v="4.0199999999999996"/>
    <n v="3.58"/>
    <n v="2.1"/>
    <n v="78989053.159999996"/>
    <n v="25504625.850000001"/>
    <n v="0"/>
    <n v="0"/>
    <n v="0"/>
    <s v=""/>
    <x v="0"/>
    <n v="27483454.350000001"/>
    <n v="28653725.09"/>
  </r>
  <r>
    <n v="500"/>
    <x v="7"/>
    <x v="46"/>
    <x v="499"/>
    <s v="นาหว้า,รพช."/>
    <s v="รพช."/>
    <n v="36"/>
    <s v="รพช.F2 30,000 - 60,000"/>
    <n v="3.58"/>
    <n v="3.34"/>
    <n v="2.8"/>
    <n v="37247707.060000002"/>
    <n v="13985226.949999999"/>
    <n v="0"/>
    <n v="0"/>
    <n v="0"/>
    <s v=""/>
    <x v="0"/>
    <n v="11868757.699999999"/>
    <n v="25962439.440000001"/>
  </r>
  <r>
    <n v="501"/>
    <x v="7"/>
    <x v="46"/>
    <x v="500"/>
    <s v="โพนสวรรค์,รพช."/>
    <s v="รพช."/>
    <n v="36"/>
    <s v="รพช.F2 30,000 - 60,000"/>
    <n v="3.48"/>
    <n v="3.12"/>
    <n v="2.4700000000000002"/>
    <n v="41327847.799999997"/>
    <n v="7111578.1600000001"/>
    <n v="0"/>
    <n v="0"/>
    <n v="0"/>
    <s v=""/>
    <x v="0"/>
    <n v="6780412.1399999997"/>
    <n v="24664033.219999999"/>
  </r>
  <r>
    <n v="502"/>
    <x v="7"/>
    <x v="46"/>
    <x v="501"/>
    <s v="สมเด็จพระยุพราชธาตุพนม,รพช."/>
    <s v="รพช."/>
    <n v="118"/>
    <s v="รพช. M2 &gt;100"/>
    <n v="0.88"/>
    <n v="0.74"/>
    <n v="0.34"/>
    <n v="-8285088.7000000002"/>
    <n v="5303651.71"/>
    <n v="3"/>
    <n v="1"/>
    <n v="1"/>
    <n v="4.5999999999999996"/>
    <x v="6"/>
    <n v="8893272.7400000002"/>
    <n v="-46245262.539999999"/>
  </r>
  <r>
    <n v="503"/>
    <x v="7"/>
    <x v="46"/>
    <x v="502"/>
    <s v="วังยาง,รพช."/>
    <s v="รพช."/>
    <n v="25"/>
    <s v="รพช.F3 &lt;=15,000"/>
    <n v="3.58"/>
    <n v="3.01"/>
    <n v="2.5099999999999998"/>
    <n v="15740551.67"/>
    <n v="4426686.6399999997"/>
    <n v="0"/>
    <n v="0"/>
    <n v="0"/>
    <s v=""/>
    <x v="0"/>
    <n v="5630368.46"/>
    <n v="9184465.1699999999"/>
  </r>
  <r>
    <n v="504"/>
    <x v="7"/>
    <x v="47"/>
    <x v="503"/>
    <s v="บึงกาฬ,รพท."/>
    <s v="รพท."/>
    <n v="262"/>
    <s v="รพท.S &lt;=400"/>
    <n v="1.58"/>
    <n v="1.34"/>
    <n v="0.77"/>
    <n v="94858997.640000001"/>
    <n v="47486198.619999997"/>
    <n v="1"/>
    <n v="0"/>
    <n v="0"/>
    <s v=""/>
    <x v="1"/>
    <n v="50423207.369999997"/>
    <n v="-38509191.060000002"/>
  </r>
  <r>
    <n v="505"/>
    <x v="7"/>
    <x v="47"/>
    <x v="504"/>
    <s v="พรเจริญ,รพช."/>
    <s v="รพช."/>
    <n v="41"/>
    <s v="รพช.F2 30,000 - 60,000"/>
    <n v="3.5"/>
    <n v="3.19"/>
    <n v="2.58"/>
    <n v="40117115.140000001"/>
    <n v="10654954.91"/>
    <n v="0"/>
    <n v="0"/>
    <n v="0"/>
    <s v=""/>
    <x v="0"/>
    <n v="10307777.140000001"/>
    <n v="25339335.920000002"/>
  </r>
  <r>
    <n v="506"/>
    <x v="7"/>
    <x v="47"/>
    <x v="505"/>
    <s v="โซ่พิสัย,รพช."/>
    <s v="รพช."/>
    <n v="74"/>
    <s v="รพช.F2 30,000 - 60,000"/>
    <n v="2.2599999999999998"/>
    <n v="2.09"/>
    <n v="1.49"/>
    <n v="31286544.489999998"/>
    <n v="17014586.039999999"/>
    <n v="0"/>
    <n v="0"/>
    <n v="0"/>
    <s v=""/>
    <x v="0"/>
    <n v="15019897.24"/>
    <n v="12252282.98"/>
  </r>
  <r>
    <n v="507"/>
    <x v="7"/>
    <x v="47"/>
    <x v="506"/>
    <s v="เซกา,รพช."/>
    <s v="รพช."/>
    <n v="116"/>
    <s v="รพช. M2 &gt;100"/>
    <n v="2.66"/>
    <n v="2.4300000000000002"/>
    <n v="1.43"/>
    <n v="67543659.269999996"/>
    <n v="9974111.7699999996"/>
    <n v="0"/>
    <n v="0"/>
    <n v="0"/>
    <s v=""/>
    <x v="0"/>
    <n v="10998419.51"/>
    <n v="16899071.059999999"/>
  </r>
  <r>
    <n v="508"/>
    <x v="7"/>
    <x v="47"/>
    <x v="507"/>
    <s v="ปากคาด,รพช."/>
    <s v="รพช."/>
    <n v="37"/>
    <s v="รพช.F2 30,000 - 60,000"/>
    <n v="4.8"/>
    <n v="4.49"/>
    <n v="3.15"/>
    <n v="47103420.270000003"/>
    <n v="9426962.7100000009"/>
    <n v="0"/>
    <n v="0"/>
    <n v="0"/>
    <s v=""/>
    <x v="0"/>
    <n v="8937571.8599999994"/>
    <n v="26644304.620000001"/>
  </r>
  <r>
    <n v="509"/>
    <x v="7"/>
    <x v="47"/>
    <x v="508"/>
    <s v="บึงโขงหลง,รพช."/>
    <s v="รพช."/>
    <n v="58"/>
    <s v="รพช.F2 30,000 - 60,000"/>
    <n v="3.17"/>
    <n v="2.74"/>
    <n v="2.31"/>
    <n v="36795022.299999997"/>
    <n v="14028633.74"/>
    <n v="0"/>
    <n v="0"/>
    <n v="0"/>
    <s v=""/>
    <x v="0"/>
    <n v="14213712.289999999"/>
    <n v="22219420.32"/>
  </r>
  <r>
    <n v="510"/>
    <x v="7"/>
    <x v="47"/>
    <x v="509"/>
    <s v="ศรีวิไล,รพช."/>
    <s v="รพช."/>
    <n v="38"/>
    <s v="รพช.F2 30,000 - 60,000"/>
    <n v="1.74"/>
    <n v="1.61"/>
    <n v="1.27"/>
    <n v="21614549.829999998"/>
    <n v="5880378.3600000003"/>
    <n v="0"/>
    <n v="0"/>
    <n v="0"/>
    <s v=""/>
    <x v="0"/>
    <n v="6731641.6299999999"/>
    <n v="7883877.6600000001"/>
  </r>
  <r>
    <n v="511"/>
    <x v="7"/>
    <x v="47"/>
    <x v="510"/>
    <s v="บุ่งคล้า,รพช."/>
    <s v="รพช."/>
    <n v="32"/>
    <s v="รพช.F3 &lt;=15,000"/>
    <n v="2.11"/>
    <n v="1.97"/>
    <n v="1.8"/>
    <n v="18528515.02"/>
    <n v="9388628.8499999996"/>
    <n v="0"/>
    <n v="0"/>
    <n v="0"/>
    <s v=""/>
    <x v="0"/>
    <n v="7633882.96"/>
    <n v="13262748.630000001"/>
  </r>
  <r>
    <n v="512"/>
    <x v="7"/>
    <x v="48"/>
    <x v="511"/>
    <s v="เลย,รพท."/>
    <s v="รพท."/>
    <n v="541"/>
    <s v="รพท.S &gt;400"/>
    <n v="1.57"/>
    <n v="1.47"/>
    <n v="0.46"/>
    <n v="180159464.77000001"/>
    <n v="40198082.079999998"/>
    <n v="1"/>
    <n v="0"/>
    <n v="0"/>
    <s v=""/>
    <x v="1"/>
    <n v="59499369.770000003"/>
    <n v="-172210158.66999999"/>
  </r>
  <r>
    <n v="513"/>
    <x v="7"/>
    <x v="48"/>
    <x v="512"/>
    <s v="นาด้วง,รพช."/>
    <s v="รพช."/>
    <n v="40"/>
    <s v="รพช.F2 &lt;=30,000"/>
    <n v="3.83"/>
    <n v="3.54"/>
    <n v="2.0699999999999998"/>
    <n v="27033671.940000001"/>
    <n v="13531617.24"/>
    <n v="0"/>
    <n v="0"/>
    <n v="0"/>
    <s v=""/>
    <x v="0"/>
    <n v="12513993.01"/>
    <n v="10258841.41"/>
  </r>
  <r>
    <n v="514"/>
    <x v="7"/>
    <x v="48"/>
    <x v="513"/>
    <s v="เชียงคาน,รพช."/>
    <s v="รพช."/>
    <n v="59"/>
    <s v="รพช.F2 30,000 - 60,000"/>
    <n v="4.51"/>
    <n v="3.99"/>
    <n v="2.63"/>
    <n v="59642238.340000004"/>
    <n v="19263219.280000001"/>
    <n v="0"/>
    <n v="0"/>
    <n v="0"/>
    <s v=""/>
    <x v="0"/>
    <n v="17317342.289999999"/>
    <n v="27720234.030000001"/>
  </r>
  <r>
    <n v="515"/>
    <x v="7"/>
    <x v="48"/>
    <x v="514"/>
    <s v="ปากชม,รพช."/>
    <s v="รพช."/>
    <n v="53"/>
    <s v="รพช.F2 30,000 - 60,000"/>
    <n v="2.42"/>
    <n v="2.2400000000000002"/>
    <n v="1.79"/>
    <n v="40291488.560000002"/>
    <n v="13802809.109999999"/>
    <n v="0"/>
    <n v="0"/>
    <n v="0"/>
    <s v=""/>
    <x v="0"/>
    <n v="12469970.210000001"/>
    <n v="22466283.25"/>
  </r>
  <r>
    <n v="516"/>
    <x v="7"/>
    <x v="48"/>
    <x v="515"/>
    <s v="นาแห้ว,รพช."/>
    <s v="รพช."/>
    <n v="30"/>
    <s v="รพช.F3 &lt;=15,000"/>
    <n v="3.61"/>
    <n v="3.28"/>
    <n v="2.95"/>
    <n v="20866423.609999999"/>
    <n v="10390701.890000001"/>
    <n v="0"/>
    <n v="0"/>
    <n v="0"/>
    <s v=""/>
    <x v="0"/>
    <n v="10435130.609999999"/>
    <n v="15587608.300000001"/>
  </r>
  <r>
    <n v="517"/>
    <x v="7"/>
    <x v="48"/>
    <x v="516"/>
    <s v="ภูเรือ,รพช."/>
    <s v="รพช."/>
    <n v="32"/>
    <s v="รพช.F2 &lt;=30,000"/>
    <n v="3.75"/>
    <n v="3.47"/>
    <n v="2.72"/>
    <n v="22557618.949999999"/>
    <n v="7855718.9199999999"/>
    <n v="0"/>
    <n v="0"/>
    <n v="0"/>
    <s v=""/>
    <x v="0"/>
    <n v="7488869.5499999998"/>
    <n v="14088588.029999999"/>
  </r>
  <r>
    <n v="518"/>
    <x v="7"/>
    <x v="48"/>
    <x v="517"/>
    <s v="ท่าลี่,รพช."/>
    <s v="รพช."/>
    <n v="50"/>
    <s v="รพช.F2 &lt;=30,000"/>
    <n v="4.53"/>
    <n v="3.95"/>
    <n v="3.3"/>
    <n v="24481876.02"/>
    <n v="5733796.9800000004"/>
    <n v="0"/>
    <n v="0"/>
    <n v="0"/>
    <s v=""/>
    <x v="0"/>
    <n v="5241721.62"/>
    <n v="15983947.17"/>
  </r>
  <r>
    <n v="519"/>
    <x v="7"/>
    <x v="48"/>
    <x v="518"/>
    <s v="วังสะพุง,รพช."/>
    <s v="รพช."/>
    <n v="113"/>
    <s v="รพช.F1 50,000-100,000"/>
    <n v="1.54"/>
    <n v="1.3"/>
    <n v="0.75"/>
    <n v="30322846.09"/>
    <n v="34341231.969999999"/>
    <n v="1"/>
    <n v="0"/>
    <n v="0"/>
    <s v=""/>
    <x v="1"/>
    <n v="29644670.850000001"/>
    <n v="-14108209.4"/>
  </r>
  <r>
    <n v="520"/>
    <x v="7"/>
    <x v="48"/>
    <x v="519"/>
    <s v="ภูกระดึง,รพช."/>
    <s v="รพช."/>
    <n v="51"/>
    <s v="รพช.F2 &lt;=30,000"/>
    <n v="1.87"/>
    <n v="1.55"/>
    <n v="0.86"/>
    <n v="11956131.109999999"/>
    <n v="8905607.5199999996"/>
    <n v="0"/>
    <n v="0"/>
    <n v="0"/>
    <s v=""/>
    <x v="0"/>
    <n v="8536323.5700000003"/>
    <n v="-1872494.89"/>
  </r>
  <r>
    <n v="521"/>
    <x v="7"/>
    <x v="48"/>
    <x v="520"/>
    <s v="ภูหลวง,รพช."/>
    <s v="รพช."/>
    <n v="42"/>
    <s v="รพช.F2 &lt;=30,000"/>
    <n v="1.77"/>
    <n v="1.57"/>
    <n v="0.95"/>
    <n v="13580976.470000001"/>
    <n v="4780108.97"/>
    <n v="0"/>
    <n v="0"/>
    <n v="0"/>
    <s v=""/>
    <x v="0"/>
    <n v="3814912.77"/>
    <n v="-872636.35"/>
  </r>
  <r>
    <n v="522"/>
    <x v="7"/>
    <x v="48"/>
    <x v="521"/>
    <s v="ผาขาว,รพช."/>
    <s v="รพช."/>
    <n v="49"/>
    <s v="รพช.F2 30,000 - 60,000"/>
    <n v="4.3600000000000003"/>
    <n v="4"/>
    <n v="3.41"/>
    <n v="43613260.18"/>
    <n v="6741599.8799999999"/>
    <n v="0"/>
    <n v="0"/>
    <n v="0"/>
    <s v=""/>
    <x v="0"/>
    <n v="5541039.4500000002"/>
    <n v="31288423.550000001"/>
  </r>
  <r>
    <n v="523"/>
    <x v="7"/>
    <x v="48"/>
    <x v="522"/>
    <s v="สมเด็จพระยุพราชด่านซ้าย,รพช."/>
    <s v="รพช."/>
    <n v="60"/>
    <s v="รพช. M2 &lt;=100"/>
    <n v="1.57"/>
    <n v="1.4"/>
    <n v="1.05"/>
    <n v="19741650.98"/>
    <n v="15111849.66"/>
    <n v="0"/>
    <n v="0"/>
    <n v="0"/>
    <s v=""/>
    <x v="0"/>
    <n v="13894592.220000001"/>
    <n v="1576681.3"/>
  </r>
  <r>
    <n v="524"/>
    <x v="7"/>
    <x v="48"/>
    <x v="523"/>
    <s v="เอราวัณ,รพช."/>
    <s v="รพช."/>
    <n v="38"/>
    <s v="รพช.F2 30,000 - 60,000"/>
    <n v="5.5"/>
    <n v="5.28"/>
    <n v="4.6900000000000004"/>
    <n v="58499102.810000002"/>
    <n v="1843236.96"/>
    <n v="0"/>
    <n v="0"/>
    <n v="0"/>
    <s v=""/>
    <x v="0"/>
    <n v="1601452.7"/>
    <n v="47368687.07"/>
  </r>
  <r>
    <n v="525"/>
    <x v="7"/>
    <x v="48"/>
    <x v="524"/>
    <s v="หนองหิน,รพช."/>
    <s v="รพช."/>
    <n v="30"/>
    <s v="รพช.F2 &lt;=30,000"/>
    <n v="2.27"/>
    <n v="1.96"/>
    <n v="1.5"/>
    <n v="12254562.789999999"/>
    <n v="5763558.1699999999"/>
    <n v="0"/>
    <n v="0"/>
    <n v="0"/>
    <s v=""/>
    <x v="0"/>
    <n v="5706369.8399999999"/>
    <n v="4875819.95"/>
  </r>
  <r>
    <n v="526"/>
    <x v="7"/>
    <x v="49"/>
    <x v="525"/>
    <s v="สกลนคร,รพศ."/>
    <s v="รพศ."/>
    <n v="882"/>
    <s v="รพศ.A &gt;700 to &lt;1000"/>
    <n v="1.47"/>
    <n v="1.1000000000000001"/>
    <n v="0.4"/>
    <n v="294104478.20999998"/>
    <n v="167674394.47"/>
    <n v="2"/>
    <n v="0"/>
    <n v="0"/>
    <s v=""/>
    <x v="2"/>
    <n v="165161548.44999999"/>
    <n v="-372115849.07999998"/>
  </r>
  <r>
    <n v="527"/>
    <x v="7"/>
    <x v="49"/>
    <x v="526"/>
    <s v="กุสุมาลย์,รพช."/>
    <s v="รพช."/>
    <n v="40"/>
    <s v="รพช.F2 30,000 - 60,000"/>
    <n v="2.83"/>
    <n v="2.5099999999999998"/>
    <n v="1.96"/>
    <n v="24085493.600000001"/>
    <n v="14263700.869999999"/>
    <n v="0"/>
    <n v="0"/>
    <n v="0"/>
    <s v=""/>
    <x v="0"/>
    <n v="13466303.15"/>
    <n v="12577805.08"/>
  </r>
  <r>
    <n v="528"/>
    <x v="7"/>
    <x v="49"/>
    <x v="527"/>
    <s v="กุดบาก,รพช."/>
    <s v="รพช."/>
    <n v="39"/>
    <s v="รพช.F2 &lt;=30,000"/>
    <n v="1.89"/>
    <n v="1.78"/>
    <n v="1.54"/>
    <n v="18846375.48"/>
    <n v="7362624.1299999999"/>
    <n v="0"/>
    <n v="0"/>
    <n v="0"/>
    <s v=""/>
    <x v="0"/>
    <n v="6325755.4500000002"/>
    <n v="11231984.33"/>
  </r>
  <r>
    <n v="529"/>
    <x v="7"/>
    <x v="49"/>
    <x v="528"/>
    <s v="พระอาจารย์ฝั้นอาจาโร,รพช."/>
    <s v="รพช."/>
    <n v="90"/>
    <s v="รพช.F2 30,000 - 60,000"/>
    <n v="1.34"/>
    <n v="1.02"/>
    <n v="0.5"/>
    <n v="25013039.239999998"/>
    <n v="16331210.59"/>
    <n v="2"/>
    <n v="0"/>
    <n v="0"/>
    <s v=""/>
    <x v="2"/>
    <n v="13438313.77"/>
    <n v="-36183624.759999998"/>
  </r>
  <r>
    <n v="530"/>
    <x v="7"/>
    <x v="49"/>
    <x v="529"/>
    <s v="พังโคน,รพช."/>
    <s v="รพช."/>
    <n v="114"/>
    <s v="รพช.F1 &lt;=50,000"/>
    <n v="1.3"/>
    <n v="1.08"/>
    <n v="0.65"/>
    <n v="8285327.4400000004"/>
    <n v="13694025.789999999"/>
    <n v="2"/>
    <n v="0"/>
    <n v="0"/>
    <s v=""/>
    <x v="2"/>
    <n v="12918159.720000001"/>
    <n v="-9866052.5899999999"/>
  </r>
  <r>
    <n v="531"/>
    <x v="7"/>
    <x v="49"/>
    <x v="530"/>
    <s v="วาริชภูมิ,รพช."/>
    <s v="รพช."/>
    <n v="38"/>
    <s v="รพช.F2 30,000 - 60,000"/>
    <n v="2.33"/>
    <n v="1.98"/>
    <n v="1.27"/>
    <n v="16664919.83"/>
    <n v="12480970.41"/>
    <n v="0"/>
    <n v="0"/>
    <n v="0"/>
    <s v=""/>
    <x v="0"/>
    <n v="11559421.380000001"/>
    <n v="3300066.89"/>
  </r>
  <r>
    <n v="532"/>
    <x v="7"/>
    <x v="49"/>
    <x v="531"/>
    <s v="นิคมน้ำอูน,รพช."/>
    <s v="รพช."/>
    <n v="15"/>
    <s v="รพช.F3 &lt;=15,000"/>
    <n v="1.93"/>
    <n v="1.82"/>
    <n v="1.54"/>
    <n v="10364981.77"/>
    <n v="6162998.2800000003"/>
    <n v="0"/>
    <n v="0"/>
    <n v="0"/>
    <s v=""/>
    <x v="0"/>
    <n v="4067422.2"/>
    <n v="5900274.9800000004"/>
  </r>
  <r>
    <n v="533"/>
    <x v="7"/>
    <x v="49"/>
    <x v="532"/>
    <s v="วานรนิวาส,รพช."/>
    <s v="รพท."/>
    <n v="214"/>
    <s v="รพท. M1 &gt;200"/>
    <n v="2.63"/>
    <n v="2.1800000000000002"/>
    <n v="1.25"/>
    <n v="73869658.790000007"/>
    <n v="22387111.09"/>
    <n v="0"/>
    <n v="0"/>
    <n v="0"/>
    <s v=""/>
    <x v="0"/>
    <n v="19845346.969999999"/>
    <n v="10477378.300000001"/>
  </r>
  <r>
    <n v="534"/>
    <x v="7"/>
    <x v="49"/>
    <x v="533"/>
    <s v="คำตากล้า,รพช."/>
    <s v="รพช."/>
    <n v="38"/>
    <s v="รพช.F2 30,000 - 60,000"/>
    <n v="2.75"/>
    <n v="2.4300000000000002"/>
    <n v="1.97"/>
    <n v="22178905.68"/>
    <n v="8986524.9199999999"/>
    <n v="0"/>
    <n v="0"/>
    <n v="0"/>
    <s v=""/>
    <x v="0"/>
    <n v="8274725.3399999999"/>
    <n v="12223357.5"/>
  </r>
  <r>
    <n v="535"/>
    <x v="7"/>
    <x v="49"/>
    <x v="534"/>
    <s v="บ้านม่วง,รพช."/>
    <s v="รพช."/>
    <n v="78"/>
    <s v="รพช.F1 50,000-100,000"/>
    <n v="1.28"/>
    <n v="1.03"/>
    <n v="0.56000000000000005"/>
    <n v="7166059.2800000003"/>
    <n v="8102629.8499999996"/>
    <n v="2"/>
    <n v="0"/>
    <n v="0"/>
    <s v=""/>
    <x v="2"/>
    <n v="6060317.3300000001"/>
    <n v="-11634439.41"/>
  </r>
  <r>
    <n v="536"/>
    <x v="7"/>
    <x v="49"/>
    <x v="535"/>
    <s v="อากาศอำนวย,รพช."/>
    <s v="รพช."/>
    <n v="119"/>
    <s v="รพช.F1 50,000-100,000"/>
    <n v="0.96"/>
    <n v="0.66"/>
    <n v="0.32"/>
    <n v="-1597744.18"/>
    <n v="19235992.75"/>
    <n v="3"/>
    <n v="1"/>
    <n v="0"/>
    <n v="0.2"/>
    <x v="4"/>
    <n v="16582593"/>
    <n v="-27192528.379999999"/>
  </r>
  <r>
    <n v="537"/>
    <x v="7"/>
    <x v="49"/>
    <x v="536"/>
    <s v="ส่องดาว,รพช."/>
    <s v="รพช."/>
    <n v="45"/>
    <s v="รพช.F2 &lt;=30,000"/>
    <n v="3.16"/>
    <n v="2.79"/>
    <n v="2.3199999999999998"/>
    <n v="21203856.920000002"/>
    <n v="10503253.210000001"/>
    <n v="0"/>
    <n v="0"/>
    <n v="0"/>
    <s v=""/>
    <x v="0"/>
    <n v="8177569.3099999996"/>
    <n v="12541209.67"/>
  </r>
  <r>
    <n v="538"/>
    <x v="7"/>
    <x v="49"/>
    <x v="537"/>
    <s v="เต่างอย,รพช."/>
    <s v="รพช."/>
    <n v="38"/>
    <s v="รพช.F2 &lt;=30,000"/>
    <n v="2.2000000000000002"/>
    <n v="2.06"/>
    <n v="1.27"/>
    <n v="20423027.84"/>
    <n v="14502177.699999999"/>
    <n v="0"/>
    <n v="0"/>
    <n v="0"/>
    <s v=""/>
    <x v="0"/>
    <n v="14001045.640000001"/>
    <n v="4474705.4800000004"/>
  </r>
  <r>
    <n v="539"/>
    <x v="7"/>
    <x v="49"/>
    <x v="538"/>
    <s v="โคกศรีสุพรรณ,รพช."/>
    <s v="รพช."/>
    <n v="42"/>
    <s v="รพช.F2 &lt;=30,000"/>
    <n v="1.29"/>
    <n v="1.18"/>
    <n v="0.86"/>
    <n v="6524341.0999999996"/>
    <n v="9973665.6799999997"/>
    <n v="1"/>
    <n v="0"/>
    <n v="0"/>
    <s v=""/>
    <x v="1"/>
    <n v="9445793.9499999993"/>
    <n v="-3335261.9"/>
  </r>
  <r>
    <n v="540"/>
    <x v="7"/>
    <x v="49"/>
    <x v="539"/>
    <s v="เจริญศิลป์,รพช."/>
    <s v="รพช."/>
    <n v="40"/>
    <s v="รพช.F2 30,000 - 60,000"/>
    <n v="1.72"/>
    <n v="1.52"/>
    <n v="1.22"/>
    <n v="22218386.77"/>
    <n v="11484095.210000001"/>
    <n v="0"/>
    <n v="0"/>
    <n v="0"/>
    <s v=""/>
    <x v="0"/>
    <n v="10137792.359999999"/>
    <n v="6654962.8700000001"/>
  </r>
  <r>
    <n v="541"/>
    <x v="7"/>
    <x v="49"/>
    <x v="540"/>
    <s v="โพนนาแก้ว,รพช."/>
    <s v="รพช."/>
    <n v="34"/>
    <s v="รพช.F2 &lt;=30,000"/>
    <n v="3.61"/>
    <n v="3.26"/>
    <n v="2.59"/>
    <n v="24293957.879999999"/>
    <n v="9132112.1999999993"/>
    <n v="0"/>
    <n v="0"/>
    <n v="0"/>
    <s v=""/>
    <x v="0"/>
    <n v="8116637.9800000004"/>
    <n v="14759753.66"/>
  </r>
  <r>
    <n v="542"/>
    <x v="7"/>
    <x v="49"/>
    <x v="541"/>
    <s v="สมเด็จพระยุพราชสว่างแดนดิน,รพท."/>
    <s v="รพท."/>
    <n v="240"/>
    <s v="รพท. M1 &gt;200"/>
    <n v="2.23"/>
    <n v="1.85"/>
    <n v="1.24"/>
    <n v="103032446.77"/>
    <n v="51757306.43"/>
    <n v="0"/>
    <n v="0"/>
    <n v="0"/>
    <s v=""/>
    <x v="0"/>
    <n v="56694325.719999999"/>
    <n v="20133952.640000001"/>
  </r>
  <r>
    <n v="543"/>
    <x v="7"/>
    <x v="49"/>
    <x v="542"/>
    <s v="พระอาจารย์แบน  ธนากโร,รพช."/>
    <s v="รพช."/>
    <n v="46"/>
    <s v="รพช.F2 &lt;=30,000"/>
    <n v="2"/>
    <n v="1.78"/>
    <n v="1.39"/>
    <n v="16718334.939999999"/>
    <n v="13403638.91"/>
    <n v="0"/>
    <n v="0"/>
    <n v="0"/>
    <s v=""/>
    <x v="0"/>
    <n v="14137631.98"/>
    <n v="6395265.2400000002"/>
  </r>
  <r>
    <n v="544"/>
    <x v="7"/>
    <x v="50"/>
    <x v="543"/>
    <s v="หนองคาย,รพท."/>
    <s v="รพท."/>
    <n v="400"/>
    <s v="รพท.S &lt;=400"/>
    <n v="4.07"/>
    <n v="3.76"/>
    <n v="2.61"/>
    <n v="402453432.11000001"/>
    <n v="21287821.940000001"/>
    <n v="0"/>
    <n v="0"/>
    <n v="0"/>
    <s v=""/>
    <x v="0"/>
    <n v="42563971.939999998"/>
    <n v="210882948.52000001"/>
  </r>
  <r>
    <n v="545"/>
    <x v="7"/>
    <x v="50"/>
    <x v="544"/>
    <s v="โพนพิสัย,รพช."/>
    <s v="รพช."/>
    <n v="109"/>
    <s v="รพช.F1 50,000-100,000"/>
    <n v="1.48"/>
    <n v="1.27"/>
    <n v="0.64"/>
    <n v="27730999.07"/>
    <n v="21930312.640000001"/>
    <n v="2"/>
    <n v="0"/>
    <n v="0"/>
    <s v=""/>
    <x v="2"/>
    <n v="16039833.92"/>
    <n v="-20634190.649999999"/>
  </r>
  <r>
    <n v="546"/>
    <x v="7"/>
    <x v="50"/>
    <x v="545"/>
    <s v="ศรีเชียงใหม่,รพช."/>
    <s v="รพช."/>
    <n v="33"/>
    <s v="รพช.F2 &lt;=30,000"/>
    <n v="1.54"/>
    <n v="1.37"/>
    <n v="0.55000000000000004"/>
    <n v="8988078.6600000001"/>
    <n v="9854300.0700000003"/>
    <n v="1"/>
    <n v="0"/>
    <n v="0"/>
    <s v=""/>
    <x v="1"/>
    <n v="8118573.2699999996"/>
    <n v="-7601278.6699999999"/>
  </r>
  <r>
    <n v="547"/>
    <x v="7"/>
    <x v="50"/>
    <x v="546"/>
    <s v="สังคม,รพช."/>
    <s v="รพช."/>
    <n v="71"/>
    <s v="รพช.F2 &lt;=30,000"/>
    <n v="1.52"/>
    <n v="1.3"/>
    <n v="0.85"/>
    <n v="9555243.7300000004"/>
    <n v="7628883.5499999998"/>
    <n v="0"/>
    <n v="0"/>
    <n v="0"/>
    <s v=""/>
    <x v="0"/>
    <n v="10330599.529999999"/>
    <n v="-2865599.29"/>
  </r>
  <r>
    <n v="548"/>
    <x v="7"/>
    <x v="50"/>
    <x v="547"/>
    <s v="สมเด็จพระยุพราชท่าบ่อ,รพช."/>
    <s v="รพช."/>
    <n v="283"/>
    <s v="รพช. M2 &gt;100"/>
    <n v="0.76"/>
    <n v="0.61"/>
    <n v="0.14000000000000001"/>
    <n v="-56352133.289999999"/>
    <n v="26847014.989999998"/>
    <n v="3"/>
    <n v="1"/>
    <n v="2"/>
    <n v="6.2"/>
    <x v="5"/>
    <n v="30830140.440000001"/>
    <n v="-200199007.88"/>
  </r>
  <r>
    <n v="549"/>
    <x v="7"/>
    <x v="50"/>
    <x v="548"/>
    <s v="สระใคร,รพช."/>
    <s v="รพช."/>
    <n v="28"/>
    <s v="รพช.F3 15,000-25,000"/>
    <n v="2.65"/>
    <n v="2.4700000000000002"/>
    <n v="2.2000000000000002"/>
    <n v="21501952.59"/>
    <n v="4877308.78"/>
    <n v="0"/>
    <n v="0"/>
    <n v="0"/>
    <s v=""/>
    <x v="0"/>
    <n v="4890340.03"/>
    <n v="15439211.5"/>
  </r>
  <r>
    <n v="550"/>
    <x v="7"/>
    <x v="50"/>
    <x v="549"/>
    <s v="โพธิ์ตาก,รพช."/>
    <s v="รพช."/>
    <n v="23"/>
    <s v="รพช.F3 &lt;=15,000"/>
    <n v="1.23"/>
    <n v="1.1100000000000001"/>
    <n v="0.67"/>
    <n v="3021576.28"/>
    <n v="4484439.1900000004"/>
    <n v="2"/>
    <n v="0"/>
    <n v="0"/>
    <s v=""/>
    <x v="2"/>
    <n v="4350721.4800000004"/>
    <n v="-4349857.54"/>
  </r>
  <r>
    <n v="551"/>
    <x v="7"/>
    <x v="50"/>
    <x v="550"/>
    <s v="เฝ้าไร่,รพช."/>
    <s v="รพช."/>
    <n v="30"/>
    <s v="รพช.F2 30,000 - 60,000"/>
    <n v="1.52"/>
    <n v="1.36"/>
    <n v="1.2"/>
    <n v="16545392.390000001"/>
    <n v="5375766.75"/>
    <n v="0"/>
    <n v="0"/>
    <n v="0"/>
    <s v=""/>
    <x v="0"/>
    <n v="4518540.1500000004"/>
    <n v="6255760.4100000001"/>
  </r>
  <r>
    <n v="552"/>
    <x v="7"/>
    <x v="50"/>
    <x v="551"/>
    <s v="รัตนวาปี,รพช."/>
    <s v="รพช."/>
    <n v="30"/>
    <s v="รพช.F3 &gt;=25,000"/>
    <n v="2.34"/>
    <n v="2.06"/>
    <n v="1.4"/>
    <n v="15050654.02"/>
    <n v="8030079.1799999997"/>
    <n v="0"/>
    <n v="0"/>
    <n v="0"/>
    <s v=""/>
    <x v="0"/>
    <n v="8537805.1899999995"/>
    <n v="4526055.22"/>
  </r>
  <r>
    <n v="553"/>
    <x v="7"/>
    <x v="51"/>
    <x v="552"/>
    <s v="หนองบัวลำภู,รพท."/>
    <s v="รพท."/>
    <n v="353"/>
    <s v="รพท.S &lt;=400"/>
    <n v="2.08"/>
    <n v="1.85"/>
    <n v="1.02"/>
    <n v="141884964.13"/>
    <n v="65867661.159999996"/>
    <n v="0"/>
    <n v="0"/>
    <n v="0"/>
    <s v=""/>
    <x v="0"/>
    <n v="70939086.549999997"/>
    <n v="3162741.12"/>
  </r>
  <r>
    <n v="554"/>
    <x v="7"/>
    <x v="51"/>
    <x v="553"/>
    <s v="นากลาง,รพช."/>
    <s v="รพช."/>
    <n v="78"/>
    <s v="รพช.F1 50,000-100,000"/>
    <n v="1.39"/>
    <n v="1.22"/>
    <n v="0.87"/>
    <n v="15864680.880000001"/>
    <n v="20723378.41"/>
    <n v="1"/>
    <n v="0"/>
    <n v="0"/>
    <s v=""/>
    <x v="1"/>
    <n v="16737128.32"/>
    <n v="-5440428.1100000003"/>
  </r>
  <r>
    <n v="555"/>
    <x v="7"/>
    <x v="51"/>
    <x v="554"/>
    <s v="โนนสัง,รพช."/>
    <s v="รพช."/>
    <n v="40"/>
    <s v="รพช.F2 30,000 - 60,000"/>
    <n v="1.35"/>
    <n v="1.19"/>
    <n v="0.9"/>
    <n v="11885989.039999999"/>
    <n v="14220133.369999999"/>
    <n v="1"/>
    <n v="0"/>
    <n v="0"/>
    <s v=""/>
    <x v="1"/>
    <n v="14039825.390000001"/>
    <n v="-3283701.29"/>
  </r>
  <r>
    <n v="556"/>
    <x v="7"/>
    <x v="51"/>
    <x v="555"/>
    <s v="ศรีบุญเรือง,รพช."/>
    <s v="รพช."/>
    <n v="90"/>
    <s v="รพช.F1 50,000-100,000"/>
    <n v="1.34"/>
    <n v="1.19"/>
    <n v="0.82"/>
    <n v="15218771.539999999"/>
    <n v="16773287.68"/>
    <n v="1"/>
    <n v="0"/>
    <n v="0"/>
    <s v=""/>
    <x v="1"/>
    <n v="15446778.75"/>
    <n v="-8011124.0700000003"/>
  </r>
  <r>
    <n v="557"/>
    <x v="7"/>
    <x v="51"/>
    <x v="556"/>
    <s v="สุวรรณคูหา,รพช."/>
    <s v="รพช."/>
    <n v="66"/>
    <s v="รพช.F2 30,000 - 60,000"/>
    <n v="1.86"/>
    <n v="1.56"/>
    <n v="1.1299999999999999"/>
    <n v="26206477.57"/>
    <n v="24599602.449999999"/>
    <n v="0"/>
    <n v="0"/>
    <n v="0"/>
    <s v=""/>
    <x v="0"/>
    <n v="23536130.800000001"/>
    <n v="3979618.38"/>
  </r>
  <r>
    <n v="558"/>
    <x v="7"/>
    <x v="51"/>
    <x v="557"/>
    <s v="นาวัง เฉลิมพระเกียรติ 80 พรรษา,รพช."/>
    <s v="รพช."/>
    <n v="46"/>
    <s v="รพช.F2 &lt;=30,000"/>
    <n v="1.25"/>
    <n v="0.99"/>
    <n v="0.8"/>
    <n v="8194760.46"/>
    <n v="4114749.96"/>
    <n v="2"/>
    <n v="0"/>
    <n v="0"/>
    <s v=""/>
    <x v="2"/>
    <n v="5502829.3799999999"/>
    <n v="-6758577.0899999999"/>
  </r>
  <r>
    <n v="559"/>
    <x v="7"/>
    <x v="52"/>
    <x v="558"/>
    <s v="อุดรธานี,รพศ."/>
    <s v="รพศ."/>
    <n v="1148"/>
    <s v="รพศ.A &gt;1000"/>
    <n v="2.92"/>
    <n v="2.58"/>
    <n v="1.38"/>
    <n v="1097575395.45"/>
    <n v="241380840.13999999"/>
    <n v="0"/>
    <n v="0"/>
    <n v="0"/>
    <s v=""/>
    <x v="0"/>
    <n v="248561536.53999999"/>
    <n v="229072009.58000001"/>
  </r>
  <r>
    <n v="560"/>
    <x v="7"/>
    <x v="52"/>
    <x v="559"/>
    <s v="กุดจับ,รพช."/>
    <s v="รพช."/>
    <n v="52"/>
    <s v="รพช.F2 30,000 - 60,000"/>
    <n v="1.48"/>
    <n v="1.33"/>
    <n v="0.94"/>
    <n v="15690578.41"/>
    <n v="18699058.199999999"/>
    <n v="1"/>
    <n v="0"/>
    <n v="0"/>
    <s v=""/>
    <x v="1"/>
    <n v="16884628.199999999"/>
    <n v="-2230560.73"/>
  </r>
  <r>
    <n v="561"/>
    <x v="7"/>
    <x v="52"/>
    <x v="560"/>
    <s v="หนองวัวซอ,รพช."/>
    <s v="รพช."/>
    <n v="60"/>
    <s v="รพช.F2 30,000 - 60,000"/>
    <n v="1.7"/>
    <n v="1.5"/>
    <n v="0.96"/>
    <n v="17223721.030000001"/>
    <n v="15274358.83"/>
    <n v="0"/>
    <n v="0"/>
    <n v="0"/>
    <s v=""/>
    <x v="0"/>
    <n v="14394444.48"/>
    <n v="-903453.89"/>
  </r>
  <r>
    <n v="562"/>
    <x v="7"/>
    <x v="52"/>
    <x v="561"/>
    <s v="กุมภวาปี,รพท."/>
    <s v="รพท."/>
    <n v="199"/>
    <s v="รพท. M1 &lt;=200"/>
    <n v="1.23"/>
    <n v="0.97"/>
    <n v="0.37"/>
    <n v="32076210.579999998"/>
    <n v="47565878.990000002"/>
    <n v="3"/>
    <n v="0"/>
    <n v="0"/>
    <s v=""/>
    <x v="3"/>
    <n v="46106198.280000001"/>
    <n v="-88845557.409999996"/>
  </r>
  <r>
    <n v="563"/>
    <x v="7"/>
    <x v="52"/>
    <x v="562"/>
    <s v="ห้วยเกิ้ง,รพช."/>
    <s v="รพช."/>
    <n v="8"/>
    <s v="รพช.F3 &lt;=15,000"/>
    <n v="3.6"/>
    <n v="3.04"/>
    <n v="2.52"/>
    <n v="8101771.3399999999"/>
    <n v="2633411.61"/>
    <n v="0"/>
    <n v="0"/>
    <n v="0"/>
    <s v=""/>
    <x v="0"/>
    <n v="3420470.43"/>
    <n v="4741156.18"/>
  </r>
  <r>
    <n v="564"/>
    <x v="7"/>
    <x v="52"/>
    <x v="563"/>
    <s v="โนนสะอาด,รพช."/>
    <s v="รพช."/>
    <n v="40"/>
    <s v="รพช.F2 30,000 - 60,000"/>
    <n v="2.0299999999999998"/>
    <n v="1.88"/>
    <n v="1.29"/>
    <n v="18357941.469999999"/>
    <n v="12231865.039999999"/>
    <n v="0"/>
    <n v="0"/>
    <n v="0"/>
    <s v=""/>
    <x v="0"/>
    <n v="11830595.970000001"/>
    <n v="4994261.16"/>
  </r>
  <r>
    <n v="565"/>
    <x v="7"/>
    <x v="52"/>
    <x v="564"/>
    <s v="หนองหาน,รพช."/>
    <s v="รพช."/>
    <n v="126"/>
    <s v="รพช. M2 &gt;100"/>
    <n v="1.1399999999999999"/>
    <n v="0.97"/>
    <n v="0.61"/>
    <n v="10361468.24"/>
    <n v="32539187.34"/>
    <n v="3"/>
    <n v="0"/>
    <n v="0"/>
    <s v=""/>
    <x v="3"/>
    <n v="21303146.170000002"/>
    <n v="-28411873.239999998"/>
  </r>
  <r>
    <n v="566"/>
    <x v="7"/>
    <x v="52"/>
    <x v="565"/>
    <s v="ทุ่งฝน,รพช."/>
    <s v="รพช."/>
    <n v="30"/>
    <s v="รพช.F2 &lt;=30,000"/>
    <n v="2.19"/>
    <n v="1.86"/>
    <n v="1.3"/>
    <n v="13239341.99"/>
    <n v="6959991.9100000001"/>
    <n v="0"/>
    <n v="0"/>
    <n v="0"/>
    <s v=""/>
    <x v="0"/>
    <n v="8386532.3399999999"/>
    <n v="3309193.13"/>
  </r>
  <r>
    <n v="567"/>
    <x v="7"/>
    <x v="52"/>
    <x v="566"/>
    <s v="ไชยวาน,รพช."/>
    <s v="รพช."/>
    <n v="30"/>
    <s v="รพช.F2 &lt;=30,000"/>
    <n v="1.52"/>
    <n v="1.32"/>
    <n v="0.92"/>
    <n v="8690817.0399999991"/>
    <n v="10690309.359999999"/>
    <n v="0"/>
    <n v="0"/>
    <n v="0"/>
    <s v=""/>
    <x v="0"/>
    <n v="10911763.59"/>
    <n v="-1280851.75"/>
  </r>
  <r>
    <n v="568"/>
    <x v="7"/>
    <x v="52"/>
    <x v="567"/>
    <s v="ศรีธาตุ,รพช."/>
    <s v="รพช."/>
    <n v="38"/>
    <s v="รพช.F2 30,000 - 60,000"/>
    <n v="3.04"/>
    <n v="2.78"/>
    <n v="2.4"/>
    <n v="34921272.439999998"/>
    <n v="19677271.359999999"/>
    <n v="0"/>
    <n v="0"/>
    <n v="0"/>
    <s v=""/>
    <x v="0"/>
    <n v="19508223.59"/>
    <n v="24035583.98"/>
  </r>
  <r>
    <n v="569"/>
    <x v="7"/>
    <x v="52"/>
    <x v="568"/>
    <s v="วังสามหมอ,รพช."/>
    <s v="รพช."/>
    <n v="55"/>
    <s v="รพช.F2 30,000 - 60,000"/>
    <n v="1.97"/>
    <n v="1.54"/>
    <n v="1.02"/>
    <n v="31221768.760000002"/>
    <n v="21273906.079999998"/>
    <n v="0"/>
    <n v="0"/>
    <n v="0"/>
    <s v=""/>
    <x v="0"/>
    <n v="23029165.579999998"/>
    <n v="540917.11"/>
  </r>
  <r>
    <n v="570"/>
    <x v="7"/>
    <x v="52"/>
    <x v="569"/>
    <s v="บ้านผือ,รพช."/>
    <s v="รพช."/>
    <n v="114"/>
    <s v="รพช. M2 &gt;100"/>
    <n v="1.61"/>
    <n v="1.4"/>
    <n v="0.97"/>
    <n v="35827589.100000001"/>
    <n v="30397554.670000002"/>
    <n v="0"/>
    <n v="0"/>
    <n v="0"/>
    <s v=""/>
    <x v="0"/>
    <n v="21460055.079999998"/>
    <n v="-1967945.68"/>
  </r>
  <r>
    <n v="571"/>
    <x v="7"/>
    <x v="52"/>
    <x v="570"/>
    <s v="น้ำโสม,รพช."/>
    <s v="รพช."/>
    <n v="88"/>
    <s v="รพช.F2 30,000 - 60,000"/>
    <n v="2.4300000000000002"/>
    <n v="2.2400000000000002"/>
    <n v="1.85"/>
    <n v="46194820.090000004"/>
    <n v="19905422.52"/>
    <n v="0"/>
    <n v="0"/>
    <n v="0"/>
    <s v=""/>
    <x v="0"/>
    <n v="19613531.699999999"/>
    <n v="27695216.84"/>
  </r>
  <r>
    <n v="572"/>
    <x v="7"/>
    <x v="52"/>
    <x v="571"/>
    <s v="เพ็ญ,รพช."/>
    <s v="รพช."/>
    <n v="114"/>
    <s v="รพช.F1 50,000-100,000"/>
    <n v="2.78"/>
    <n v="2.42"/>
    <n v="1.83"/>
    <n v="61272437.530000001"/>
    <n v="32520754.800000001"/>
    <n v="0"/>
    <n v="0"/>
    <n v="0"/>
    <s v=""/>
    <x v="0"/>
    <n v="26856041.43"/>
    <n v="28649060.359999999"/>
  </r>
  <r>
    <n v="573"/>
    <x v="7"/>
    <x v="52"/>
    <x v="572"/>
    <s v="สร้างคอม,รพช."/>
    <s v="รพช."/>
    <n v="30"/>
    <s v="รพช.F2 &lt;=30,000"/>
    <n v="1.73"/>
    <n v="1.57"/>
    <n v="1.39"/>
    <n v="14219016.279999999"/>
    <n v="5036979.96"/>
    <n v="0"/>
    <n v="0"/>
    <n v="0"/>
    <s v=""/>
    <x v="0"/>
    <n v="6489283.4900000002"/>
    <n v="7564580.2599999998"/>
  </r>
  <r>
    <n v="574"/>
    <x v="7"/>
    <x v="52"/>
    <x v="573"/>
    <s v="หนองแสง,รพช."/>
    <s v="รพช."/>
    <n v="30"/>
    <s v="รพช.F2 &lt;=30,000"/>
    <n v="1.63"/>
    <n v="1.46"/>
    <n v="1.21"/>
    <n v="12043101.890000001"/>
    <n v="6293702.1299999999"/>
    <n v="0"/>
    <n v="0"/>
    <n v="0"/>
    <s v=""/>
    <x v="0"/>
    <n v="6221088.0999999996"/>
    <n v="4024911.15"/>
  </r>
  <r>
    <n v="575"/>
    <x v="7"/>
    <x v="52"/>
    <x v="574"/>
    <s v="นายูง,รพช."/>
    <s v="รพช."/>
    <n v="36"/>
    <s v="รพช.F2 &lt;=30,000"/>
    <n v="1.75"/>
    <n v="1.6"/>
    <n v="1.37"/>
    <n v="15579195.029999999"/>
    <n v="9958395.6099999994"/>
    <n v="0"/>
    <n v="0"/>
    <n v="0"/>
    <s v=""/>
    <x v="0"/>
    <n v="10413931.310000001"/>
    <n v="7709284.9400000004"/>
  </r>
  <r>
    <n v="576"/>
    <x v="7"/>
    <x v="52"/>
    <x v="575"/>
    <s v="พิบูลย์รักษ์,รพช."/>
    <s v="รพช."/>
    <n v="30"/>
    <s v="รพช.F2 &lt;=30,000"/>
    <n v="1.79"/>
    <n v="1.49"/>
    <n v="0.99"/>
    <n v="10724265.869999999"/>
    <n v="8493571.8300000001"/>
    <n v="0"/>
    <n v="0"/>
    <n v="0"/>
    <s v=""/>
    <x v="0"/>
    <n v="9264601.5899999999"/>
    <n v="-314099.59999999998"/>
  </r>
  <r>
    <n v="577"/>
    <x v="7"/>
    <x v="52"/>
    <x v="576"/>
    <s v="สมเด็จพระยุพราชบ้านดุง,รพช."/>
    <s v="รพช."/>
    <n v="139"/>
    <s v="รพช. M2 &gt;100"/>
    <n v="1.66"/>
    <n v="1.4"/>
    <n v="0.83"/>
    <n v="38665327.840000004"/>
    <n v="27419263.34"/>
    <n v="0"/>
    <n v="0"/>
    <n v="0"/>
    <s v=""/>
    <x v="0"/>
    <n v="35785461.740000002"/>
    <n v="-9883611.6899999995"/>
  </r>
  <r>
    <n v="578"/>
    <x v="7"/>
    <x v="52"/>
    <x v="577"/>
    <s v="กู่แก้ว,รพช."/>
    <s v="รพช."/>
    <n v="30"/>
    <s v="รพช.F3 15,000-25,000"/>
    <n v="1.48"/>
    <n v="1.29"/>
    <n v="0.93"/>
    <n v="6801378.71"/>
    <n v="6820593.4800000004"/>
    <n v="1"/>
    <n v="0"/>
    <n v="0"/>
    <s v=""/>
    <x v="1"/>
    <n v="7411224.2800000003"/>
    <n v="-1125815.67"/>
  </r>
  <r>
    <n v="579"/>
    <x v="7"/>
    <x v="52"/>
    <x v="578"/>
    <s v="ประจักษ์ศิลปาคม,รพช."/>
    <s v="รพช."/>
    <n v="30"/>
    <s v="รพช.F3 15,000-25,000"/>
    <n v="3.76"/>
    <n v="3.33"/>
    <n v="2.71"/>
    <n v="16942922.469999999"/>
    <n v="7774290.4299999997"/>
    <n v="0"/>
    <n v="0"/>
    <n v="0"/>
    <s v=""/>
    <x v="0"/>
    <n v="8395797.1899999995"/>
    <n v="10493135.689999999"/>
  </r>
  <r>
    <n v="580"/>
    <x v="8"/>
    <x v="53"/>
    <x v="579"/>
    <s v="ซับใหญ่,รพช."/>
    <s v="รพช."/>
    <n v="10"/>
    <s v="รพช.F3 &lt;=15,000"/>
    <n v="3.88"/>
    <n v="3.63"/>
    <n v="2.35"/>
    <n v="26441293.039999999"/>
    <n v="5291929.16"/>
    <n v="0"/>
    <n v="0"/>
    <n v="0"/>
    <s v=""/>
    <x v="0"/>
    <n v="3141459.19"/>
    <n v="12175425.880000001"/>
  </r>
  <r>
    <n v="581"/>
    <x v="8"/>
    <x v="53"/>
    <x v="580"/>
    <s v="ชัยภูมิ,รพท."/>
    <s v="รพท."/>
    <n v="674"/>
    <s v="รพท.S &gt;400"/>
    <n v="1.63"/>
    <n v="1.52"/>
    <n v="0.92"/>
    <n v="274515333.26999998"/>
    <n v="71648807.269999996"/>
    <n v="0"/>
    <n v="0"/>
    <n v="0"/>
    <s v=""/>
    <x v="0"/>
    <n v="81230936.540000007"/>
    <n v="-32813144.359999999"/>
  </r>
  <r>
    <n v="582"/>
    <x v="8"/>
    <x v="53"/>
    <x v="581"/>
    <s v="บ้านเขว้า,รพช."/>
    <s v="รพช."/>
    <n v="60"/>
    <s v="รพช.F2 30,000 - 60,000"/>
    <n v="2.2400000000000002"/>
    <n v="2.0099999999999998"/>
    <n v="1.66"/>
    <n v="25201341.539999999"/>
    <n v="10987962.189999999"/>
    <n v="0"/>
    <n v="0"/>
    <n v="0"/>
    <s v=""/>
    <x v="0"/>
    <n v="9143658.9600000009"/>
    <n v="13390873.859999999"/>
  </r>
  <r>
    <n v="583"/>
    <x v="8"/>
    <x v="53"/>
    <x v="582"/>
    <s v="คอนสวรรค์,รพช."/>
    <s v="รพช."/>
    <n v="45"/>
    <s v="รพช.F2 30,000 - 60,000"/>
    <n v="2.78"/>
    <n v="2.57"/>
    <n v="2.27"/>
    <n v="37280842.219999999"/>
    <n v="9962820.7799999993"/>
    <n v="0"/>
    <n v="0"/>
    <n v="0"/>
    <s v=""/>
    <x v="0"/>
    <n v="9127200.7100000009"/>
    <n v="26625887.059999999"/>
  </r>
  <r>
    <n v="584"/>
    <x v="8"/>
    <x v="53"/>
    <x v="583"/>
    <s v="เกษตรสมบูรณ์,รพช."/>
    <s v="รพช."/>
    <n v="67"/>
    <s v="รพช.F2 60,000-90,000"/>
    <n v="1.87"/>
    <n v="1.71"/>
    <n v="1.34"/>
    <n v="35695149.810000002"/>
    <n v="33182685.609999999"/>
    <n v="0"/>
    <n v="0"/>
    <n v="0"/>
    <s v=""/>
    <x v="0"/>
    <n v="29082377.27"/>
    <n v="14055161.4"/>
  </r>
  <r>
    <n v="585"/>
    <x v="8"/>
    <x v="53"/>
    <x v="584"/>
    <s v="หนองบัวแดง,รพช."/>
    <s v="รพช."/>
    <n v="115"/>
    <s v="รพช. M2 &gt;100"/>
    <n v="1.59"/>
    <n v="1.45"/>
    <n v="0.97"/>
    <n v="42407476.359999999"/>
    <n v="12851866.119999999"/>
    <n v="0"/>
    <n v="0"/>
    <n v="0"/>
    <s v=""/>
    <x v="0"/>
    <n v="7925990.9000000004"/>
    <n v="-2373262.7799999998"/>
  </r>
  <r>
    <n v="586"/>
    <x v="8"/>
    <x v="53"/>
    <x v="585"/>
    <s v="จัตุรัส,รพช."/>
    <s v="รพช."/>
    <n v="84"/>
    <s v="รพช.F1 50,000-100,000"/>
    <n v="1.78"/>
    <n v="1.61"/>
    <n v="0.98"/>
    <n v="41039110.420000002"/>
    <n v="15414986.720000001"/>
    <n v="0"/>
    <n v="0"/>
    <n v="0"/>
    <s v=""/>
    <x v="0"/>
    <n v="13634266.640000001"/>
    <n v="-1219841.96"/>
  </r>
  <r>
    <n v="587"/>
    <x v="8"/>
    <x v="53"/>
    <x v="586"/>
    <s v="บำเหน็จณรงค์,รพช."/>
    <s v="รพช."/>
    <n v="73"/>
    <s v="รพช.F1 &lt;=50,000"/>
    <n v="1.49"/>
    <n v="1.37"/>
    <n v="0.93"/>
    <n v="17760791.649999999"/>
    <n v="17532784.239999998"/>
    <n v="1"/>
    <n v="0"/>
    <n v="0"/>
    <s v=""/>
    <x v="1"/>
    <n v="14453042.17"/>
    <n v="-2603600.6"/>
  </r>
  <r>
    <n v="588"/>
    <x v="8"/>
    <x v="53"/>
    <x v="587"/>
    <s v="หนองบัวระเหว,รพช."/>
    <s v="รพช."/>
    <n v="30"/>
    <s v="รพช.F2 &lt;=30,000"/>
    <n v="4.03"/>
    <n v="3.24"/>
    <n v="1.66"/>
    <n v="21628070.449999999"/>
    <n v="19307639.780000001"/>
    <n v="0"/>
    <n v="0"/>
    <n v="0"/>
    <s v=""/>
    <x v="0"/>
    <n v="15690412.560000001"/>
    <n v="4791370.8099999996"/>
  </r>
  <r>
    <n v="589"/>
    <x v="8"/>
    <x v="53"/>
    <x v="588"/>
    <s v="เทพสถิต,รพช."/>
    <s v="รพช."/>
    <n v="38"/>
    <s v="รพช.F2 30,000 - 60,000"/>
    <n v="4.0999999999999996"/>
    <n v="3.75"/>
    <n v="3.17"/>
    <n v="53359984.530000001"/>
    <n v="26021398.629999999"/>
    <n v="0"/>
    <n v="0"/>
    <n v="0"/>
    <s v=""/>
    <x v="0"/>
    <n v="23537129.289999999"/>
    <n v="37483643.710000001"/>
  </r>
  <r>
    <n v="590"/>
    <x v="8"/>
    <x v="53"/>
    <x v="589"/>
    <s v="ภูเขียวเฉลิมพระเกียรติ,รพช."/>
    <s v="รพท."/>
    <n v="290"/>
    <s v="รพท. M1 &gt;200"/>
    <n v="1.77"/>
    <n v="1.59"/>
    <n v="0.99"/>
    <n v="91367534.950000003"/>
    <n v="57335439.159999996"/>
    <n v="0"/>
    <n v="0"/>
    <n v="0"/>
    <s v=""/>
    <x v="0"/>
    <n v="53854491.710000001"/>
    <n v="-1522285.76"/>
  </r>
  <r>
    <n v="591"/>
    <x v="8"/>
    <x v="53"/>
    <x v="590"/>
    <s v="บ้านแท่น,รพช."/>
    <s v="รพช."/>
    <n v="36"/>
    <s v="รพช.F2 30,000 - 60,000"/>
    <n v="1.91"/>
    <n v="1.71"/>
    <n v="1.46"/>
    <n v="18786667.949999999"/>
    <n v="8150113.46"/>
    <n v="0"/>
    <n v="0"/>
    <n v="0"/>
    <s v=""/>
    <x v="0"/>
    <n v="9989141.7400000002"/>
    <n v="9495290.5800000001"/>
  </r>
  <r>
    <n v="592"/>
    <x v="8"/>
    <x v="53"/>
    <x v="591"/>
    <s v="แก้งคร้อ,รพช."/>
    <s v="รพช."/>
    <n v="120"/>
    <s v="รพช. M2 &gt;100"/>
    <n v="3.22"/>
    <n v="3.01"/>
    <n v="2.09"/>
    <n v="108903937.06"/>
    <n v="13866771.529999999"/>
    <n v="0"/>
    <n v="0"/>
    <n v="0"/>
    <s v=""/>
    <x v="0"/>
    <n v="17052392.239999998"/>
    <n v="53519504.18"/>
  </r>
  <r>
    <n v="593"/>
    <x v="8"/>
    <x v="53"/>
    <x v="592"/>
    <s v="คอนสาร,รพช."/>
    <s v="รพช."/>
    <n v="62"/>
    <s v="รพช.F2 30,000 - 60,000"/>
    <n v="2.81"/>
    <n v="2.5099999999999998"/>
    <n v="2.0299999999999998"/>
    <n v="28062525.920000002"/>
    <n v="21263005.420000002"/>
    <n v="0"/>
    <n v="0"/>
    <n v="0"/>
    <s v=""/>
    <x v="0"/>
    <n v="20233279.789999999"/>
    <n v="15926668.41"/>
  </r>
  <r>
    <n v="594"/>
    <x v="8"/>
    <x v="53"/>
    <x v="593"/>
    <s v="ภักดีชุมพล,รพช."/>
    <s v="รพช."/>
    <n v="34"/>
    <s v="รพช.F2 &lt;=30,000"/>
    <n v="7.21"/>
    <n v="6.72"/>
    <n v="6.03"/>
    <n v="51444436.5"/>
    <n v="14060671.58"/>
    <n v="0"/>
    <n v="0"/>
    <n v="0"/>
    <s v=""/>
    <x v="0"/>
    <n v="13512695.119999999"/>
    <n v="41651270.369999997"/>
  </r>
  <r>
    <n v="595"/>
    <x v="8"/>
    <x v="53"/>
    <x v="594"/>
    <s v="เนินสง่า,รพช."/>
    <s v="รพช."/>
    <n v="30"/>
    <s v="รพช.F2 &lt;=30,000"/>
    <n v="2.56"/>
    <n v="2.37"/>
    <n v="1.74"/>
    <n v="16908859.559999999"/>
    <n v="9714341.0500000007"/>
    <n v="0"/>
    <n v="0"/>
    <n v="0"/>
    <s v=""/>
    <x v="0"/>
    <n v="8321902.9500000002"/>
    <n v="7993054.8099999996"/>
  </r>
  <r>
    <n v="596"/>
    <x v="8"/>
    <x v="54"/>
    <x v="595"/>
    <s v="มหาราชนครราชสีมา,รพศ."/>
    <s v="รพศ."/>
    <n v="1319"/>
    <s v="รพศ.A &gt;1000"/>
    <n v="4.43"/>
    <n v="4.1500000000000004"/>
    <n v="2.96"/>
    <n v="2459287813.0999999"/>
    <n v="213076118.22999999"/>
    <n v="0"/>
    <n v="0"/>
    <n v="0"/>
    <s v=""/>
    <x v="0"/>
    <n v="168615281.52000001"/>
    <n v="1418818599.77"/>
  </r>
  <r>
    <n v="597"/>
    <x v="8"/>
    <x v="54"/>
    <x v="596"/>
    <s v="ครบุรี,รพช."/>
    <s v="รพช."/>
    <n v="120"/>
    <s v="รพช. M2 &gt;100"/>
    <n v="3.62"/>
    <n v="3.22"/>
    <n v="2.67"/>
    <n v="66368469.399999999"/>
    <n v="25006200.07"/>
    <n v="0"/>
    <n v="0"/>
    <n v="0"/>
    <s v=""/>
    <x v="0"/>
    <n v="18078392.739999998"/>
    <n v="42334156.609999999"/>
  </r>
  <r>
    <n v="598"/>
    <x v="8"/>
    <x v="54"/>
    <x v="597"/>
    <s v="เสิงสาง,รพช."/>
    <s v="รพช."/>
    <n v="60"/>
    <s v="รพช.F2 30,000 - 60,000"/>
    <n v="4.28"/>
    <n v="3.99"/>
    <n v="3.71"/>
    <n v="84759063.019999996"/>
    <n v="15008791.52"/>
    <n v="0"/>
    <n v="0"/>
    <n v="0"/>
    <s v=""/>
    <x v="0"/>
    <n v="12585516.18"/>
    <n v="70127520.730000004"/>
  </r>
  <r>
    <n v="599"/>
    <x v="8"/>
    <x v="54"/>
    <x v="598"/>
    <s v="คง,รพช."/>
    <s v="รพช."/>
    <n v="63"/>
    <s v="รพช.F2 30,000 - 60,000"/>
    <n v="2.74"/>
    <n v="2.58"/>
    <n v="1.96"/>
    <n v="51098123.469999999"/>
    <n v="17239521.739999998"/>
    <n v="0"/>
    <n v="0"/>
    <n v="0"/>
    <s v=""/>
    <x v="0"/>
    <n v="15195939.539999999"/>
    <n v="28454635.510000002"/>
  </r>
  <r>
    <n v="600"/>
    <x v="8"/>
    <x v="54"/>
    <x v="599"/>
    <s v="บ้านเหลื่อม,รพช."/>
    <s v="รพช."/>
    <n v="35"/>
    <s v="รพช.F2 &lt;=30,000"/>
    <n v="3.23"/>
    <n v="2.94"/>
    <n v="2.5499999999999998"/>
    <n v="25850534.879999999"/>
    <n v="7929978.9900000002"/>
    <n v="0"/>
    <n v="0"/>
    <n v="0"/>
    <s v=""/>
    <x v="0"/>
    <n v="6646354.5199999996"/>
    <n v="17716886.960000001"/>
  </r>
  <r>
    <n v="601"/>
    <x v="8"/>
    <x v="54"/>
    <x v="600"/>
    <s v="จักราช,รพช."/>
    <s v="รพช."/>
    <n v="85"/>
    <s v="รพช.F1 50,000-100,000"/>
    <n v="1.61"/>
    <n v="1.36"/>
    <n v="1.05"/>
    <n v="16450419.68"/>
    <n v="12444765.09"/>
    <n v="0"/>
    <n v="0"/>
    <n v="0"/>
    <s v=""/>
    <x v="0"/>
    <n v="9860770.9499999993"/>
    <n v="1235412.6599999999"/>
  </r>
  <r>
    <n v="602"/>
    <x v="8"/>
    <x v="54"/>
    <x v="601"/>
    <s v="โชคชัย,รพช."/>
    <s v="รพช."/>
    <n v="91"/>
    <s v="รพช. M2 &lt;=100"/>
    <n v="1.7"/>
    <n v="1.43"/>
    <n v="0.91"/>
    <n v="39373946.439999998"/>
    <n v="24539120.550000001"/>
    <n v="0"/>
    <n v="0"/>
    <n v="0"/>
    <s v=""/>
    <x v="0"/>
    <n v="24714352.539999999"/>
    <n v="-4983981.82"/>
  </r>
  <r>
    <n v="603"/>
    <x v="8"/>
    <x v="54"/>
    <x v="602"/>
    <s v="ด่านขุนทด,รพช."/>
    <s v="รพช."/>
    <n v="125"/>
    <s v="รพช. M2 &gt;100"/>
    <n v="1.94"/>
    <n v="1.72"/>
    <n v="1.35"/>
    <n v="41087943.640000001"/>
    <n v="13847988.140000001"/>
    <n v="0"/>
    <n v="0"/>
    <n v="0"/>
    <s v=""/>
    <x v="0"/>
    <n v="9764675.1999999993"/>
    <n v="15192868.23"/>
  </r>
  <r>
    <n v="604"/>
    <x v="8"/>
    <x v="54"/>
    <x v="603"/>
    <s v="โนนไทย,รพช."/>
    <s v="รพช."/>
    <n v="87"/>
    <s v="รพช.F2 30,000 - 60,000"/>
    <n v="4.17"/>
    <n v="3.84"/>
    <n v="3.44"/>
    <n v="58421212.600000001"/>
    <n v="15180273.18"/>
    <n v="0"/>
    <n v="0"/>
    <n v="0"/>
    <s v=""/>
    <x v="0"/>
    <n v="15622191.65"/>
    <n v="44954684.049999997"/>
  </r>
  <r>
    <n v="605"/>
    <x v="8"/>
    <x v="54"/>
    <x v="604"/>
    <s v="โนนสูง,รพช."/>
    <s v="รพช."/>
    <n v="77"/>
    <s v="รพช.F2 60,000-90,000"/>
    <n v="1.97"/>
    <n v="1.69"/>
    <n v="1.22"/>
    <n v="39551094.460000001"/>
    <n v="28040978.77"/>
    <n v="0"/>
    <n v="0"/>
    <n v="0"/>
    <s v=""/>
    <x v="0"/>
    <n v="27744485.780000001"/>
    <n v="8814317.6199999992"/>
  </r>
  <r>
    <n v="606"/>
    <x v="8"/>
    <x v="54"/>
    <x v="605"/>
    <s v="ขามสะแกแสง,รพช."/>
    <s v="รพช."/>
    <n v="54"/>
    <s v="รพช.F2 30,000 - 60,000"/>
    <n v="2.3199999999999998"/>
    <n v="2.1"/>
    <n v="1.23"/>
    <n v="18660577.52"/>
    <n v="11841686.119999999"/>
    <n v="0"/>
    <n v="0"/>
    <n v="0"/>
    <s v=""/>
    <x v="0"/>
    <n v="10654226.23"/>
    <n v="3290884.14"/>
  </r>
  <r>
    <n v="607"/>
    <x v="8"/>
    <x v="54"/>
    <x v="606"/>
    <s v="บัวใหญ่,รพช."/>
    <s v="รพช."/>
    <n v="145"/>
    <s v="รพช. M2 &gt;100"/>
    <n v="2.17"/>
    <n v="1.8"/>
    <n v="1.01"/>
    <n v="50674769.369999997"/>
    <n v="33877617.990000002"/>
    <n v="0"/>
    <n v="0"/>
    <n v="0"/>
    <s v=""/>
    <x v="0"/>
    <n v="34106937.280000001"/>
    <n v="477279.86"/>
  </r>
  <r>
    <n v="608"/>
    <x v="8"/>
    <x v="54"/>
    <x v="607"/>
    <s v="ประทาย,รพช."/>
    <s v="รพช."/>
    <n v="72"/>
    <s v="รพช.F1 50,000-100,000"/>
    <n v="2.2999999999999998"/>
    <n v="2.13"/>
    <n v="1.81"/>
    <n v="38563856.240000002"/>
    <n v="8841508.1999999993"/>
    <n v="0"/>
    <n v="0"/>
    <n v="0"/>
    <s v=""/>
    <x v="0"/>
    <n v="7681334.9500000002"/>
    <n v="23915647.23"/>
  </r>
  <r>
    <n v="609"/>
    <x v="8"/>
    <x v="54"/>
    <x v="608"/>
    <s v="ปักธงชัย,รพช."/>
    <s v="รพช."/>
    <n v="100"/>
    <s v="รพช.F1 50,000-100,000"/>
    <n v="1.81"/>
    <n v="1.64"/>
    <n v="1.34"/>
    <n v="51653474.049999997"/>
    <n v="19472618.77"/>
    <n v="0"/>
    <n v="0"/>
    <n v="0"/>
    <s v=""/>
    <x v="0"/>
    <n v="15369624.32"/>
    <n v="21685963.789999999"/>
  </r>
  <r>
    <n v="610"/>
    <x v="8"/>
    <x v="54"/>
    <x v="609"/>
    <s v="พิมาย,รพช."/>
    <s v="รพท."/>
    <n v="215"/>
    <s v="รพท. M1 &gt;200"/>
    <n v="2.84"/>
    <n v="2.5099999999999998"/>
    <n v="1.42"/>
    <n v="105670114.33"/>
    <n v="39637523.200000003"/>
    <n v="0"/>
    <n v="0"/>
    <n v="0"/>
    <s v=""/>
    <x v="0"/>
    <n v="37028973.049999997"/>
    <n v="24460622.760000002"/>
  </r>
  <r>
    <n v="611"/>
    <x v="8"/>
    <x v="54"/>
    <x v="610"/>
    <s v="ห้วยแถลง,รพช."/>
    <s v="รพช."/>
    <n v="60"/>
    <s v="รพช.F2 30,000 - 60,000"/>
    <n v="2.56"/>
    <n v="2.4"/>
    <n v="2.0499999999999998"/>
    <n v="43654559.280000001"/>
    <n v="7677773.4500000002"/>
    <n v="0"/>
    <n v="0"/>
    <n v="0"/>
    <s v=""/>
    <x v="0"/>
    <n v="6525892.1200000001"/>
    <n v="29268664.300000001"/>
  </r>
  <r>
    <n v="612"/>
    <x v="8"/>
    <x v="54"/>
    <x v="611"/>
    <s v="ชุมพวง,รพช."/>
    <s v="รพช."/>
    <n v="75"/>
    <s v="รพช.F1 50,000-100,000"/>
    <n v="2.86"/>
    <n v="2.57"/>
    <n v="1.83"/>
    <n v="50541538.25"/>
    <n v="21308277.57"/>
    <n v="0"/>
    <n v="0"/>
    <n v="0"/>
    <s v=""/>
    <x v="0"/>
    <n v="19817951.510000002"/>
    <n v="21991444.190000001"/>
  </r>
  <r>
    <n v="613"/>
    <x v="8"/>
    <x v="54"/>
    <x v="612"/>
    <s v="สูงเนิน,รพช."/>
    <s v="รพช."/>
    <n v="120"/>
    <s v="รพช.F1 50,000-100,000"/>
    <n v="2.0699999999999998"/>
    <n v="1.82"/>
    <n v="1.03"/>
    <n v="38220718.700000003"/>
    <n v="16396734.67"/>
    <n v="0"/>
    <n v="0"/>
    <n v="0"/>
    <s v=""/>
    <x v="0"/>
    <n v="12390598.710000001"/>
    <n v="52183.66"/>
  </r>
  <r>
    <n v="614"/>
    <x v="8"/>
    <x v="54"/>
    <x v="613"/>
    <s v="ขามทะเลสอ,รพช."/>
    <s v="รพช."/>
    <n v="35"/>
    <s v="รพช.F2 &lt;=30,000"/>
    <n v="3.3"/>
    <n v="2.9"/>
    <n v="2.2799999999999998"/>
    <n v="28283107.609999999"/>
    <n v="14664600.26"/>
    <n v="0"/>
    <n v="0"/>
    <n v="0"/>
    <s v=""/>
    <x v="0"/>
    <n v="15931854.710000001"/>
    <n v="15709162.6"/>
  </r>
  <r>
    <n v="615"/>
    <x v="8"/>
    <x v="54"/>
    <x v="614"/>
    <s v="สีคิ้ว,รพช."/>
    <s v="รพช."/>
    <n v="135"/>
    <s v="รพช.F1 50,000-100,000"/>
    <n v="2.5299999999999998"/>
    <n v="2.17"/>
    <n v="1.49"/>
    <n v="68883652.799999997"/>
    <n v="31546165.23"/>
    <n v="0"/>
    <n v="0"/>
    <n v="0"/>
    <s v=""/>
    <x v="0"/>
    <n v="25904268.41"/>
    <n v="20973312.5"/>
  </r>
  <r>
    <n v="616"/>
    <x v="8"/>
    <x v="54"/>
    <x v="615"/>
    <s v="ปากช่องนานา,รพท."/>
    <s v="รพท."/>
    <n v="268"/>
    <s v="รพท. M1 &gt;200"/>
    <n v="1.94"/>
    <n v="1.72"/>
    <n v="1.18"/>
    <n v="136347451.58000001"/>
    <n v="53477943.880000003"/>
    <n v="0"/>
    <n v="0"/>
    <n v="0"/>
    <s v=""/>
    <x v="0"/>
    <n v="57680565.310000002"/>
    <n v="26421215.539999999"/>
  </r>
  <r>
    <n v="617"/>
    <x v="8"/>
    <x v="54"/>
    <x v="616"/>
    <s v="หนองบุญมาก,รพช."/>
    <s v="รพช."/>
    <n v="63"/>
    <s v="รพช.F2 30,000 - 60,000"/>
    <n v="1.99"/>
    <n v="1.7"/>
    <n v="1.35"/>
    <n v="25573083.030000001"/>
    <n v="20187091.02"/>
    <n v="0"/>
    <n v="0"/>
    <n v="0"/>
    <s v=""/>
    <x v="0"/>
    <n v="16351609.390000001"/>
    <n v="8885074.3599999994"/>
  </r>
  <r>
    <n v="618"/>
    <x v="8"/>
    <x v="54"/>
    <x v="617"/>
    <s v="แก้งสนามนาง,รพช."/>
    <s v="รพช."/>
    <n v="42"/>
    <s v="รพช.F2 &lt;=30,000"/>
    <n v="2.78"/>
    <n v="2.5"/>
    <n v="2.38"/>
    <n v="30720744.84"/>
    <n v="8400522.8000000007"/>
    <n v="0"/>
    <n v="0"/>
    <n v="0"/>
    <s v=""/>
    <x v="0"/>
    <n v="7778150.6200000001"/>
    <n v="22804859.52"/>
  </r>
  <r>
    <n v="619"/>
    <x v="8"/>
    <x v="54"/>
    <x v="618"/>
    <s v="โนนแดง,รพช."/>
    <s v="รพช."/>
    <n v="33"/>
    <s v="รพช.F2 &lt;=30,000"/>
    <n v="4.87"/>
    <n v="4.5"/>
    <n v="2.46"/>
    <n v="46384156.869999997"/>
    <n v="9064858.5800000001"/>
    <n v="0"/>
    <n v="0"/>
    <n v="0"/>
    <s v=""/>
    <x v="0"/>
    <n v="8104067.0899999999"/>
    <n v="17480723.57"/>
  </r>
  <r>
    <n v="620"/>
    <x v="8"/>
    <x v="54"/>
    <x v="619"/>
    <s v="วังน้ำเขียว,รพช."/>
    <s v="รพช."/>
    <n v="40"/>
    <s v="รพช.F2 30,000 - 60,000"/>
    <n v="2.63"/>
    <n v="2.38"/>
    <n v="2.1800000000000002"/>
    <n v="31597275.68"/>
    <n v="17772719.43"/>
    <n v="0"/>
    <n v="0"/>
    <n v="0"/>
    <s v=""/>
    <x v="0"/>
    <n v="17523891.41"/>
    <n v="22488556.23"/>
  </r>
  <r>
    <n v="621"/>
    <x v="8"/>
    <x v="54"/>
    <x v="620"/>
    <s v="เฉลิมพระเกียรติสมเด็จย่า 100 ปี,รพช."/>
    <s v="รพช."/>
    <n v="30"/>
    <s v="รพช.F2 &lt;=30,000"/>
    <n v="2.2400000000000002"/>
    <n v="1.99"/>
    <n v="1.38"/>
    <n v="25149285.879999999"/>
    <n v="18256788.629999999"/>
    <n v="0"/>
    <n v="0"/>
    <n v="0"/>
    <s v=""/>
    <x v="0"/>
    <n v="16393470.34"/>
    <n v="7710697.75"/>
  </r>
  <r>
    <n v="622"/>
    <x v="8"/>
    <x v="54"/>
    <x v="621"/>
    <s v="ลำทะเมนชัย,รพช."/>
    <s v="รพช."/>
    <n v="30"/>
    <s v="รพช.F2 &lt;=30,000"/>
    <n v="3.38"/>
    <n v="2.97"/>
    <n v="2.5299999999999998"/>
    <n v="22044373.120000001"/>
    <n v="8598003.4299999997"/>
    <n v="0"/>
    <n v="0"/>
    <n v="0"/>
    <s v=""/>
    <x v="0"/>
    <n v="7012460.7800000003"/>
    <n v="14146883.550000001"/>
  </r>
  <r>
    <n v="623"/>
    <x v="8"/>
    <x v="54"/>
    <x v="622"/>
    <s v="พระทองคำ เฉลิมพระเกียรติ 80 พรรษา,รพช."/>
    <s v="รพช."/>
    <n v="30"/>
    <s v="รพช.F2 30,000 - 60,000"/>
    <n v="2.21"/>
    <n v="2.0499999999999998"/>
    <n v="1.77"/>
    <n v="23415155.370000001"/>
    <n v="10979168.300000001"/>
    <n v="0"/>
    <n v="0"/>
    <n v="0"/>
    <s v=""/>
    <x v="0"/>
    <n v="10065389.609999999"/>
    <n v="14328024.939999999"/>
  </r>
  <r>
    <n v="624"/>
    <x v="8"/>
    <x v="54"/>
    <x v="623"/>
    <s v="เทพรัตน์นครราชสีมา,รพท."/>
    <s v="รพท."/>
    <n v="249"/>
    <s v="รพท. M1 &gt;200"/>
    <n v="3.41"/>
    <n v="3.12"/>
    <n v="1.87"/>
    <n v="257414687.78999999"/>
    <n v="166624057.56"/>
    <n v="0"/>
    <n v="0"/>
    <n v="0"/>
    <s v=""/>
    <x v="0"/>
    <n v="77732924.079999998"/>
    <n v="92634143.980000004"/>
  </r>
  <r>
    <n v="625"/>
    <x v="8"/>
    <x v="54"/>
    <x v="624"/>
    <s v="เฉลิมพระเกียรติ,รพช."/>
    <s v="รพช."/>
    <n v="36"/>
    <s v="รพช.F3 &gt;=25,000"/>
    <n v="2.2000000000000002"/>
    <n v="1.94"/>
    <n v="1.18"/>
    <n v="20157705.449999999"/>
    <n v="4365063.34"/>
    <n v="0"/>
    <n v="0"/>
    <n v="0"/>
    <s v=""/>
    <x v="0"/>
    <n v="4845521.95"/>
    <n v="2952435.6"/>
  </r>
  <r>
    <n v="626"/>
    <x v="8"/>
    <x v="54"/>
    <x v="625"/>
    <s v="บัวลาย,รพช."/>
    <s v="รพช."/>
    <n v="10"/>
    <s v="รพช.F3 15,000-25,000"/>
    <n v="3.8"/>
    <n v="3.63"/>
    <n v="3.41"/>
    <n v="27955138.530000001"/>
    <n v="5095661.5"/>
    <n v="0"/>
    <n v="0"/>
    <n v="0"/>
    <s v=""/>
    <x v="0"/>
    <n v="6008619.9299999997"/>
    <n v="23754350.350000001"/>
  </r>
  <r>
    <n v="627"/>
    <x v="8"/>
    <x v="54"/>
    <x v="626"/>
    <s v="สีดา,รพช."/>
    <s v="รพช."/>
    <n v="29"/>
    <s v="รพช.F3 15,000-25,000"/>
    <n v="3.05"/>
    <n v="2.89"/>
    <n v="2.65"/>
    <n v="24118651.030000001"/>
    <n v="4003420.78"/>
    <n v="0"/>
    <n v="0"/>
    <n v="0"/>
    <s v=""/>
    <x v="0"/>
    <n v="3717125.01"/>
    <n v="19421580.920000002"/>
  </r>
  <r>
    <n v="628"/>
    <x v="8"/>
    <x v="54"/>
    <x v="627"/>
    <s v="เทพารักษ์,รพช."/>
    <s v="รพช."/>
    <n v="24"/>
    <s v="รพช.F3 15,000-25,000"/>
    <n v="2.73"/>
    <n v="2.4300000000000002"/>
    <n v="1.87"/>
    <n v="33913482.5"/>
    <n v="6076165.54"/>
    <n v="0"/>
    <n v="0"/>
    <n v="0"/>
    <s v=""/>
    <x v="0"/>
    <n v="5592935.3700000001"/>
    <n v="15998807.51"/>
  </r>
  <r>
    <n v="629"/>
    <x v="8"/>
    <x v="55"/>
    <x v="628"/>
    <s v="บุรีรัมย์,รพศ."/>
    <s v="รพศ."/>
    <n v="761"/>
    <s v="รพศ.A &gt;700 to &lt;1000"/>
    <n v="4.8899999999999997"/>
    <n v="4.43"/>
    <n v="2.65"/>
    <n v="1107104175.6400001"/>
    <n v="198833942.46000001"/>
    <n v="0"/>
    <n v="0"/>
    <n v="0"/>
    <s v=""/>
    <x v="0"/>
    <n v="209428436.75999999"/>
    <n v="468703207.95999998"/>
  </r>
  <r>
    <n v="630"/>
    <x v="8"/>
    <x v="55"/>
    <x v="629"/>
    <s v="คูเมือง,รพช."/>
    <s v="รพช."/>
    <n v="125"/>
    <s v="รพช.F1 &lt;=50,000"/>
    <n v="2.3199999999999998"/>
    <n v="1.94"/>
    <n v="1.51"/>
    <n v="35595189.109999999"/>
    <n v="13145136.189999999"/>
    <n v="0"/>
    <n v="0"/>
    <n v="0"/>
    <s v=""/>
    <x v="0"/>
    <n v="12497513.77"/>
    <n v="13790887.970000001"/>
  </r>
  <r>
    <n v="631"/>
    <x v="8"/>
    <x v="55"/>
    <x v="630"/>
    <s v="กระสัง,รพช."/>
    <s v="รพช."/>
    <n v="88"/>
    <s v="รพช.F2 60,000-90,000"/>
    <n v="4.67"/>
    <n v="4.3899999999999997"/>
    <n v="3.99"/>
    <n v="112995752.52"/>
    <n v="27974231.239999998"/>
    <n v="0"/>
    <n v="0"/>
    <n v="0"/>
    <s v=""/>
    <x v="0"/>
    <n v="26217912.109999999"/>
    <n v="92250933.349999994"/>
  </r>
  <r>
    <n v="632"/>
    <x v="8"/>
    <x v="55"/>
    <x v="631"/>
    <s v="นางรอง,รพท."/>
    <s v="รพท."/>
    <n v="396"/>
    <s v="รพท.S &lt;=400"/>
    <n v="2.36"/>
    <n v="2.11"/>
    <n v="1.1100000000000001"/>
    <n v="149357369.49000001"/>
    <n v="47936930.969999999"/>
    <n v="0"/>
    <n v="0"/>
    <n v="0"/>
    <s v=""/>
    <x v="0"/>
    <n v="53015414.07"/>
    <n v="12301502.99"/>
  </r>
  <r>
    <n v="633"/>
    <x v="8"/>
    <x v="55"/>
    <x v="632"/>
    <s v="หนองกี่,รพช."/>
    <s v="รพช."/>
    <n v="70"/>
    <s v="รพช.F2 30,000 - 60,000"/>
    <n v="2.4500000000000002"/>
    <n v="2.14"/>
    <n v="1.76"/>
    <n v="33708302.240000002"/>
    <n v="15957578.109999999"/>
    <n v="0"/>
    <n v="0"/>
    <n v="0"/>
    <s v=""/>
    <x v="0"/>
    <n v="14086596.869999999"/>
    <n v="17662778.399999999"/>
  </r>
  <r>
    <n v="634"/>
    <x v="8"/>
    <x v="55"/>
    <x v="633"/>
    <s v="ละหานทราย,รพช."/>
    <s v="รพช."/>
    <n v="115"/>
    <s v="รพช.F1 50,000-100,000"/>
    <n v="2.46"/>
    <n v="2.1800000000000002"/>
    <n v="1.7"/>
    <n v="36866949.460000001"/>
    <n v="12285632.26"/>
    <n v="0"/>
    <n v="0"/>
    <n v="0"/>
    <s v=""/>
    <x v="0"/>
    <n v="10947199.550000001"/>
    <n v="17638530.510000002"/>
  </r>
  <r>
    <n v="635"/>
    <x v="8"/>
    <x v="55"/>
    <x v="634"/>
    <s v="ประโคนชัย,รพช."/>
    <s v="รพช."/>
    <n v="184"/>
    <s v="รพช. M2 &gt;100"/>
    <n v="2.09"/>
    <n v="1.82"/>
    <n v="1.32"/>
    <n v="51781193.68"/>
    <n v="21215729.949999999"/>
    <n v="0"/>
    <n v="0"/>
    <n v="0"/>
    <s v=""/>
    <x v="0"/>
    <n v="18528795.27"/>
    <n v="15179444.01"/>
  </r>
  <r>
    <n v="636"/>
    <x v="8"/>
    <x v="55"/>
    <x v="635"/>
    <s v="บ้านกรวด,รพช."/>
    <s v="รพช."/>
    <n v="90"/>
    <s v="รพช.F2 30,000 - 60,000"/>
    <n v="5.67"/>
    <n v="5.37"/>
    <n v="4.96"/>
    <n v="93367417.769999996"/>
    <n v="25268092.510000002"/>
    <n v="0"/>
    <n v="0"/>
    <n v="0"/>
    <s v=""/>
    <x v="0"/>
    <n v="24513371.859999999"/>
    <n v="79256880.930000007"/>
  </r>
  <r>
    <n v="637"/>
    <x v="8"/>
    <x v="55"/>
    <x v="636"/>
    <s v="พุทไธสง,รพช."/>
    <s v="รพช."/>
    <n v="67"/>
    <s v="รพช.F1 &lt;=50,000"/>
    <n v="2.74"/>
    <n v="2.46"/>
    <n v="1.9"/>
    <n v="27863009.82"/>
    <n v="14219117.619999999"/>
    <n v="0"/>
    <n v="0"/>
    <n v="0"/>
    <s v=""/>
    <x v="0"/>
    <n v="12194289.550000001"/>
    <n v="14374459.060000001"/>
  </r>
  <r>
    <n v="638"/>
    <x v="8"/>
    <x v="55"/>
    <x v="637"/>
    <s v="ลำปลายมาศ,รพช."/>
    <s v="รพช."/>
    <n v="176"/>
    <s v="รพช. M2 &gt;100"/>
    <n v="1.57"/>
    <n v="1.32"/>
    <n v="0.98"/>
    <n v="31202997.199999999"/>
    <n v="18223008.800000001"/>
    <n v="0"/>
    <n v="0"/>
    <n v="0"/>
    <s v=""/>
    <x v="0"/>
    <n v="17581354.239999998"/>
    <n v="-841954.07"/>
  </r>
  <r>
    <n v="639"/>
    <x v="8"/>
    <x v="55"/>
    <x v="638"/>
    <s v="สตึก,รพช."/>
    <s v="รพช."/>
    <n v="113"/>
    <s v="รพช. M2 &gt;100"/>
    <n v="3.23"/>
    <n v="2.91"/>
    <n v="2.06"/>
    <n v="77351897.560000002"/>
    <n v="36747975.259999998"/>
    <n v="0"/>
    <n v="0"/>
    <n v="0"/>
    <s v=""/>
    <x v="0"/>
    <n v="37008371.710000001"/>
    <n v="36756558.130000003"/>
  </r>
  <r>
    <n v="640"/>
    <x v="8"/>
    <x v="55"/>
    <x v="639"/>
    <s v="ปะคำ,รพช."/>
    <s v="รพช."/>
    <n v="44"/>
    <s v="รพช.F2 30,000 - 60,000"/>
    <n v="2.13"/>
    <n v="1.85"/>
    <n v="1.62"/>
    <n v="18804540.699999999"/>
    <n v="6854191.1200000001"/>
    <n v="0"/>
    <n v="0"/>
    <n v="0"/>
    <s v=""/>
    <x v="0"/>
    <n v="6206989.2300000004"/>
    <n v="10282469.24"/>
  </r>
  <r>
    <n v="641"/>
    <x v="8"/>
    <x v="55"/>
    <x v="640"/>
    <s v="นาโพธิ์,รพช."/>
    <s v="รพช."/>
    <n v="35"/>
    <s v="รพช.F2 &lt;=30,000"/>
    <n v="3.04"/>
    <n v="2.75"/>
    <n v="2.2200000000000002"/>
    <n v="22145658.120000001"/>
    <n v="4945894.66"/>
    <n v="0"/>
    <n v="0"/>
    <n v="0"/>
    <s v=""/>
    <x v="0"/>
    <n v="4434098.8600000003"/>
    <n v="13228777.039999999"/>
  </r>
  <r>
    <n v="642"/>
    <x v="8"/>
    <x v="55"/>
    <x v="641"/>
    <s v="หนองหงส์,รพช."/>
    <s v="รพช."/>
    <n v="81"/>
    <s v="รพช.F2 30,000 - 60,000"/>
    <n v="3.7"/>
    <n v="3.21"/>
    <n v="2.5499999999999998"/>
    <n v="28661488.579999998"/>
    <n v="12272558.16"/>
    <n v="0"/>
    <n v="0"/>
    <n v="0"/>
    <s v=""/>
    <x v="0"/>
    <n v="11678862.439999999"/>
    <n v="16451385.359999999"/>
  </r>
  <r>
    <n v="643"/>
    <x v="8"/>
    <x v="55"/>
    <x v="642"/>
    <s v="พลับพลาชัย,รพช."/>
    <s v="รพช."/>
    <n v="47"/>
    <s v="รพช.F2 30,000 - 60,000"/>
    <n v="6.07"/>
    <n v="5.77"/>
    <n v="5.34"/>
    <n v="61493080.82"/>
    <n v="10486609.33"/>
    <n v="0"/>
    <n v="0"/>
    <n v="0"/>
    <s v=""/>
    <x v="0"/>
    <n v="9442419.8699999992"/>
    <n v="52684288.969999999"/>
  </r>
  <r>
    <n v="644"/>
    <x v="8"/>
    <x v="55"/>
    <x v="643"/>
    <s v="ห้วยราช,รพช."/>
    <s v="รพช."/>
    <n v="40"/>
    <s v="รพช.F2 &lt;=30,000"/>
    <n v="2.0699999999999998"/>
    <n v="1.84"/>
    <n v="1.64"/>
    <n v="15467006.1"/>
    <n v="6390578.9900000002"/>
    <n v="0"/>
    <n v="0"/>
    <n v="0"/>
    <s v=""/>
    <x v="0"/>
    <n v="5548063.3600000003"/>
    <n v="9258022.6300000008"/>
  </r>
  <r>
    <n v="645"/>
    <x v="8"/>
    <x v="55"/>
    <x v="644"/>
    <s v="โนนสุวรรณ,รพช."/>
    <s v="รพช."/>
    <n v="30"/>
    <s v="รพช.F2 &lt;=30,000"/>
    <n v="3.45"/>
    <n v="3.13"/>
    <n v="2.83"/>
    <n v="25755937.890000001"/>
    <n v="4752293.3099999996"/>
    <n v="0"/>
    <n v="0"/>
    <n v="0"/>
    <s v=""/>
    <x v="0"/>
    <n v="4576881.2699999996"/>
    <n v="19201466.510000002"/>
  </r>
  <r>
    <n v="646"/>
    <x v="8"/>
    <x v="55"/>
    <x v="645"/>
    <s v="ชำนิ,รพช."/>
    <s v="รพช."/>
    <n v="36"/>
    <s v="รพช.F2 &lt;=30,000"/>
    <n v="2.95"/>
    <n v="2.68"/>
    <n v="2.37"/>
    <n v="28097498.68"/>
    <n v="10820438.51"/>
    <n v="0"/>
    <n v="0"/>
    <n v="0"/>
    <s v=""/>
    <x v="0"/>
    <n v="8329604.0899999999"/>
    <n v="19702240.600000001"/>
  </r>
  <r>
    <n v="647"/>
    <x v="8"/>
    <x v="55"/>
    <x v="646"/>
    <s v="บ้านใหม่ไชยพจน์,รพช."/>
    <s v="รพช."/>
    <n v="58"/>
    <s v="รพช.F2 &lt;=30,000"/>
    <n v="2.5"/>
    <n v="2.25"/>
    <n v="1.81"/>
    <n v="16661897.140000001"/>
    <n v="4937706.24"/>
    <n v="0"/>
    <n v="0"/>
    <n v="0"/>
    <s v=""/>
    <x v="0"/>
    <n v="5088250.63"/>
    <n v="8987256.9499999993"/>
  </r>
  <r>
    <n v="648"/>
    <x v="8"/>
    <x v="55"/>
    <x v="647"/>
    <s v="โนนดินแดง,รพช."/>
    <s v="รพช."/>
    <n v="34"/>
    <s v="รพช.F2 &lt;=30,000"/>
    <n v="3.62"/>
    <n v="3.31"/>
    <n v="2.5099999999999998"/>
    <n v="24332280.129999999"/>
    <n v="10226012.43"/>
    <n v="0"/>
    <n v="0"/>
    <n v="0"/>
    <s v=""/>
    <x v="0"/>
    <n v="9766577.6899999995"/>
    <n v="13981464.41"/>
  </r>
  <r>
    <n v="649"/>
    <x v="8"/>
    <x v="55"/>
    <x v="648"/>
    <s v="เฉลิมพระเกียรติ(บุรีรัมย์),รพช."/>
    <s v="รพช."/>
    <n v="38"/>
    <s v="รพช.F2 &lt;=30,000"/>
    <n v="3.77"/>
    <n v="3.33"/>
    <n v="2.78"/>
    <n v="19085182.27"/>
    <n v="6571142.1799999997"/>
    <n v="0"/>
    <n v="0"/>
    <n v="0"/>
    <s v=""/>
    <x v="0"/>
    <n v="5578303.7400000002"/>
    <n v="12256381.18"/>
  </r>
  <r>
    <n v="650"/>
    <x v="8"/>
    <x v="55"/>
    <x v="649"/>
    <s v="แคนดง,รพช."/>
    <s v="รพช."/>
    <n v="40"/>
    <s v="รพช.F3 15,000-25,000"/>
    <n v="6.54"/>
    <n v="6.38"/>
    <n v="5.47"/>
    <n v="68546156.069999993"/>
    <n v="8453780.8200000003"/>
    <n v="0"/>
    <n v="0"/>
    <n v="0"/>
    <s v=""/>
    <x v="0"/>
    <n v="8560688.6300000008"/>
    <n v="55286209.899999999"/>
  </r>
  <r>
    <n v="651"/>
    <x v="8"/>
    <x v="55"/>
    <x v="650"/>
    <s v="บ้านด่าน,รพช."/>
    <s v="รพช."/>
    <n v="71"/>
    <s v="รพช.F2 &lt;=30,000"/>
    <n v="7.08"/>
    <n v="6.67"/>
    <n v="6.11"/>
    <n v="58138274.659999996"/>
    <n v="6333498.0899999999"/>
    <n v="0"/>
    <n v="0"/>
    <n v="0"/>
    <s v=""/>
    <x v="0"/>
    <n v="6251719.2800000003"/>
    <n v="48905723.75"/>
  </r>
  <r>
    <n v="652"/>
    <x v="8"/>
    <x v="56"/>
    <x v="651"/>
    <s v="สุรินทร์,รพศ."/>
    <s v="รพศ."/>
    <n v="914"/>
    <s v="รพศ.A &gt;700 to &lt;1000"/>
    <n v="3.44"/>
    <n v="2.87"/>
    <n v="1.87"/>
    <n v="879553840.79999995"/>
    <n v="173401308.88"/>
    <n v="0"/>
    <n v="0"/>
    <n v="0"/>
    <s v=""/>
    <x v="0"/>
    <n v="156887201.99000001"/>
    <n v="314551167"/>
  </r>
  <r>
    <n v="653"/>
    <x v="8"/>
    <x v="56"/>
    <x v="652"/>
    <s v="ชุมพลบุรี,รพช."/>
    <s v="รพช."/>
    <n v="65"/>
    <s v="รพช.F2 30,000 - 60,000"/>
    <n v="2.64"/>
    <n v="2.37"/>
    <n v="2.02"/>
    <n v="32758427.760000002"/>
    <n v="17458448.449999999"/>
    <n v="0"/>
    <n v="0"/>
    <n v="0"/>
    <s v=""/>
    <x v="0"/>
    <n v="16029478.51"/>
    <n v="20445092.91"/>
  </r>
  <r>
    <n v="654"/>
    <x v="8"/>
    <x v="56"/>
    <x v="653"/>
    <s v="ท่าตูม,รพช."/>
    <s v="รพช."/>
    <n v="140"/>
    <s v="รพช. M2 &gt;100"/>
    <n v="2.37"/>
    <n v="2.23"/>
    <n v="1.72"/>
    <n v="81050619.129999995"/>
    <n v="28870689.379999999"/>
    <n v="0"/>
    <n v="0"/>
    <n v="0"/>
    <s v=""/>
    <x v="0"/>
    <n v="29578417.899999999"/>
    <n v="42718274.200000003"/>
  </r>
  <r>
    <n v="655"/>
    <x v="8"/>
    <x v="56"/>
    <x v="654"/>
    <s v="จอมพระ,รพช."/>
    <s v="รพช."/>
    <n v="48"/>
    <s v="รพช.F2 30,000 - 60,000"/>
    <n v="5.86"/>
    <n v="5.58"/>
    <n v="5.05"/>
    <n v="70296304.290000007"/>
    <n v="12957669.210000001"/>
    <n v="0"/>
    <n v="0"/>
    <n v="0"/>
    <s v=""/>
    <x v="0"/>
    <n v="10512760.76"/>
    <n v="58581354.909999996"/>
  </r>
  <r>
    <n v="656"/>
    <x v="8"/>
    <x v="56"/>
    <x v="655"/>
    <s v="ปราสาท,รพท."/>
    <s v="รพท."/>
    <n v="265"/>
    <s v="รพท. M1 &gt;200"/>
    <n v="3.21"/>
    <n v="2.92"/>
    <n v="1.82"/>
    <n v="171726373.61000001"/>
    <n v="96203209.640000001"/>
    <n v="0"/>
    <n v="0"/>
    <n v="0"/>
    <s v=""/>
    <x v="0"/>
    <n v="89126081.439999998"/>
    <n v="63870531.009999998"/>
  </r>
  <r>
    <n v="657"/>
    <x v="8"/>
    <x v="56"/>
    <x v="656"/>
    <s v="กาบเชิง,รพช."/>
    <s v="รพช."/>
    <n v="109"/>
    <s v="รพช.F2 30,000 - 60,000"/>
    <n v="4.25"/>
    <n v="3.74"/>
    <n v="2.37"/>
    <n v="51131906.07"/>
    <n v="27014783.940000001"/>
    <n v="0"/>
    <n v="0"/>
    <n v="0"/>
    <s v=""/>
    <x v="0"/>
    <n v="26575850.309999999"/>
    <n v="21615018.73"/>
  </r>
  <r>
    <n v="658"/>
    <x v="8"/>
    <x v="56"/>
    <x v="657"/>
    <s v="รัตนบุรี,รพช."/>
    <s v="รพช."/>
    <n v="135"/>
    <s v="รพช. M2 &gt;100"/>
    <n v="2.3199999999999998"/>
    <n v="2.1800000000000002"/>
    <n v="1.47"/>
    <n v="81014178.5"/>
    <n v="26411935.77"/>
    <n v="0"/>
    <n v="0"/>
    <n v="0"/>
    <s v=""/>
    <x v="0"/>
    <n v="21559880.300000001"/>
    <n v="28596298.23"/>
  </r>
  <r>
    <n v="659"/>
    <x v="8"/>
    <x v="56"/>
    <x v="658"/>
    <s v="สนม,รพช."/>
    <s v="รพช."/>
    <n v="46"/>
    <s v="รพช.F2 &lt;=30,000"/>
    <n v="5.44"/>
    <n v="5.0599999999999996"/>
    <n v="4.3499999999999996"/>
    <n v="33831054.450000003"/>
    <n v="15502196.189999999"/>
    <n v="0"/>
    <n v="0"/>
    <n v="0"/>
    <s v=""/>
    <x v="0"/>
    <n v="12827003.84"/>
    <n v="25526704.640000001"/>
  </r>
  <r>
    <n v="660"/>
    <x v="8"/>
    <x v="56"/>
    <x v="659"/>
    <s v="ศีขรภูมิ,รพช."/>
    <s v="รพช."/>
    <n v="249"/>
    <s v="รพช. M2 &gt;100"/>
    <n v="3.19"/>
    <n v="2.68"/>
    <n v="1.95"/>
    <n v="97130152.400000006"/>
    <n v="38829718.340000004"/>
    <n v="0"/>
    <n v="0"/>
    <n v="0"/>
    <s v=""/>
    <x v="0"/>
    <n v="35721775.640000001"/>
    <n v="42127755.579999998"/>
  </r>
  <r>
    <n v="661"/>
    <x v="8"/>
    <x v="56"/>
    <x v="660"/>
    <s v="สังขะ,รพช."/>
    <s v="รพช."/>
    <n v="171"/>
    <s v="รพช. M2 &gt;100"/>
    <n v="2.79"/>
    <n v="2.44"/>
    <n v="1.73"/>
    <n v="88540917.299999997"/>
    <n v="40058670.25"/>
    <n v="0"/>
    <n v="0"/>
    <n v="0"/>
    <s v=""/>
    <x v="0"/>
    <n v="37788193.649999999"/>
    <n v="36437575.850000001"/>
  </r>
  <r>
    <n v="662"/>
    <x v="8"/>
    <x v="56"/>
    <x v="661"/>
    <s v="ลำดวน,รพช."/>
    <s v="รพช."/>
    <n v="145"/>
    <s v="รพช.F2 30,000 - 60,000"/>
    <n v="5.77"/>
    <n v="5.38"/>
    <n v="3.92"/>
    <n v="68172024.980000004"/>
    <n v="18343594.620000001"/>
    <n v="0"/>
    <n v="0"/>
    <n v="0"/>
    <s v=""/>
    <x v="0"/>
    <n v="17200600.68"/>
    <n v="41760257.960000001"/>
  </r>
  <r>
    <n v="663"/>
    <x v="8"/>
    <x v="56"/>
    <x v="662"/>
    <s v="สำโรงทาบ,รพช."/>
    <s v="รพช."/>
    <n v="48"/>
    <s v="รพช.F2 30,000 - 60,000"/>
    <n v="3"/>
    <n v="2.83"/>
    <n v="2.2400000000000002"/>
    <n v="28784473.02"/>
    <n v="12441437.18"/>
    <n v="0"/>
    <n v="0"/>
    <n v="0"/>
    <s v=""/>
    <x v="0"/>
    <n v="10997493.68"/>
    <n v="17873187.75"/>
  </r>
  <r>
    <n v="664"/>
    <x v="8"/>
    <x v="56"/>
    <x v="663"/>
    <s v="บัวเชด,รพช."/>
    <s v="รพช."/>
    <n v="49"/>
    <s v="รพช.F2 30,000 - 60,000"/>
    <n v="2.5499999999999998"/>
    <n v="2.44"/>
    <n v="2.23"/>
    <n v="38083481.270000003"/>
    <n v="6355201.3099999996"/>
    <n v="0"/>
    <n v="0"/>
    <n v="0"/>
    <s v=""/>
    <x v="0"/>
    <n v="3633459.44"/>
    <n v="30211311.690000001"/>
  </r>
  <r>
    <n v="665"/>
    <x v="8"/>
    <x v="56"/>
    <x v="664"/>
    <s v="พนมดงรัก เฉลิมพระเกียรติ 80 พรรษา,รพช."/>
    <s v="รพช."/>
    <n v="36"/>
    <s v="รพช.F2 &lt;=30,000"/>
    <n v="4.53"/>
    <n v="4.24"/>
    <n v="3.59"/>
    <n v="33219769.739999998"/>
    <n v="18148081.010000002"/>
    <n v="0"/>
    <n v="0"/>
    <n v="0"/>
    <s v=""/>
    <x v="0"/>
    <n v="15792976.279999999"/>
    <n v="24331439.640000001"/>
  </r>
  <r>
    <n v="666"/>
    <x v="8"/>
    <x v="56"/>
    <x v="665"/>
    <s v="เขวาสินรินทร์,รพช."/>
    <s v="รพช."/>
    <n v="25"/>
    <s v="รพช.F3 15,000-25,000"/>
    <n v="8.4"/>
    <n v="8.02"/>
    <n v="7.7"/>
    <n v="77512793.319999993"/>
    <n v="11777045.949999999"/>
    <n v="0"/>
    <n v="0"/>
    <n v="0"/>
    <s v=""/>
    <x v="0"/>
    <n v="9186730.5299999993"/>
    <n v="70133439.109999999"/>
  </r>
  <r>
    <n v="667"/>
    <x v="8"/>
    <x v="56"/>
    <x v="666"/>
    <s v="ศรีณรงค์,รพช."/>
    <s v="รพช."/>
    <n v="36"/>
    <s v="รพช.F2 30,000 - 60,000"/>
    <n v="4.18"/>
    <n v="4.03"/>
    <n v="3.67"/>
    <n v="80541373.579999998"/>
    <n v="11481879.08"/>
    <n v="0"/>
    <n v="0"/>
    <n v="0"/>
    <s v=""/>
    <x v="0"/>
    <n v="10834962.720000001"/>
    <n v="67782670.590000004"/>
  </r>
  <r>
    <n v="668"/>
    <x v="8"/>
    <x v="56"/>
    <x v="667"/>
    <s v="โนนนารายณ์,รพช."/>
    <s v="รพช."/>
    <n v="30"/>
    <s v="รพช.F3 15,000-25,000"/>
    <n v="4.97"/>
    <n v="4.75"/>
    <n v="4.16"/>
    <n v="33102090.91"/>
    <n v="11834384.99"/>
    <n v="0"/>
    <n v="0"/>
    <n v="0"/>
    <s v=""/>
    <x v="0"/>
    <n v="11104752.619999999"/>
    <n v="26374971.890000001"/>
  </r>
  <r>
    <n v="669"/>
    <x v="9"/>
    <x v="57"/>
    <x v="668"/>
    <s v="มุกดาหาร,รพท."/>
    <s v="รพท."/>
    <n v="422"/>
    <s v="รพท.S &gt;400"/>
    <n v="2.29"/>
    <n v="1.99"/>
    <n v="1.36"/>
    <n v="179938372.47"/>
    <n v="32572638.170000002"/>
    <n v="0"/>
    <n v="0"/>
    <n v="0"/>
    <s v=""/>
    <x v="0"/>
    <n v="32717008.68"/>
    <n v="50593042.109999999"/>
  </r>
  <r>
    <n v="670"/>
    <x v="9"/>
    <x v="57"/>
    <x v="669"/>
    <s v="นิคมคำสร้อย,รพช."/>
    <s v="รพช."/>
    <n v="62"/>
    <s v="รพช.F2 30,000 - 60,000"/>
    <n v="2.12"/>
    <n v="1.85"/>
    <n v="1.55"/>
    <n v="18102119.329999998"/>
    <n v="6627100.1200000001"/>
    <n v="0"/>
    <n v="0"/>
    <n v="0"/>
    <s v=""/>
    <x v="0"/>
    <n v="6043983.6600000001"/>
    <n v="8863136.0899999999"/>
  </r>
  <r>
    <n v="671"/>
    <x v="9"/>
    <x v="57"/>
    <x v="670"/>
    <s v="ดอนตาล,รพช."/>
    <s v="รพช."/>
    <n v="52"/>
    <s v="รพช.F2 30,000 - 60,000"/>
    <n v="2.83"/>
    <n v="2.63"/>
    <n v="2.2799999999999998"/>
    <n v="30591205.239999998"/>
    <n v="4495233.5599999996"/>
    <n v="0"/>
    <n v="0"/>
    <n v="0"/>
    <s v=""/>
    <x v="0"/>
    <n v="4914949.24"/>
    <n v="22289492.190000001"/>
  </r>
  <r>
    <n v="672"/>
    <x v="9"/>
    <x v="57"/>
    <x v="671"/>
    <s v="ดงหลวง,รพช."/>
    <s v="รพช."/>
    <n v="35"/>
    <s v="รพช.F2 30,000 - 60,000"/>
    <n v="2.2799999999999998"/>
    <n v="2.09"/>
    <n v="1.85"/>
    <n v="19384665.5"/>
    <n v="17221028.719999999"/>
    <n v="0"/>
    <n v="0"/>
    <n v="0"/>
    <s v=""/>
    <x v="0"/>
    <n v="16635302.24"/>
    <n v="12707464.24"/>
  </r>
  <r>
    <n v="673"/>
    <x v="9"/>
    <x v="57"/>
    <x v="672"/>
    <s v="คำชะอี,รพช."/>
    <s v="รพช."/>
    <n v="42"/>
    <s v="รพช.F2 30,000 - 60,000"/>
    <n v="1.84"/>
    <n v="1.67"/>
    <n v="1.25"/>
    <n v="19839809.219999999"/>
    <n v="7052315.8499999996"/>
    <n v="0"/>
    <n v="0"/>
    <n v="0"/>
    <s v=""/>
    <x v="0"/>
    <n v="9062007.4800000004"/>
    <n v="5272934.6399999997"/>
  </r>
  <r>
    <n v="674"/>
    <x v="9"/>
    <x v="57"/>
    <x v="673"/>
    <s v="หว้านใหญ่,รพช."/>
    <s v="รพช."/>
    <n v="30"/>
    <s v="รพช.F2 &lt;=30,000"/>
    <n v="2.5499999999999998"/>
    <n v="2.29"/>
    <n v="1.97"/>
    <n v="18156619.41"/>
    <n v="3944030.32"/>
    <n v="0"/>
    <n v="0"/>
    <n v="0"/>
    <s v=""/>
    <x v="0"/>
    <n v="5132905.1500000004"/>
    <n v="11347436.07"/>
  </r>
  <r>
    <n v="675"/>
    <x v="9"/>
    <x v="57"/>
    <x v="674"/>
    <s v="หนองสูง,รพช."/>
    <s v="รพช."/>
    <n v="48"/>
    <s v="รพช.F2 &lt;=30,000"/>
    <n v="4.55"/>
    <n v="4.28"/>
    <n v="3.58"/>
    <n v="32262281.050000001"/>
    <n v="4176476.14"/>
    <n v="0"/>
    <n v="0"/>
    <n v="0"/>
    <s v=""/>
    <x v="0"/>
    <n v="4900819.1100000003"/>
    <n v="23414934.469999999"/>
  </r>
  <r>
    <n v="676"/>
    <x v="9"/>
    <x v="58"/>
    <x v="675"/>
    <s v="ยโสธร,รพท."/>
    <s v="รพท."/>
    <n v="370"/>
    <s v="รพท.S &lt;=400"/>
    <n v="2.63"/>
    <n v="2.16"/>
    <n v="1.06"/>
    <n v="244073266.34"/>
    <n v="44498300.939999998"/>
    <n v="0"/>
    <n v="0"/>
    <n v="0"/>
    <s v=""/>
    <x v="0"/>
    <n v="62519879.670000002"/>
    <n v="8795979.4800000004"/>
  </r>
  <r>
    <n v="677"/>
    <x v="9"/>
    <x v="58"/>
    <x v="676"/>
    <s v="ทรายมูล,รพช."/>
    <s v="รพช."/>
    <n v="30"/>
    <s v="รพช.F2 &lt;=30,000"/>
    <n v="2.23"/>
    <n v="1.94"/>
    <n v="1.62"/>
    <n v="12705576.33"/>
    <n v="5369686.6299999999"/>
    <n v="0"/>
    <n v="0"/>
    <n v="0"/>
    <s v=""/>
    <x v="0"/>
    <n v="6543977.71"/>
    <n v="6355727.8499999996"/>
  </r>
  <r>
    <n v="678"/>
    <x v="9"/>
    <x v="58"/>
    <x v="677"/>
    <s v="กุดชุม,รพช."/>
    <s v="รพช."/>
    <n v="46"/>
    <s v="รพช.F2 30,000 - 60,000"/>
    <n v="4.2300000000000004"/>
    <n v="3.82"/>
    <n v="3.16"/>
    <n v="50599894.159999996"/>
    <n v="12986912.26"/>
    <n v="0"/>
    <n v="0"/>
    <n v="0"/>
    <s v=""/>
    <x v="0"/>
    <n v="9856569.6799999997"/>
    <n v="33908302.119999997"/>
  </r>
  <r>
    <n v="679"/>
    <x v="9"/>
    <x v="58"/>
    <x v="678"/>
    <s v="คำเขื่อนแก้ว,รพช."/>
    <s v="รพช."/>
    <n v="63"/>
    <s v="รพช.F2 30,000 - 60,000"/>
    <n v="1.51"/>
    <n v="1.3"/>
    <n v="1.06"/>
    <n v="13361205.890000001"/>
    <n v="11403452.720000001"/>
    <n v="0"/>
    <n v="0"/>
    <n v="0"/>
    <s v=""/>
    <x v="0"/>
    <n v="13408500.029999999"/>
    <n v="1504912.72"/>
  </r>
  <r>
    <n v="680"/>
    <x v="9"/>
    <x v="58"/>
    <x v="679"/>
    <s v="ป่าติ้ว,รพช."/>
    <s v="รพช."/>
    <n v="32"/>
    <s v="รพช.F2 &lt;=30,000"/>
    <n v="6.02"/>
    <n v="5.65"/>
    <n v="5.31"/>
    <n v="38952385.189999998"/>
    <n v="8592168.75"/>
    <n v="0"/>
    <n v="0"/>
    <n v="0"/>
    <s v=""/>
    <x v="0"/>
    <n v="6935734.1299999999"/>
    <n v="33460992.77"/>
  </r>
  <r>
    <n v="681"/>
    <x v="9"/>
    <x v="58"/>
    <x v="680"/>
    <s v="มหาชนะชัย,รพช."/>
    <s v="รพช."/>
    <n v="36"/>
    <s v="รพช.F2 30,000 - 60,000"/>
    <n v="1.48"/>
    <n v="1.27"/>
    <n v="1.1000000000000001"/>
    <n v="9806286.2100000009"/>
    <n v="3100234.71"/>
    <n v="1"/>
    <n v="0"/>
    <n v="0"/>
    <s v=""/>
    <x v="1"/>
    <n v="4323133.95"/>
    <n v="2013646.82"/>
  </r>
  <r>
    <n v="682"/>
    <x v="9"/>
    <x v="58"/>
    <x v="681"/>
    <s v="ค้อวัง,รพช."/>
    <s v="รพช."/>
    <n v="32"/>
    <s v="รพช.F2 &lt;=30,000"/>
    <n v="1.46"/>
    <n v="1.35"/>
    <n v="1.24"/>
    <n v="8703440.8000000007"/>
    <n v="5834673.6100000003"/>
    <n v="1"/>
    <n v="0"/>
    <n v="0"/>
    <s v=""/>
    <x v="1"/>
    <n v="7117914.0899999999"/>
    <n v="4450431.68"/>
  </r>
  <r>
    <n v="683"/>
    <x v="9"/>
    <x v="58"/>
    <x v="682"/>
    <s v="ไทยเจริญ,รพช."/>
    <s v="รพช."/>
    <n v="32"/>
    <s v="รพช.F2 &lt;=30,000"/>
    <n v="1.78"/>
    <n v="1.64"/>
    <n v="1.46"/>
    <n v="12651713.869999999"/>
    <n v="2709073.01"/>
    <n v="0"/>
    <n v="0"/>
    <n v="0"/>
    <s v=""/>
    <x v="0"/>
    <n v="1750331.53"/>
    <n v="7417853.9699999997"/>
  </r>
  <r>
    <n v="684"/>
    <x v="9"/>
    <x v="58"/>
    <x v="683"/>
    <s v="สมเด็จพระยุพราชเลิงนกทา,รพช."/>
    <s v="รพช."/>
    <n v="120"/>
    <s v="รพช. M2 &gt;100"/>
    <n v="1.74"/>
    <n v="1.61"/>
    <n v="1.18"/>
    <n v="38520450.609999999"/>
    <n v="8824288.0199999996"/>
    <n v="0"/>
    <n v="0"/>
    <n v="0"/>
    <s v=""/>
    <x v="0"/>
    <n v="12989038.33"/>
    <n v="9126733.7200000007"/>
  </r>
  <r>
    <n v="685"/>
    <x v="9"/>
    <x v="59"/>
    <x v="684"/>
    <s v="ศรีสะเกษ,รพศ."/>
    <s v="รพศ."/>
    <n v="788"/>
    <s v="รพศ.A &gt;700 to &lt;1000"/>
    <n v="2.67"/>
    <n v="2.42"/>
    <n v="0.98"/>
    <n v="497164417.76999998"/>
    <n v="84135198.969999999"/>
    <n v="0"/>
    <n v="0"/>
    <n v="0"/>
    <s v=""/>
    <x v="0"/>
    <n v="96992960"/>
    <n v="-5318823.29"/>
  </r>
  <r>
    <n v="686"/>
    <x v="9"/>
    <x v="59"/>
    <x v="685"/>
    <s v="ยางชุมน้อย,รพช."/>
    <s v="รพช."/>
    <n v="34"/>
    <s v="รพช.F2 &lt;=30,000"/>
    <n v="3.29"/>
    <n v="3.06"/>
    <n v="2.86"/>
    <n v="32384794.91"/>
    <n v="5703408.7199999997"/>
    <n v="0"/>
    <n v="0"/>
    <n v="0"/>
    <s v=""/>
    <x v="0"/>
    <n v="4539662.78"/>
    <n v="26236311.920000002"/>
  </r>
  <r>
    <n v="687"/>
    <x v="9"/>
    <x v="59"/>
    <x v="686"/>
    <s v="กันทรารมย์,รพช."/>
    <s v="รพช."/>
    <n v="125"/>
    <s v="รพช.F1 50,000-100,000"/>
    <n v="1.72"/>
    <n v="1.66"/>
    <n v="1.44"/>
    <n v="53276622.219999999"/>
    <n v="8651433.8000000007"/>
    <n v="0"/>
    <n v="0"/>
    <n v="0"/>
    <s v=""/>
    <x v="0"/>
    <n v="9094627.8000000007"/>
    <n v="32730378.690000001"/>
  </r>
  <r>
    <n v="688"/>
    <x v="9"/>
    <x v="59"/>
    <x v="687"/>
    <s v="กันทรลักษ์,รพช."/>
    <s v="รพท."/>
    <n v="210"/>
    <s v="รพท. M1 &gt;200"/>
    <n v="3.84"/>
    <n v="3.66"/>
    <n v="3.17"/>
    <n v="302095436.93000001"/>
    <n v="45661648.469999999"/>
    <n v="0"/>
    <n v="0"/>
    <n v="0"/>
    <s v=""/>
    <x v="0"/>
    <n v="52063135.939999998"/>
    <n v="230819332.61000001"/>
  </r>
  <r>
    <n v="689"/>
    <x v="9"/>
    <x v="59"/>
    <x v="688"/>
    <s v="ขุขันธ์,รพช."/>
    <s v="รพช."/>
    <n v="130"/>
    <s v="รพช. M2 &gt;100"/>
    <n v="3.58"/>
    <n v="3.2"/>
    <n v="2.84"/>
    <n v="107430667.7"/>
    <n v="19022086.059999999"/>
    <n v="0"/>
    <n v="0"/>
    <n v="0"/>
    <s v=""/>
    <x v="0"/>
    <n v="18566147.239999998"/>
    <n v="76636360.969999999"/>
  </r>
  <r>
    <n v="690"/>
    <x v="9"/>
    <x v="59"/>
    <x v="689"/>
    <s v="ไพรบึง,รพช."/>
    <s v="รพช."/>
    <n v="45"/>
    <s v="รพช.F2 30,000 - 60,000"/>
    <n v="3.64"/>
    <n v="3.52"/>
    <n v="3.4"/>
    <n v="52301997.950000003"/>
    <n v="7010445.5300000003"/>
    <n v="0"/>
    <n v="0"/>
    <n v="0"/>
    <s v=""/>
    <x v="0"/>
    <n v="4601794.0199999996"/>
    <n v="47541154.240000002"/>
  </r>
  <r>
    <n v="691"/>
    <x v="9"/>
    <x v="59"/>
    <x v="690"/>
    <s v="ปรางค์กู่,รพช."/>
    <s v="รพช."/>
    <n v="70"/>
    <s v="รพช.F2 30,000 - 60,000"/>
    <n v="3.67"/>
    <n v="3.44"/>
    <n v="2.9"/>
    <n v="52206592.32"/>
    <n v="9349699.7599999998"/>
    <n v="0"/>
    <n v="0"/>
    <n v="0"/>
    <s v=""/>
    <x v="0"/>
    <n v="7989646.8499999996"/>
    <n v="37123499.109999999"/>
  </r>
  <r>
    <n v="692"/>
    <x v="9"/>
    <x v="59"/>
    <x v="691"/>
    <s v="ขุนหาญ,รพช."/>
    <s v="รพช."/>
    <n v="94"/>
    <s v="รพช.F1 50,000-100,000"/>
    <n v="5.1100000000000003"/>
    <n v="4.8499999999999996"/>
    <n v="4.3"/>
    <n v="147573091.53999999"/>
    <n v="17961178.190000001"/>
    <n v="0"/>
    <n v="0"/>
    <n v="0"/>
    <s v=""/>
    <x v="0"/>
    <n v="20487605.890000001"/>
    <n v="118432403.26000001"/>
  </r>
  <r>
    <n v="693"/>
    <x v="9"/>
    <x v="59"/>
    <x v="692"/>
    <s v="ราษีไศล,รพช."/>
    <s v="รพช."/>
    <n v="149"/>
    <s v="รพช. M2 &gt;100"/>
    <n v="10.93"/>
    <n v="10.62"/>
    <n v="10.23"/>
    <n v="322321930.94999999"/>
    <n v="2702524.46"/>
    <n v="0"/>
    <n v="0"/>
    <n v="0"/>
    <s v=""/>
    <x v="0"/>
    <n v="6507559.0199999996"/>
    <n v="299549119.45999998"/>
  </r>
  <r>
    <n v="694"/>
    <x v="9"/>
    <x v="59"/>
    <x v="693"/>
    <s v="อุทุมพรพิสัย,รพช."/>
    <s v="รพช."/>
    <n v="150"/>
    <s v="รพช. M2 &gt;100"/>
    <n v="1.48"/>
    <n v="1.34"/>
    <n v="1.03"/>
    <n v="30023467.109999999"/>
    <n v="15188624.539999999"/>
    <n v="1"/>
    <n v="0"/>
    <n v="0"/>
    <s v=""/>
    <x v="1"/>
    <n v="16560539.560000001"/>
    <n v="2225331.14"/>
  </r>
  <r>
    <n v="695"/>
    <x v="9"/>
    <x v="59"/>
    <x v="694"/>
    <s v="บึงบูรพ์,รพช."/>
    <s v="รพช."/>
    <n v="34"/>
    <s v="รพช.F2 &lt;=30,000"/>
    <n v="12.02"/>
    <n v="11.63"/>
    <n v="11.16"/>
    <n v="52210950.409999996"/>
    <n v="15604910.42"/>
    <n v="0"/>
    <n v="0"/>
    <n v="0"/>
    <s v=""/>
    <x v="0"/>
    <n v="15473938.67"/>
    <n v="48131276.729999997"/>
  </r>
  <r>
    <n v="696"/>
    <x v="9"/>
    <x v="59"/>
    <x v="695"/>
    <s v="ห้วยทับทัน,รพช."/>
    <s v="รพช."/>
    <n v="33"/>
    <s v="รพช.F2 30,000 - 60,000"/>
    <n v="3.76"/>
    <n v="3.32"/>
    <n v="2.8"/>
    <n v="54235726.299999997"/>
    <n v="6454275.3700000001"/>
    <n v="0"/>
    <n v="0"/>
    <n v="0"/>
    <s v=""/>
    <x v="0"/>
    <n v="5141830.2"/>
    <n v="35287704.850000001"/>
  </r>
  <r>
    <n v="697"/>
    <x v="9"/>
    <x v="59"/>
    <x v="696"/>
    <s v="โนนคูณ,รพช."/>
    <s v="รพช."/>
    <n v="38"/>
    <s v="รพช.F2 &lt;=30,000"/>
    <n v="2.69"/>
    <n v="2.4900000000000002"/>
    <n v="2.31"/>
    <n v="34855039.640000001"/>
    <n v="14004538.119999999"/>
    <n v="0"/>
    <n v="0"/>
    <n v="0"/>
    <s v=""/>
    <x v="0"/>
    <n v="9986561.7699999996"/>
    <n v="27109089.949999999"/>
  </r>
  <r>
    <n v="698"/>
    <x v="9"/>
    <x v="59"/>
    <x v="697"/>
    <s v="ศรีรัตนะ,รพช."/>
    <s v="รพช."/>
    <n v="60"/>
    <s v="รพช.F2 30,000 - 60,000"/>
    <n v="2.72"/>
    <n v="2.5299999999999998"/>
    <n v="2.2599999999999998"/>
    <n v="39383721.619999997"/>
    <n v="9112189.7799999993"/>
    <n v="0"/>
    <n v="0"/>
    <n v="0"/>
    <s v=""/>
    <x v="0"/>
    <n v="6065357.3700000001"/>
    <n v="28997334.280000001"/>
  </r>
  <r>
    <n v="699"/>
    <x v="9"/>
    <x v="59"/>
    <x v="698"/>
    <s v="วังหิน,รพช."/>
    <s v="รพช."/>
    <n v="34"/>
    <s v="รพช.F2 30,000 - 60,000"/>
    <n v="1.9"/>
    <n v="1.71"/>
    <n v="1.5"/>
    <n v="19776423.620000001"/>
    <n v="10801339.15"/>
    <n v="0"/>
    <n v="0"/>
    <n v="0"/>
    <s v=""/>
    <x v="0"/>
    <n v="9735580.4299999997"/>
    <n v="10835505.84"/>
  </r>
  <r>
    <n v="700"/>
    <x v="9"/>
    <x v="59"/>
    <x v="699"/>
    <s v="น้ำเกลี้ยง,รพช."/>
    <s v="รพช."/>
    <n v="33"/>
    <s v="รพช.F2 30,000 - 60,000"/>
    <n v="2.89"/>
    <n v="2.64"/>
    <n v="2.3199999999999998"/>
    <n v="34346216.420000002"/>
    <n v="15881973.109999999"/>
    <n v="0"/>
    <n v="0"/>
    <n v="0"/>
    <s v=""/>
    <x v="0"/>
    <n v="13910615.26"/>
    <n v="24016059.899999999"/>
  </r>
  <r>
    <n v="701"/>
    <x v="9"/>
    <x v="59"/>
    <x v="700"/>
    <s v="ภูสิงห์,รพช."/>
    <s v="รพช."/>
    <n v="39"/>
    <s v="รพช.F2 30,000 - 60,000"/>
    <n v="2.7"/>
    <n v="2.36"/>
    <n v="2.0699999999999998"/>
    <n v="35409731.979999997"/>
    <n v="11811199.84"/>
    <n v="0"/>
    <n v="0"/>
    <n v="0"/>
    <s v=""/>
    <x v="0"/>
    <n v="8680656.9299999997"/>
    <n v="22241548.609999999"/>
  </r>
  <r>
    <n v="702"/>
    <x v="9"/>
    <x v="59"/>
    <x v="701"/>
    <s v="เมืองจันทร์,รพช."/>
    <s v="รพช."/>
    <n v="32"/>
    <s v="รพช.F2 &lt;=30,000"/>
    <n v="4.97"/>
    <n v="4.8099999999999996"/>
    <n v="4.46"/>
    <n v="35538246.619999997"/>
    <n v="12725300.92"/>
    <n v="0"/>
    <n v="0"/>
    <n v="0"/>
    <s v=""/>
    <x v="0"/>
    <n v="11130881.59"/>
    <n v="31493508.98"/>
  </r>
  <r>
    <n v="703"/>
    <x v="9"/>
    <x v="59"/>
    <x v="702"/>
    <s v="เบญจลักษ์เฉลิมพระเกียรติ 80 พรรษา,รพช."/>
    <s v="รพช."/>
    <n v="30"/>
    <s v="รพช.F2 &lt;=30,000"/>
    <n v="1.98"/>
    <n v="1.82"/>
    <n v="1.57"/>
    <n v="24314782.579999998"/>
    <n v="5100570.21"/>
    <n v="0"/>
    <n v="0"/>
    <n v="0"/>
    <s v=""/>
    <x v="0"/>
    <n v="4204158.34"/>
    <n v="15223060.41"/>
  </r>
  <r>
    <n v="704"/>
    <x v="9"/>
    <x v="59"/>
    <x v="703"/>
    <s v="พยุห์,รพช."/>
    <s v="รพช."/>
    <n v="30"/>
    <s v="รพช.F2 &lt;=30,000"/>
    <n v="3.63"/>
    <n v="3.49"/>
    <n v="3.24"/>
    <n v="41326429.600000001"/>
    <n v="7349056.1799999997"/>
    <n v="0"/>
    <n v="0"/>
    <n v="0"/>
    <s v=""/>
    <x v="0"/>
    <n v="6445436.7599999998"/>
    <n v="35190222.590000004"/>
  </r>
  <r>
    <n v="705"/>
    <x v="9"/>
    <x v="59"/>
    <x v="704"/>
    <s v="โพธิ์ศรีสุวรรณ,รพช."/>
    <s v="รพช."/>
    <n v="30"/>
    <s v="รพช.F2 &lt;=30,000"/>
    <n v="3.42"/>
    <n v="3.15"/>
    <n v="2.67"/>
    <n v="18392899.34"/>
    <n v="6932666.1699999999"/>
    <n v="0"/>
    <n v="0"/>
    <n v="0"/>
    <s v=""/>
    <x v="0"/>
    <n v="5789436.6699999999"/>
    <n v="12743892.01"/>
  </r>
  <r>
    <n v="706"/>
    <x v="9"/>
    <x v="59"/>
    <x v="705"/>
    <s v="ศิลาลาด,รพช."/>
    <s v="รพช."/>
    <n v="30"/>
    <s v="รพช.F3 &lt;=15,000"/>
    <n v="3.91"/>
    <n v="3.75"/>
    <n v="3.5"/>
    <n v="30971970.050000001"/>
    <n v="3830115.94"/>
    <n v="0"/>
    <n v="0"/>
    <n v="0"/>
    <s v=""/>
    <x v="0"/>
    <n v="4128704.91"/>
    <n v="26608407.93"/>
  </r>
  <r>
    <n v="707"/>
    <x v="9"/>
    <x v="60"/>
    <x v="706"/>
    <s v="อำนาจเจริญ,รพท."/>
    <s v="รพท."/>
    <n v="420"/>
    <s v="รพท.S &gt;400"/>
    <n v="1.94"/>
    <n v="1.7"/>
    <n v="1.2"/>
    <n v="112897034.53"/>
    <n v="24163471.690000001"/>
    <n v="0"/>
    <n v="0"/>
    <n v="0"/>
    <s v=""/>
    <x v="0"/>
    <n v="17111497.879999999"/>
    <n v="26476417.870000001"/>
  </r>
  <r>
    <n v="708"/>
    <x v="9"/>
    <x v="60"/>
    <x v="707"/>
    <s v="ชานุมาน,รพช."/>
    <s v="รพช."/>
    <n v="44"/>
    <s v="รพช.F2 30,000 - 60,000"/>
    <n v="1.69"/>
    <n v="1.52"/>
    <n v="1.37"/>
    <n v="13633506.859999999"/>
    <n v="5656349.6399999997"/>
    <n v="0"/>
    <n v="0"/>
    <n v="0"/>
    <s v=""/>
    <x v="0"/>
    <n v="7145673.8899999997"/>
    <n v="7214618.8300000001"/>
  </r>
  <r>
    <n v="709"/>
    <x v="9"/>
    <x v="60"/>
    <x v="708"/>
    <s v="ปทุมราชวงศา,รพช."/>
    <s v="รพช."/>
    <n v="43"/>
    <s v="รพช.F2 30,000 - 60,000"/>
    <n v="1.95"/>
    <n v="1.78"/>
    <n v="1.44"/>
    <n v="29323905.969999999"/>
    <n v="11547401.029999999"/>
    <n v="0"/>
    <n v="0"/>
    <n v="0"/>
    <s v=""/>
    <x v="0"/>
    <n v="8801871.2599999998"/>
    <n v="13935340.42"/>
  </r>
  <r>
    <n v="710"/>
    <x v="9"/>
    <x v="60"/>
    <x v="709"/>
    <s v="พนา,รพช."/>
    <s v="รพช."/>
    <n v="33"/>
    <s v="รพช.F2 &lt;=30,000"/>
    <n v="1.65"/>
    <n v="1.41"/>
    <n v="1.1100000000000001"/>
    <n v="11499705.4"/>
    <n v="9570278.8900000006"/>
    <n v="0"/>
    <n v="0"/>
    <n v="0"/>
    <s v=""/>
    <x v="0"/>
    <n v="9299049.4399999995"/>
    <n v="1898027.18"/>
  </r>
  <r>
    <n v="711"/>
    <x v="9"/>
    <x v="60"/>
    <x v="710"/>
    <s v="เสนางคนิคม,รพช."/>
    <s v="รพช."/>
    <n v="30"/>
    <s v="รพช.F2 &lt;=30,000"/>
    <n v="2.62"/>
    <n v="2.2999999999999998"/>
    <n v="1.93"/>
    <n v="17954943.140000001"/>
    <n v="5153179.09"/>
    <n v="0"/>
    <n v="0"/>
    <n v="0"/>
    <s v=""/>
    <x v="0"/>
    <n v="4795656.1500000004"/>
    <n v="10323751.130000001"/>
  </r>
  <r>
    <n v="712"/>
    <x v="9"/>
    <x v="60"/>
    <x v="711"/>
    <s v="หัวตะพาน,รพช."/>
    <s v="รพช."/>
    <n v="70"/>
    <s v="รพช.F2 30,000 - 60,000"/>
    <n v="1.21"/>
    <n v="1.03"/>
    <n v="0.79"/>
    <n v="6303688.9299999997"/>
    <n v="10176371.33"/>
    <n v="2"/>
    <n v="0"/>
    <n v="0"/>
    <s v=""/>
    <x v="2"/>
    <n v="10130459.92"/>
    <n v="-6501350.4500000002"/>
  </r>
  <r>
    <n v="713"/>
    <x v="9"/>
    <x v="60"/>
    <x v="712"/>
    <s v="ลืออำนาจ,รพช."/>
    <s v="รพช."/>
    <n v="38"/>
    <s v="รพช.F2 &lt;=30,000"/>
    <n v="2.3199999999999998"/>
    <n v="1.99"/>
    <n v="1.7"/>
    <n v="16102905.050000001"/>
    <n v="5525885.4400000004"/>
    <n v="0"/>
    <n v="0"/>
    <n v="0"/>
    <s v=""/>
    <x v="0"/>
    <n v="3991706.19"/>
    <n v="8537631.8900000006"/>
  </r>
  <r>
    <n v="714"/>
    <x v="9"/>
    <x v="61"/>
    <x v="713"/>
    <s v="สรรพสิทธิประสงค์,รพศ."/>
    <s v="รพศ."/>
    <n v="1188"/>
    <s v="รพศ.A &gt;1000"/>
    <n v="2.41"/>
    <n v="2.16"/>
    <n v="1.58"/>
    <n v="1284101640.51"/>
    <n v="122433286"/>
    <n v="0"/>
    <n v="0"/>
    <n v="0"/>
    <s v=""/>
    <x v="0"/>
    <n v="92877799.969999999"/>
    <n v="531586373.86000001"/>
  </r>
  <r>
    <n v="715"/>
    <x v="9"/>
    <x v="61"/>
    <x v="714"/>
    <s v="ศรีเมืองใหม่,รพช."/>
    <s v="รพช."/>
    <n v="60"/>
    <s v="รพช.F2 30,000 - 60,000"/>
    <n v="1.62"/>
    <n v="1.47"/>
    <n v="1.26"/>
    <n v="18957593.879999999"/>
    <n v="6686964.9699999997"/>
    <n v="0"/>
    <n v="0"/>
    <n v="0"/>
    <s v=""/>
    <x v="0"/>
    <n v="8385535.46"/>
    <n v="8039102.4500000002"/>
  </r>
  <r>
    <n v="716"/>
    <x v="9"/>
    <x v="61"/>
    <x v="715"/>
    <s v="โขงเจียม,รพช."/>
    <s v="รพช."/>
    <n v="38"/>
    <s v="รพช.F2 &lt;=30,000"/>
    <n v="2.06"/>
    <n v="1.94"/>
    <n v="1.65"/>
    <n v="25830869.370000001"/>
    <n v="11556016.550000001"/>
    <n v="0"/>
    <n v="0"/>
    <n v="0"/>
    <s v=""/>
    <x v="0"/>
    <n v="10379912.18"/>
    <n v="15516340.119999999"/>
  </r>
  <r>
    <n v="717"/>
    <x v="9"/>
    <x v="61"/>
    <x v="716"/>
    <s v="เขื่องใน,รพช."/>
    <s v="รพช."/>
    <n v="82"/>
    <s v="รพช.F2 60,000-90,000"/>
    <n v="3.12"/>
    <n v="2.84"/>
    <n v="2.4500000000000002"/>
    <n v="74587341.140000001"/>
    <n v="20237028.809999999"/>
    <n v="0"/>
    <n v="0"/>
    <n v="0"/>
    <s v=""/>
    <x v="0"/>
    <n v="17746055.48"/>
    <n v="51621791.189999998"/>
  </r>
  <r>
    <n v="718"/>
    <x v="9"/>
    <x v="61"/>
    <x v="717"/>
    <s v="เขมราฐ,รพช."/>
    <s v="รพช."/>
    <n v="70"/>
    <s v="รพช.F2 60,000-90,000"/>
    <n v="1.39"/>
    <n v="1.28"/>
    <n v="1.03"/>
    <n v="19979691.690000001"/>
    <n v="18076034.370000001"/>
    <n v="1"/>
    <n v="0"/>
    <n v="0"/>
    <s v=""/>
    <x v="1"/>
    <n v="16514709.74"/>
    <n v="1489154.13"/>
  </r>
  <r>
    <n v="719"/>
    <x v="9"/>
    <x v="61"/>
    <x v="718"/>
    <s v="นาจะหลวย,รพช."/>
    <s v="รพช."/>
    <n v="92"/>
    <s v="รพช.F2 30,000 - 60,000"/>
    <n v="6.2"/>
    <n v="5.71"/>
    <n v="5.25"/>
    <n v="67165407.579999998"/>
    <n v="15493133.26"/>
    <n v="0"/>
    <n v="0"/>
    <n v="0"/>
    <s v=""/>
    <x v="0"/>
    <n v="13710049.24"/>
    <n v="54796600.329999998"/>
  </r>
  <r>
    <n v="720"/>
    <x v="9"/>
    <x v="61"/>
    <x v="719"/>
    <s v="น้ำยืน,รพช."/>
    <s v="รพช."/>
    <n v="60"/>
    <s v="รพช.F2 30,000 - 60,000"/>
    <n v="4.6100000000000003"/>
    <n v="3.93"/>
    <n v="3.5"/>
    <n v="44246371.020000003"/>
    <n v="14812751.49"/>
    <n v="0"/>
    <n v="0"/>
    <n v="0"/>
    <s v=""/>
    <x v="0"/>
    <n v="12835835"/>
    <n v="30698106.780000001"/>
  </r>
  <r>
    <n v="721"/>
    <x v="9"/>
    <x v="61"/>
    <x v="720"/>
    <s v="บุณฑริก,รพช."/>
    <s v="รพช."/>
    <n v="78"/>
    <s v="รพช.F2 60,000-90,000"/>
    <n v="2.98"/>
    <n v="2.65"/>
    <n v="2.38"/>
    <n v="57559173.920000002"/>
    <n v="20254006.359999999"/>
    <n v="0"/>
    <n v="0"/>
    <n v="0"/>
    <s v=""/>
    <x v="0"/>
    <n v="17310580.300000001"/>
    <n v="40153577.479999997"/>
  </r>
  <r>
    <n v="722"/>
    <x v="9"/>
    <x v="61"/>
    <x v="721"/>
    <s v="ตระการพืชผล,รพช."/>
    <s v="รพช."/>
    <n v="168"/>
    <s v="รพช. M2 &gt;100"/>
    <n v="1.57"/>
    <n v="1.26"/>
    <n v="0.81"/>
    <n v="57419314.369999997"/>
    <n v="16121076.6"/>
    <n v="0"/>
    <n v="0"/>
    <n v="0"/>
    <s v=""/>
    <x v="0"/>
    <n v="24114871.289999999"/>
    <n v="-20482002.739999998"/>
  </r>
  <r>
    <n v="723"/>
    <x v="9"/>
    <x v="61"/>
    <x v="722"/>
    <s v="กุดข้าวปุ้น,รพช."/>
    <s v="รพช."/>
    <n v="46"/>
    <s v="รพช.F2 30,000 - 60,000"/>
    <n v="2.0099999999999998"/>
    <n v="1.85"/>
    <n v="1.55"/>
    <n v="21918295.219999999"/>
    <n v="7229851.8700000001"/>
    <n v="0"/>
    <n v="0"/>
    <n v="0"/>
    <s v=""/>
    <x v="0"/>
    <n v="7102280.4400000004"/>
    <n v="11892850.33"/>
  </r>
  <r>
    <n v="724"/>
    <x v="9"/>
    <x v="61"/>
    <x v="723"/>
    <s v="ม่วงสามสิบ,รพช."/>
    <s v="รพช."/>
    <n v="66"/>
    <s v="รพช.F2 60,000-90,000"/>
    <n v="1.47"/>
    <n v="1.29"/>
    <n v="1"/>
    <n v="16562843.130000001"/>
    <n v="14668799.41"/>
    <n v="1"/>
    <n v="0"/>
    <n v="0"/>
    <s v=""/>
    <x v="1"/>
    <n v="12915871.109999999"/>
    <n v="29268.18"/>
  </r>
  <r>
    <n v="725"/>
    <x v="9"/>
    <x v="61"/>
    <x v="724"/>
    <s v="วารินชำราบ,รพท."/>
    <s v="รพท."/>
    <n v="360"/>
    <s v="รพท. M1 &gt;200"/>
    <n v="1.17"/>
    <n v="1"/>
    <n v="0.71"/>
    <n v="33709517.840000004"/>
    <n v="21419119.780000001"/>
    <n v="2"/>
    <n v="0"/>
    <n v="0"/>
    <s v=""/>
    <x v="2"/>
    <n v="33993345.100000001"/>
    <n v="-59251728.789999999"/>
  </r>
  <r>
    <n v="726"/>
    <x v="9"/>
    <x v="61"/>
    <x v="725"/>
    <s v="พิบูลมังสาหาร,รพช."/>
    <s v="รพช."/>
    <n v="136"/>
    <s v="รพช. M2 &gt;100"/>
    <n v="1.6"/>
    <n v="1.4"/>
    <n v="1.03"/>
    <n v="37430848.240000002"/>
    <n v="18010346.710000001"/>
    <n v="0"/>
    <n v="0"/>
    <n v="0"/>
    <s v=""/>
    <x v="0"/>
    <n v="15837306.890000001"/>
    <n v="1709004.63"/>
  </r>
  <r>
    <n v="727"/>
    <x v="9"/>
    <x v="61"/>
    <x v="726"/>
    <s v="ตาลสุม,รพช."/>
    <s v="รพช."/>
    <n v="37"/>
    <s v="รพช.F2 &lt;=30,000"/>
    <n v="1.29"/>
    <n v="1.1200000000000001"/>
    <n v="0.83"/>
    <n v="3264089.19"/>
    <n v="5359891.62"/>
    <n v="1"/>
    <n v="0"/>
    <n v="0"/>
    <s v=""/>
    <x v="1"/>
    <n v="5801942.8300000001"/>
    <n v="-1972297.56"/>
  </r>
  <r>
    <n v="728"/>
    <x v="9"/>
    <x v="61"/>
    <x v="727"/>
    <s v="โพธิ์ไทร,รพช."/>
    <s v="รพช."/>
    <n v="37"/>
    <s v="รพช.F2 30,000 - 60,000"/>
    <n v="1.59"/>
    <n v="1.46"/>
    <n v="1.3"/>
    <n v="14836270.26"/>
    <n v="11021413.890000001"/>
    <n v="0"/>
    <n v="0"/>
    <n v="0"/>
    <s v=""/>
    <x v="0"/>
    <n v="13984800.359999999"/>
    <n v="7437693.4199999999"/>
  </r>
  <r>
    <n v="729"/>
    <x v="9"/>
    <x v="61"/>
    <x v="728"/>
    <s v="สำโรง,รพช."/>
    <s v="รพช."/>
    <n v="40"/>
    <s v="รพช.F2 30,000 - 60,000"/>
    <n v="1.51"/>
    <n v="1.33"/>
    <n v="1.1599999999999999"/>
    <n v="12702858.5"/>
    <n v="10074292.460000001"/>
    <n v="0"/>
    <n v="0"/>
    <n v="0"/>
    <s v=""/>
    <x v="0"/>
    <n v="7731043.9699999997"/>
    <n v="3982873.56"/>
  </r>
  <r>
    <n v="730"/>
    <x v="9"/>
    <x v="61"/>
    <x v="729"/>
    <s v="ดอนมดแดง,รพช."/>
    <s v="รพช."/>
    <n v="30"/>
    <s v="รพช.F2 &lt;=30,000"/>
    <n v="3.52"/>
    <n v="3.29"/>
    <n v="2.75"/>
    <n v="24535490.460000001"/>
    <n v="5107718.07"/>
    <n v="0"/>
    <n v="0"/>
    <n v="0"/>
    <s v=""/>
    <x v="0"/>
    <n v="6128149.8899999997"/>
    <n v="17019371.75"/>
  </r>
  <r>
    <n v="731"/>
    <x v="9"/>
    <x v="61"/>
    <x v="730"/>
    <s v="สิรินธร,รพช."/>
    <s v="รพช."/>
    <n v="37"/>
    <s v="รพช.F2 30,000 - 60,000"/>
    <n v="3.51"/>
    <n v="3.29"/>
    <n v="2.89"/>
    <n v="44931830.520000003"/>
    <n v="11341066.98"/>
    <n v="0"/>
    <n v="0"/>
    <n v="0"/>
    <s v=""/>
    <x v="0"/>
    <n v="12910354.57"/>
    <n v="33917571.479999997"/>
  </r>
  <r>
    <n v="732"/>
    <x v="9"/>
    <x v="61"/>
    <x v="731"/>
    <s v="ทุ่งศรีอุดม,รพช."/>
    <s v="รพช."/>
    <n v="30"/>
    <s v="รพช.F2 &lt;=30,000"/>
    <n v="2.02"/>
    <n v="1.73"/>
    <n v="1.44"/>
    <n v="13457632.42"/>
    <n v="6576482.1600000001"/>
    <n v="0"/>
    <n v="0"/>
    <n v="0"/>
    <s v=""/>
    <x v="0"/>
    <n v="5895301.5999999996"/>
    <n v="6126012.2199999997"/>
  </r>
  <r>
    <n v="733"/>
    <x v="9"/>
    <x v="61"/>
    <x v="732"/>
    <s v="สมเด็จพระยุพราชเดชอุดม,รพท."/>
    <s v="รพท."/>
    <n v="319"/>
    <s v="รพท. M1 &gt;200"/>
    <n v="1.92"/>
    <n v="1.69"/>
    <n v="0.94"/>
    <n v="114872021.77"/>
    <n v="49318001.890000001"/>
    <n v="0"/>
    <n v="0"/>
    <n v="0"/>
    <s v=""/>
    <x v="0"/>
    <n v="46800668.619999997"/>
    <n v="-7178746.5999999996"/>
  </r>
  <r>
    <n v="734"/>
    <x v="9"/>
    <x v="61"/>
    <x v="733"/>
    <s v="๕๐ พรรษา มหาวชิราลงกรณ์,รพท."/>
    <s v="รพท."/>
    <n v="208"/>
    <s v="รพท.S &lt;=400"/>
    <n v="1.0900000000000001"/>
    <n v="0.93"/>
    <n v="0.56999999999999995"/>
    <n v="13025950.83"/>
    <n v="70848768.450000003"/>
    <n v="3"/>
    <n v="0"/>
    <n v="0"/>
    <s v=""/>
    <x v="3"/>
    <n v="70302790.890000001"/>
    <n v="-63249686.670000002"/>
  </r>
  <r>
    <n v="735"/>
    <x v="9"/>
    <x v="61"/>
    <x v="734"/>
    <s v="นาตาล,รพช."/>
    <s v="รพช."/>
    <n v="44"/>
    <s v="รพช.F2 &lt;=30,000"/>
    <n v="2.29"/>
    <n v="2.1"/>
    <n v="1.83"/>
    <n v="22951462.93"/>
    <n v="-844037.83"/>
    <n v="0"/>
    <n v="1"/>
    <n v="0"/>
    <n v="81.5"/>
    <x v="1"/>
    <n v="-362563.88"/>
    <n v="14721910.699999999"/>
  </r>
  <r>
    <n v="736"/>
    <x v="9"/>
    <x v="61"/>
    <x v="735"/>
    <s v="นาเยีย,รพช."/>
    <s v="รพช."/>
    <n v="30"/>
    <s v="รพช.F3 15,000-25,000"/>
    <n v="2.7"/>
    <n v="2.4"/>
    <n v="2.1800000000000002"/>
    <n v="16111136.859999999"/>
    <n v="7019155.3300000001"/>
    <n v="0"/>
    <n v="0"/>
    <n v="0"/>
    <s v=""/>
    <x v="0"/>
    <n v="6722487.8899999997"/>
    <n v="11156741.68"/>
  </r>
  <r>
    <n v="737"/>
    <x v="9"/>
    <x v="61"/>
    <x v="736"/>
    <s v="สว่างวีระวงศ์,รพช."/>
    <s v="รพช."/>
    <n v="29"/>
    <s v="รพช.F3 15,000-25,000"/>
    <n v="1.34"/>
    <n v="1.18"/>
    <n v="1.08"/>
    <n v="6869968.1699999999"/>
    <n v="9260109.4700000007"/>
    <n v="1"/>
    <n v="0"/>
    <n v="0"/>
    <s v=""/>
    <x v="1"/>
    <n v="8472777.4000000004"/>
    <n v="1623092.74"/>
  </r>
  <r>
    <n v="738"/>
    <x v="9"/>
    <x v="61"/>
    <x v="737"/>
    <s v="น้ำขุ่น,รพช."/>
    <s v="รพช."/>
    <n v="35"/>
    <s v="รพช.F3 15,000-25,000"/>
    <n v="6.85"/>
    <n v="6.45"/>
    <n v="6.1"/>
    <n v="46394618.020000003"/>
    <n v="8969778.8599999994"/>
    <n v="0"/>
    <n v="0"/>
    <n v="0"/>
    <s v=""/>
    <x v="0"/>
    <n v="9458664.5399999991"/>
    <n v="40422655.890000001"/>
  </r>
  <r>
    <n v="739"/>
    <x v="9"/>
    <x v="61"/>
    <x v="738"/>
    <s v="เหล่าเสือโก้ก,รพช."/>
    <s v="รพช."/>
    <n v="30"/>
    <s v="รพช.F3 15,000-25,000"/>
    <n v="2.57"/>
    <n v="2.34"/>
    <n v="2.08"/>
    <n v="18705507.829999998"/>
    <n v="4929812.63"/>
    <n v="0"/>
    <n v="0"/>
    <n v="0"/>
    <s v=""/>
    <x v="0"/>
    <n v="6575315.6600000001"/>
    <n v="12791036.4"/>
  </r>
  <r>
    <n v="740"/>
    <x v="10"/>
    <x v="62"/>
    <x v="739"/>
    <s v="กระบี่,รพท."/>
    <s v="รพท."/>
    <n v="341"/>
    <s v="รพท.S &lt;=400"/>
    <n v="1.71"/>
    <n v="1.54"/>
    <n v="0.83"/>
    <n v="170566140.33000001"/>
    <n v="50551519.18"/>
    <n v="0"/>
    <n v="0"/>
    <n v="0"/>
    <s v=""/>
    <x v="0"/>
    <n v="73241701.780000001"/>
    <n v="-41022053.810000002"/>
  </r>
  <r>
    <n v="741"/>
    <x v="10"/>
    <x v="62"/>
    <x v="740"/>
    <s v="เขาพนม,รพช."/>
    <s v="รพช."/>
    <n v="45"/>
    <s v="รพช.F2 30,000 - 60,000"/>
    <n v="6.05"/>
    <n v="5.76"/>
    <n v="5.34"/>
    <n v="69796526.310000002"/>
    <n v="10658641.439999999"/>
    <n v="0"/>
    <n v="0"/>
    <n v="0"/>
    <s v=""/>
    <x v="0"/>
    <n v="9661104.4000000004"/>
    <n v="60059524.780000001"/>
  </r>
  <r>
    <n v="742"/>
    <x v="10"/>
    <x v="62"/>
    <x v="741"/>
    <s v="เกาะลันตา,รพช."/>
    <s v="รพช."/>
    <n v="23"/>
    <s v="รพช.F2 &lt;=30,000"/>
    <n v="2"/>
    <n v="1.76"/>
    <n v="1.37"/>
    <n v="14957631.74"/>
    <n v="11241562.08"/>
    <n v="0"/>
    <n v="0"/>
    <n v="0"/>
    <s v=""/>
    <x v="0"/>
    <n v="10379280.369999999"/>
    <n v="5327665.96"/>
  </r>
  <r>
    <n v="743"/>
    <x v="10"/>
    <x v="62"/>
    <x v="742"/>
    <s v="คลองท่อม,รพช."/>
    <s v="รพช."/>
    <n v="76"/>
    <s v="รพช.F2 60,000-90,000"/>
    <n v="2.4300000000000002"/>
    <n v="2.2200000000000002"/>
    <n v="2.0299999999999998"/>
    <n v="39786888.560000002"/>
    <n v="8216807.6699999999"/>
    <n v="0"/>
    <n v="0"/>
    <n v="0"/>
    <s v=""/>
    <x v="0"/>
    <n v="8474959.4399999995"/>
    <n v="28605573.329999998"/>
  </r>
  <r>
    <n v="744"/>
    <x v="10"/>
    <x v="62"/>
    <x v="743"/>
    <s v="อ่าวลึก,รพช."/>
    <s v="รพช."/>
    <n v="85"/>
    <s v="รพช.F2 30,000 - 60,000"/>
    <n v="1.39"/>
    <n v="1.25"/>
    <n v="0.99"/>
    <n v="12234263.73"/>
    <n v="11986173.949999999"/>
    <n v="1"/>
    <n v="0"/>
    <n v="0"/>
    <s v=""/>
    <x v="1"/>
    <n v="11000796.66"/>
    <n v="82381.64"/>
  </r>
  <r>
    <n v="745"/>
    <x v="10"/>
    <x v="62"/>
    <x v="744"/>
    <s v="ปลายพระยา,รพช."/>
    <s v="รพช."/>
    <n v="49"/>
    <s v="รพช.F2 &lt;=30,000"/>
    <n v="1.81"/>
    <n v="1.7"/>
    <n v="1.41"/>
    <n v="15752284.369999999"/>
    <n v="2854904.34"/>
    <n v="0"/>
    <n v="0"/>
    <n v="0"/>
    <s v=""/>
    <x v="0"/>
    <n v="1663643.61"/>
    <n v="7976885.9400000004"/>
  </r>
  <r>
    <n v="746"/>
    <x v="10"/>
    <x v="62"/>
    <x v="745"/>
    <s v="ลำทับ,รพช."/>
    <s v="รพช."/>
    <n v="34"/>
    <s v="รพช.F2 &lt;=30,000"/>
    <n v="2.61"/>
    <n v="1.92"/>
    <n v="1.59"/>
    <n v="16192627.880000001"/>
    <n v="7821903.75"/>
    <n v="0"/>
    <n v="0"/>
    <n v="0"/>
    <s v=""/>
    <x v="0"/>
    <n v="8739215.2400000002"/>
    <n v="5976297.8300000001"/>
  </r>
  <r>
    <n v="747"/>
    <x v="10"/>
    <x v="62"/>
    <x v="746"/>
    <s v="เหนือคลอง,รพช."/>
    <s v="รพช."/>
    <n v="49"/>
    <s v="รพช.F2 30,000 - 60,000"/>
    <n v="1.9"/>
    <n v="1.62"/>
    <n v="1.19"/>
    <n v="14646844.67"/>
    <n v="10403972.32"/>
    <n v="0"/>
    <n v="0"/>
    <n v="0"/>
    <s v=""/>
    <x v="0"/>
    <n v="10355252.65"/>
    <n v="3065827.72"/>
  </r>
  <r>
    <n v="748"/>
    <x v="10"/>
    <x v="62"/>
    <x v="747"/>
    <s v="เกาะพีพี,รพช."/>
    <s v="รพช."/>
    <n v="7"/>
    <s v="รพช.F3 &lt;=15,000"/>
    <n v="20.68"/>
    <n v="20.43"/>
    <n v="20.16"/>
    <n v="38922742.840000004"/>
    <n v="7027295.8899999997"/>
    <n v="0"/>
    <n v="0"/>
    <n v="0"/>
    <s v=""/>
    <x v="0"/>
    <n v="7491775.5"/>
    <n v="37909278.340000004"/>
  </r>
  <r>
    <n v="749"/>
    <x v="10"/>
    <x v="63"/>
    <x v="748"/>
    <s v="ชุมพรเขตรอุดมศักดิ์,รพท."/>
    <s v="รพท."/>
    <n v="509"/>
    <s v="รพท.S &gt;400"/>
    <n v="1.1599999999999999"/>
    <n v="1.05"/>
    <n v="0.4"/>
    <n v="64086266.68"/>
    <n v="68957365.939999998"/>
    <n v="2"/>
    <n v="0"/>
    <n v="0"/>
    <s v=""/>
    <x v="2"/>
    <n v="68354533.689999998"/>
    <n v="-237849135.16"/>
  </r>
  <r>
    <n v="750"/>
    <x v="10"/>
    <x v="63"/>
    <x v="749"/>
    <s v="ปากน้ำชุมพร,รพช."/>
    <s v="รพช."/>
    <n v="14"/>
    <s v="รพช.F3 &lt;=15,000"/>
    <n v="3.39"/>
    <n v="3.24"/>
    <n v="2.88"/>
    <n v="32197281.73"/>
    <n v="4433815.93"/>
    <n v="0"/>
    <n v="0"/>
    <n v="0"/>
    <s v=""/>
    <x v="0"/>
    <n v="2422256.6400000001"/>
    <n v="25300903.850000001"/>
  </r>
  <r>
    <n v="751"/>
    <x v="10"/>
    <x v="63"/>
    <x v="750"/>
    <s v="ท่าแซะ,รพช."/>
    <s v="รพช."/>
    <n v="70"/>
    <s v="รพช.F1 50,000-100,000"/>
    <n v="2.52"/>
    <n v="2.29"/>
    <n v="2.0299999999999998"/>
    <n v="56319217.009999998"/>
    <n v="18786443.149999999"/>
    <n v="0"/>
    <n v="0"/>
    <n v="0"/>
    <s v=""/>
    <x v="0"/>
    <n v="15427257.380000001"/>
    <n v="38866235.32"/>
  </r>
  <r>
    <n v="752"/>
    <x v="10"/>
    <x v="63"/>
    <x v="751"/>
    <s v="ปะทิว,รพช."/>
    <s v="รพช."/>
    <n v="47"/>
    <s v="รพช.F2 &lt;=30,000"/>
    <n v="1.44"/>
    <n v="1.27"/>
    <n v="0.99"/>
    <n v="4809489.2699999996"/>
    <n v="9753915.4600000009"/>
    <n v="1"/>
    <n v="0"/>
    <n v="0"/>
    <s v=""/>
    <x v="1"/>
    <n v="7732485.1699999999"/>
    <n v="-158977.45000000001"/>
  </r>
  <r>
    <n v="753"/>
    <x v="10"/>
    <x v="63"/>
    <x v="752"/>
    <s v="มาบอำมฤต,รพช."/>
    <s v="รพช."/>
    <n v="30"/>
    <s v="รพช.F2 &lt;=30,000"/>
    <n v="2.1800000000000002"/>
    <n v="2.04"/>
    <n v="1.85"/>
    <n v="18453429.449999999"/>
    <n v="3272982.25"/>
    <n v="0"/>
    <n v="0"/>
    <n v="0"/>
    <s v=""/>
    <x v="0"/>
    <n v="2799269.08"/>
    <n v="13229182.619999999"/>
  </r>
  <r>
    <n v="754"/>
    <x v="10"/>
    <x v="63"/>
    <x v="753"/>
    <s v="หลังสวน,รพช."/>
    <s v="รพช."/>
    <n v="161"/>
    <s v="รพช. M2 &gt;100"/>
    <n v="1.3"/>
    <n v="1.23"/>
    <n v="0.77"/>
    <n v="24988436.91"/>
    <n v="17728615.48"/>
    <n v="2"/>
    <n v="0"/>
    <n v="0"/>
    <s v=""/>
    <x v="2"/>
    <n v="18593308.850000001"/>
    <n v="-18800771.359999999"/>
  </r>
  <r>
    <n v="755"/>
    <x v="10"/>
    <x v="63"/>
    <x v="754"/>
    <s v="ปากน้ำหลังสวน,รพช."/>
    <s v="รพช."/>
    <n v="24"/>
    <s v="รพช.F3 15,000-25,000"/>
    <n v="2.8"/>
    <n v="2.57"/>
    <n v="1.28"/>
    <n v="17592881"/>
    <n v="9197112.4299999997"/>
    <n v="0"/>
    <n v="0"/>
    <n v="0"/>
    <s v=""/>
    <x v="0"/>
    <n v="7805959.0300000003"/>
    <n v="2851627.1"/>
  </r>
  <r>
    <n v="756"/>
    <x v="10"/>
    <x v="63"/>
    <x v="755"/>
    <s v="ละแม,รพช."/>
    <s v="รพช."/>
    <n v="30"/>
    <s v="รพช.F2 &lt;=30,000"/>
    <n v="2.19"/>
    <n v="1.95"/>
    <n v="1.38"/>
    <n v="16217475.460000001"/>
    <n v="8333462.5800000001"/>
    <n v="0"/>
    <n v="0"/>
    <n v="0"/>
    <s v=""/>
    <x v="0"/>
    <n v="5929498.2800000003"/>
    <n v="5236786.78"/>
  </r>
  <r>
    <n v="757"/>
    <x v="10"/>
    <x v="63"/>
    <x v="756"/>
    <s v="พะโต๊ะ,รพช."/>
    <s v="รพช."/>
    <n v="30"/>
    <s v="รพช.F2 &lt;=30,000"/>
    <n v="1.8"/>
    <n v="1.54"/>
    <n v="1.4"/>
    <n v="12323963.609999999"/>
    <n v="10099597.380000001"/>
    <n v="0"/>
    <n v="0"/>
    <n v="0"/>
    <s v=""/>
    <x v="0"/>
    <n v="9415749.6300000008"/>
    <n v="6132642.5700000003"/>
  </r>
  <r>
    <n v="758"/>
    <x v="10"/>
    <x v="63"/>
    <x v="757"/>
    <s v="สวี,รพช."/>
    <s v="รพช."/>
    <n v="72"/>
    <s v="รพช.F2 30,000 - 60,000"/>
    <n v="1.67"/>
    <n v="1.53"/>
    <n v="1.04"/>
    <n v="22629390.399999999"/>
    <n v="18721111.789999999"/>
    <n v="0"/>
    <n v="0"/>
    <n v="0"/>
    <s v=""/>
    <x v="0"/>
    <n v="16062025.75"/>
    <n v="1464380.17"/>
  </r>
  <r>
    <n v="759"/>
    <x v="10"/>
    <x v="63"/>
    <x v="758"/>
    <s v="ทุ่งตะโก,รพช."/>
    <s v="รพช."/>
    <n v="31"/>
    <s v="รพช.F3 15,000-25,000"/>
    <n v="1.31"/>
    <n v="1.2"/>
    <n v="0.97"/>
    <n v="8294928.1600000001"/>
    <n v="5477758.5800000001"/>
    <n v="1"/>
    <n v="0"/>
    <n v="0"/>
    <s v=""/>
    <x v="1"/>
    <n v="4903669.83"/>
    <n v="-958107.25"/>
  </r>
  <r>
    <n v="760"/>
    <x v="10"/>
    <x v="64"/>
    <x v="759"/>
    <s v="มหาราชนครศรีธรรมราช,รพศ."/>
    <s v="รพศ."/>
    <n v="844"/>
    <s v="รพศ.A &gt;700 to &lt;1000"/>
    <n v="3.77"/>
    <n v="3.4"/>
    <n v="1.53"/>
    <n v="975646970.29999995"/>
    <n v="345759454.31999999"/>
    <n v="0"/>
    <n v="0"/>
    <n v="0"/>
    <s v=""/>
    <x v="0"/>
    <n v="332610834.36000001"/>
    <n v="182234335.55000001"/>
  </r>
  <r>
    <n v="761"/>
    <x v="10"/>
    <x v="64"/>
    <x v="760"/>
    <s v="พรหมคีรี,รพช."/>
    <s v="รพช."/>
    <n v="32"/>
    <s v="รพช.F2 30,000 - 60,000"/>
    <n v="1.74"/>
    <n v="1.52"/>
    <n v="1.3"/>
    <n v="10492985.16"/>
    <n v="8737188.2300000004"/>
    <n v="0"/>
    <n v="0"/>
    <n v="0"/>
    <s v=""/>
    <x v="0"/>
    <n v="6975376.9400000004"/>
    <n v="4287394.0599999996"/>
  </r>
  <r>
    <n v="762"/>
    <x v="10"/>
    <x v="64"/>
    <x v="761"/>
    <s v="ลานสะกา,รพช."/>
    <s v="รพช."/>
    <n v="62"/>
    <s v="รพช.F2 30,000 - 60,000"/>
    <n v="1.27"/>
    <n v="1.06"/>
    <n v="0.73"/>
    <n v="6217343.5800000001"/>
    <n v="9441113.9800000004"/>
    <n v="2"/>
    <n v="0"/>
    <n v="0"/>
    <s v=""/>
    <x v="2"/>
    <n v="9073727.6899999995"/>
    <n v="-6373766.1100000003"/>
  </r>
  <r>
    <n v="763"/>
    <x v="10"/>
    <x v="64"/>
    <x v="762"/>
    <s v="สมเด็จพระยุพราชฉวาง,รพช."/>
    <s v="รพช."/>
    <n v="90"/>
    <s v="รพช. M2 &lt;=100"/>
    <n v="1.24"/>
    <n v="1.0900000000000001"/>
    <n v="0.96"/>
    <n v="10716125.050000001"/>
    <n v="14354492.6"/>
    <n v="1"/>
    <n v="0"/>
    <n v="0"/>
    <s v=""/>
    <x v="1"/>
    <n v="10717303.279999999"/>
    <n v="-1973466.29"/>
  </r>
  <r>
    <n v="764"/>
    <x v="10"/>
    <x v="64"/>
    <x v="763"/>
    <s v="พิปูน,รพช."/>
    <s v="รพช."/>
    <n v="33"/>
    <s v="รพช.F2 &lt;=30,000"/>
    <n v="3.42"/>
    <n v="3.15"/>
    <n v="2.99"/>
    <n v="18317203.629999999"/>
    <n v="11324930.640000001"/>
    <n v="0"/>
    <n v="0"/>
    <n v="0"/>
    <s v=""/>
    <x v="0"/>
    <n v="11311123.359999999"/>
    <n v="15141851.73"/>
  </r>
  <r>
    <n v="765"/>
    <x v="10"/>
    <x v="64"/>
    <x v="764"/>
    <s v="เชียรใหญ่,รพช."/>
    <s v="รพช."/>
    <n v="59"/>
    <s v="รพช.F1 &lt;=50,000"/>
    <n v="1.01"/>
    <n v="0.9"/>
    <n v="0.73"/>
    <n v="674485.36"/>
    <n v="11077069.050000001"/>
    <n v="3"/>
    <n v="0"/>
    <n v="0"/>
    <s v=""/>
    <x v="3"/>
    <n v="10732329.49"/>
    <n v="-13455551.76"/>
  </r>
  <r>
    <n v="766"/>
    <x v="10"/>
    <x v="64"/>
    <x v="765"/>
    <s v="ชะอวด,รพช."/>
    <s v="รพช."/>
    <n v="90"/>
    <s v="รพช.F1 50,000-100,000"/>
    <n v="3.86"/>
    <n v="3.59"/>
    <n v="3.41"/>
    <n v="60308451.280000001"/>
    <n v="14142050.460000001"/>
    <n v="0"/>
    <n v="0"/>
    <n v="0"/>
    <s v=""/>
    <x v="0"/>
    <n v="8273682.9900000002"/>
    <n v="50791344.469999999"/>
  </r>
  <r>
    <n v="767"/>
    <x v="10"/>
    <x v="64"/>
    <x v="766"/>
    <s v="ท่าศาลา,รพช."/>
    <s v="รพช."/>
    <n v="251"/>
    <s v="รพช. M2 &gt;100"/>
    <n v="2.61"/>
    <n v="2.39"/>
    <n v="1.95"/>
    <n v="177199822.40000001"/>
    <n v="48503425.729999997"/>
    <n v="0"/>
    <n v="0"/>
    <n v="0"/>
    <s v=""/>
    <x v="0"/>
    <n v="34080037.850000001"/>
    <n v="105008210.84"/>
  </r>
  <r>
    <n v="768"/>
    <x v="10"/>
    <x v="64"/>
    <x v="767"/>
    <s v="ทุ่งสง,รพท."/>
    <s v="รพท."/>
    <n v="322"/>
    <s v="รพท. M1 &gt;200"/>
    <n v="1.89"/>
    <n v="1.76"/>
    <n v="1.19"/>
    <n v="164918819.75"/>
    <n v="28685996.780000001"/>
    <n v="0"/>
    <n v="0"/>
    <n v="0"/>
    <s v=""/>
    <x v="0"/>
    <n v="43457073.380000003"/>
    <n v="34903766.049999997"/>
  </r>
  <r>
    <n v="769"/>
    <x v="10"/>
    <x v="64"/>
    <x v="768"/>
    <s v="นาบอน,รพช."/>
    <s v="รพช."/>
    <n v="61"/>
    <s v="รพช.F2 &lt;=30,000"/>
    <n v="1.27"/>
    <n v="1.1599999999999999"/>
    <n v="0.82"/>
    <n v="6983377.3499999996"/>
    <n v="8132741.1299999999"/>
    <n v="1"/>
    <n v="0"/>
    <n v="0"/>
    <s v=""/>
    <x v="1"/>
    <n v="8107313.3700000001"/>
    <n v="-4321857.47"/>
  </r>
  <r>
    <n v="770"/>
    <x v="10"/>
    <x v="64"/>
    <x v="769"/>
    <s v="ทุ่งใหญ่,รพช."/>
    <s v="รพช."/>
    <n v="69"/>
    <s v="รพช.F1 50,000-100,000"/>
    <n v="1.81"/>
    <n v="1.73"/>
    <n v="0.99"/>
    <n v="44432474.960000001"/>
    <n v="18467912.530000001"/>
    <n v="0"/>
    <n v="0"/>
    <n v="0"/>
    <s v=""/>
    <x v="0"/>
    <n v="15495959.57"/>
    <n v="-87528.24"/>
  </r>
  <r>
    <n v="771"/>
    <x v="10"/>
    <x v="64"/>
    <x v="770"/>
    <s v="ปากพนัง,รพช."/>
    <s v="รพช."/>
    <n v="94"/>
    <s v="รพช. M2 &lt;=100"/>
    <n v="2.0299999999999998"/>
    <n v="1.86"/>
    <n v="1.47"/>
    <n v="44596956.299999997"/>
    <n v="21392018.170000002"/>
    <n v="0"/>
    <n v="0"/>
    <n v="0"/>
    <s v=""/>
    <x v="0"/>
    <n v="15899584.189999999"/>
    <n v="20121851.489999998"/>
  </r>
  <r>
    <n v="772"/>
    <x v="10"/>
    <x v="64"/>
    <x v="771"/>
    <s v="ร่อนพิบูลย์,รพช."/>
    <s v="รพช."/>
    <n v="81"/>
    <s v="รพช.F1 50,000-100,000"/>
    <n v="1.67"/>
    <n v="1.41"/>
    <n v="0.98"/>
    <n v="20780580.530000001"/>
    <n v="21898518.899999999"/>
    <n v="0"/>
    <n v="0"/>
    <n v="0"/>
    <s v=""/>
    <x v="0"/>
    <n v="19892932.399999999"/>
    <n v="-650265.74"/>
  </r>
  <r>
    <n v="773"/>
    <x v="10"/>
    <x v="64"/>
    <x v="772"/>
    <s v="สิชล,รพท."/>
    <s v="รพท."/>
    <n v="300"/>
    <s v="รพท. M1 &gt;200"/>
    <n v="6.69"/>
    <n v="6.33"/>
    <n v="5.38"/>
    <n v="238443871.52000001"/>
    <n v="42343546.149999999"/>
    <n v="0"/>
    <n v="0"/>
    <n v="0"/>
    <s v=""/>
    <x v="0"/>
    <n v="52843517.009999998"/>
    <n v="183696368.55000001"/>
  </r>
  <r>
    <n v="774"/>
    <x v="10"/>
    <x v="64"/>
    <x v="773"/>
    <s v="ขนอม,รพช."/>
    <s v="รพช."/>
    <n v="56"/>
    <s v="รพช.F2 &lt;=30,000"/>
    <n v="1.33"/>
    <n v="1.18"/>
    <n v="0.84"/>
    <n v="7081323.9500000002"/>
    <n v="5779140.5300000003"/>
    <n v="1"/>
    <n v="0"/>
    <n v="0"/>
    <s v=""/>
    <x v="1"/>
    <n v="5733404.5999999996"/>
    <n v="-3482579.08"/>
  </r>
  <r>
    <n v="775"/>
    <x v="10"/>
    <x v="64"/>
    <x v="774"/>
    <s v="หัวไทร,รพช."/>
    <s v="รพช."/>
    <n v="68"/>
    <s v="รพช.F2 30,000 - 60,000"/>
    <n v="3.25"/>
    <n v="3"/>
    <n v="2.63"/>
    <n v="35512427.509999998"/>
    <n v="12649950.449999999"/>
    <n v="0"/>
    <n v="0"/>
    <n v="0"/>
    <s v=""/>
    <x v="0"/>
    <n v="11720770.57"/>
    <n v="25905207.100000001"/>
  </r>
  <r>
    <n v="776"/>
    <x v="10"/>
    <x v="64"/>
    <x v="775"/>
    <s v="บางขัน,รพช."/>
    <s v="รพช."/>
    <n v="33"/>
    <s v="รพช.F2 30,000 - 60,000"/>
    <n v="2.85"/>
    <n v="2.64"/>
    <n v="2.52"/>
    <n v="44769961.770000003"/>
    <n v="17239920.98"/>
    <n v="0"/>
    <n v="0"/>
    <n v="0"/>
    <s v=""/>
    <x v="0"/>
    <n v="15372647.68"/>
    <n v="37055771.340000004"/>
  </r>
  <r>
    <n v="777"/>
    <x v="10"/>
    <x v="64"/>
    <x v="776"/>
    <s v="ถ้ำพรรณรา,รพช."/>
    <s v="รพช."/>
    <n v="23"/>
    <s v="รพช.F3 15,000-25,000"/>
    <n v="1.1200000000000001"/>
    <n v="1.04"/>
    <n v="0.78"/>
    <n v="2477473.59"/>
    <n v="8242141.6799999997"/>
    <n v="2"/>
    <n v="0"/>
    <n v="0"/>
    <s v=""/>
    <x v="2"/>
    <n v="8254707.3899999997"/>
    <n v="-4621016.54"/>
  </r>
  <r>
    <n v="778"/>
    <x v="10"/>
    <x v="64"/>
    <x v="777"/>
    <s v="จุฬาภรณ์,รพช."/>
    <s v="รพช."/>
    <n v="35"/>
    <s v="รพช.F2 &lt;=30,000"/>
    <n v="1.35"/>
    <n v="1.23"/>
    <n v="1.08"/>
    <n v="7317566.3899999997"/>
    <n v="6421680.0999999996"/>
    <n v="1"/>
    <n v="0"/>
    <n v="0"/>
    <s v=""/>
    <x v="1"/>
    <n v="6363248.4299999997"/>
    <n v="1824843.21"/>
  </r>
  <r>
    <n v="779"/>
    <x v="10"/>
    <x v="64"/>
    <x v="778"/>
    <s v="เฉลิมพระเกียรติ,รพช."/>
    <s v="รพช."/>
    <n v="29"/>
    <s v="รพช.F3 15,000-25,000"/>
    <n v="2.77"/>
    <n v="2.48"/>
    <n v="2.08"/>
    <n v="13989604.73"/>
    <n v="7892991.4100000001"/>
    <n v="0"/>
    <n v="0"/>
    <n v="0"/>
    <s v=""/>
    <x v="0"/>
    <n v="7780988.8399999999"/>
    <n v="8509215.9399999995"/>
  </r>
  <r>
    <n v="780"/>
    <x v="10"/>
    <x v="64"/>
    <x v="779"/>
    <s v="พ่อท่านคล้ายวาจาสิทธิ์,รพช."/>
    <s v="รพช."/>
    <n v="0"/>
    <s v="รพช.F3 15,000-25,000"/>
    <n v="1.19"/>
    <n v="1.0900000000000001"/>
    <n v="0.79"/>
    <n v="3863148.75"/>
    <n v="6687459.54"/>
    <n v="2"/>
    <n v="0"/>
    <n v="0"/>
    <s v=""/>
    <x v="2"/>
    <n v="6987868.2300000004"/>
    <n v="-4331989.55"/>
  </r>
  <r>
    <n v="781"/>
    <x v="10"/>
    <x v="64"/>
    <x v="780"/>
    <s v="นบพิตำ,รพช."/>
    <s v="รพช."/>
    <n v="0"/>
    <s v="รพช.F3 15,000-25,000"/>
    <n v="5.63"/>
    <n v="5.0999999999999996"/>
    <n v="5.05"/>
    <n v="31212123.780000001"/>
    <n v="11609298.289999999"/>
    <n v="0"/>
    <n v="0"/>
    <n v="0"/>
    <s v=""/>
    <x v="0"/>
    <n v="9759418.9499999993"/>
    <n v="27308724.629999999"/>
  </r>
  <r>
    <n v="782"/>
    <x v="10"/>
    <x v="64"/>
    <x v="781"/>
    <s v="พระพรหม,รพช."/>
    <s v="รพช."/>
    <n v="0"/>
    <s v="รพช.F3 &gt;=25,000"/>
    <n v="6.13"/>
    <n v="5.88"/>
    <n v="5.59"/>
    <n v="51792611.350000001"/>
    <n v="7580348.8899999997"/>
    <n v="0"/>
    <n v="0"/>
    <n v="0"/>
    <s v=""/>
    <x v="0"/>
    <n v="7524398.9900000002"/>
    <n v="46337274.25"/>
  </r>
  <r>
    <n v="783"/>
    <x v="10"/>
    <x v="65"/>
    <x v="782"/>
    <s v="พังงา,รพท."/>
    <s v="รพท."/>
    <n v="215"/>
    <s v="รพท.S &lt;=400"/>
    <n v="1.1599999999999999"/>
    <n v="1"/>
    <n v="0.42"/>
    <n v="17405220.66"/>
    <n v="8719022.8300000001"/>
    <n v="2"/>
    <n v="0"/>
    <n v="0"/>
    <s v=""/>
    <x v="2"/>
    <n v="14927791.449999999"/>
    <n v="-62835418.560000002"/>
  </r>
  <r>
    <n v="784"/>
    <x v="10"/>
    <x v="65"/>
    <x v="783"/>
    <s v="ตะกั่วป่า,รพท."/>
    <s v="รพท."/>
    <n v="209"/>
    <s v="รพท. M1 &gt;200"/>
    <n v="2.08"/>
    <n v="1.94"/>
    <n v="1.07"/>
    <n v="57988777.479999997"/>
    <n v="12043530.66"/>
    <n v="0"/>
    <n v="0"/>
    <n v="0"/>
    <s v=""/>
    <x v="0"/>
    <n v="12019675.529999999"/>
    <n v="3664878.58"/>
  </r>
  <r>
    <n v="785"/>
    <x v="10"/>
    <x v="65"/>
    <x v="784"/>
    <s v="เกาะยาวชัยพัฒน์,รพช."/>
    <s v="รพช."/>
    <n v="28"/>
    <s v="รพช.F2 &lt;=30,000"/>
    <n v="3.95"/>
    <n v="3.75"/>
    <n v="3.4"/>
    <n v="21416508.940000001"/>
    <n v="7648347.4900000002"/>
    <n v="0"/>
    <n v="0"/>
    <n v="0"/>
    <s v=""/>
    <x v="0"/>
    <n v="8078940.29"/>
    <n v="17419908.07"/>
  </r>
  <r>
    <n v="786"/>
    <x v="10"/>
    <x v="65"/>
    <x v="785"/>
    <s v="กะปงชัยพัฒน์,รพช."/>
    <s v="รพช."/>
    <n v="30"/>
    <s v="รพช.F2 &lt;=30,000"/>
    <n v="1.39"/>
    <n v="1.27"/>
    <n v="0.89"/>
    <n v="4891518.99"/>
    <n v="2163278.7999999998"/>
    <n v="1"/>
    <n v="0"/>
    <n v="0"/>
    <s v=""/>
    <x v="1"/>
    <n v="2351512.2000000002"/>
    <n v="-1344637.51"/>
  </r>
  <r>
    <n v="787"/>
    <x v="10"/>
    <x v="65"/>
    <x v="786"/>
    <s v="ตะกั่วทุ่ง,รพช."/>
    <s v="รพช."/>
    <n v="36"/>
    <s v="รพช.F2 30,000 - 60,000"/>
    <n v="1.1000000000000001"/>
    <n v="1.03"/>
    <n v="0.52"/>
    <n v="4078651.24"/>
    <n v="3957529.62"/>
    <n v="2"/>
    <n v="0"/>
    <n v="0"/>
    <s v=""/>
    <x v="2"/>
    <n v="1519182.8"/>
    <n v="-19151797.809999999"/>
  </r>
  <r>
    <n v="788"/>
    <x v="10"/>
    <x v="65"/>
    <x v="787"/>
    <s v="บางไทร,รพช."/>
    <s v="รพช."/>
    <n v="0"/>
    <s v="รพช.F3 &lt;=15,000"/>
    <n v="1.74"/>
    <n v="1.67"/>
    <n v="1.22"/>
    <n v="10323819.75"/>
    <n v="4885988.5599999996"/>
    <n v="0"/>
    <n v="0"/>
    <n v="0"/>
    <s v=""/>
    <x v="0"/>
    <n v="4202833.22"/>
    <n v="3051392.84"/>
  </r>
  <r>
    <n v="789"/>
    <x v="10"/>
    <x v="65"/>
    <x v="788"/>
    <s v="คุระบุรีชัยพัฒน์,รพช."/>
    <s v="รพช."/>
    <n v="36"/>
    <s v="รพช.F2 &lt;=30,000"/>
    <n v="3.45"/>
    <n v="3.18"/>
    <n v="2.42"/>
    <n v="24921694.079999998"/>
    <n v="5610909.0099999998"/>
    <n v="0"/>
    <n v="0"/>
    <n v="0"/>
    <s v=""/>
    <x v="0"/>
    <n v="7301594.3499999996"/>
    <n v="14416203.800000001"/>
  </r>
  <r>
    <n v="790"/>
    <x v="10"/>
    <x v="65"/>
    <x v="789"/>
    <s v="ทับปุด,รพช."/>
    <s v="รพช."/>
    <n v="30"/>
    <s v="รพช.F2 &lt;=30,000"/>
    <n v="1.87"/>
    <n v="1.74"/>
    <n v="1.61"/>
    <n v="14694329.449999999"/>
    <n v="5902669.6299999999"/>
    <n v="0"/>
    <n v="0"/>
    <n v="0"/>
    <s v=""/>
    <x v="0"/>
    <n v="5136332.78"/>
    <n v="10422373.279999999"/>
  </r>
  <r>
    <n v="791"/>
    <x v="10"/>
    <x v="65"/>
    <x v="790"/>
    <s v="ท้ายเหมืองชัยพัฒน์,รพช."/>
    <s v="รพช."/>
    <n v="33"/>
    <s v="รพช.F2 30,000 - 60,000"/>
    <n v="1.43"/>
    <n v="1.37"/>
    <n v="0.68"/>
    <n v="11635914.630000001"/>
    <n v="8274745.6600000001"/>
    <n v="2"/>
    <n v="0"/>
    <n v="0"/>
    <s v=""/>
    <x v="2"/>
    <n v="9482351.0199999996"/>
    <n v="-9157356.5199999996"/>
  </r>
  <r>
    <n v="792"/>
    <x v="10"/>
    <x v="66"/>
    <x v="791"/>
    <s v="วชิระภูเก็ต,รพศ."/>
    <s v="รพศ."/>
    <n v="591"/>
    <s v="รพศ.A &lt;=700"/>
    <n v="1.29"/>
    <n v="1.19"/>
    <n v="0.68"/>
    <n v="164212982.78"/>
    <n v="41272879.590000004"/>
    <n v="2"/>
    <n v="0"/>
    <n v="0"/>
    <s v=""/>
    <x v="2"/>
    <n v="56127880.020000003"/>
    <n v="-175349126.55000001"/>
  </r>
  <r>
    <n v="793"/>
    <x v="10"/>
    <x v="66"/>
    <x v="792"/>
    <s v="ป่าตอง,รพช."/>
    <s v="รพช."/>
    <n v="60"/>
    <s v="รพช. M2 &lt;=100"/>
    <n v="2.52"/>
    <n v="2.4"/>
    <n v="1.86"/>
    <n v="109374476.25"/>
    <n v="14169657.289999999"/>
    <n v="0"/>
    <n v="0"/>
    <n v="0"/>
    <s v=""/>
    <x v="0"/>
    <n v="19849234.010000002"/>
    <n v="62181182.909999996"/>
  </r>
  <r>
    <n v="794"/>
    <x v="10"/>
    <x v="66"/>
    <x v="793"/>
    <s v="ถลาง,รพช."/>
    <s v="รพช."/>
    <n v="60"/>
    <s v="รพช.F1 50,000-100,000"/>
    <n v="1.94"/>
    <n v="1.79"/>
    <n v="1.38"/>
    <n v="35967715.25"/>
    <n v="29357325.100000001"/>
    <n v="0"/>
    <n v="0"/>
    <n v="0"/>
    <s v=""/>
    <x v="0"/>
    <n v="28431671.690000001"/>
    <n v="14638169.970000001"/>
  </r>
  <r>
    <n v="795"/>
    <x v="10"/>
    <x v="66"/>
    <x v="794"/>
    <s v="ฉลอง,รพช."/>
    <s v="รพช."/>
    <n v="0"/>
    <s v="รพช.F3 &gt;=25,000"/>
    <n v="12.02"/>
    <n v="12.06"/>
    <n v="10.31"/>
    <n v="29342228.66"/>
    <n v="28195570.210000001"/>
    <n v="0"/>
    <n v="0"/>
    <n v="0"/>
    <s v=""/>
    <x v="0"/>
    <n v="29427287.510000002"/>
    <n v="24787031.690000001"/>
  </r>
  <r>
    <n v="796"/>
    <x v="10"/>
    <x v="67"/>
    <x v="795"/>
    <s v="ระนอง,รพท."/>
    <s v="รพท."/>
    <n v="300"/>
    <s v="รพท.S &lt;=400"/>
    <n v="1.17"/>
    <n v="1.07"/>
    <n v="0.61"/>
    <n v="25776136.370000001"/>
    <n v="33075939.09"/>
    <n v="2"/>
    <n v="0"/>
    <n v="0"/>
    <s v=""/>
    <x v="2"/>
    <n v="28866754.640000001"/>
    <n v="-60007558.579999998"/>
  </r>
  <r>
    <n v="797"/>
    <x v="10"/>
    <x v="67"/>
    <x v="796"/>
    <s v="ละอุ่น,รพช."/>
    <s v="รพช."/>
    <n v="13"/>
    <s v="รพช.F3 &lt;=15,000"/>
    <n v="1.79"/>
    <n v="1.6"/>
    <n v="1.45"/>
    <n v="4706773.68"/>
    <n v="4720944.8499999996"/>
    <n v="0"/>
    <n v="0"/>
    <n v="0"/>
    <s v=""/>
    <x v="0"/>
    <n v="5326170.78"/>
    <n v="2817963.95"/>
  </r>
  <r>
    <n v="798"/>
    <x v="10"/>
    <x v="67"/>
    <x v="797"/>
    <s v="กะเปอร์,รพช."/>
    <s v="รพช."/>
    <n v="30"/>
    <s v="รพช.F2 &lt;=30,000"/>
    <n v="1.63"/>
    <n v="1.55"/>
    <n v="1.05"/>
    <n v="10210968.51"/>
    <n v="8106059.2300000004"/>
    <n v="0"/>
    <n v="0"/>
    <n v="0"/>
    <s v=""/>
    <x v="0"/>
    <n v="6658458.8799999999"/>
    <n v="760598.56"/>
  </r>
  <r>
    <n v="799"/>
    <x v="10"/>
    <x v="67"/>
    <x v="798"/>
    <s v="กระบุรี,รพช."/>
    <s v="รพช."/>
    <n v="48"/>
    <s v="รพช.F2 30,000 - 60,000"/>
    <n v="3.55"/>
    <n v="3.31"/>
    <n v="2.99"/>
    <n v="47412919.950000003"/>
    <n v="-2695091.53"/>
    <n v="0"/>
    <n v="1"/>
    <n v="0"/>
    <n v="52.7"/>
    <x v="1"/>
    <n v="3153323.29"/>
    <n v="36917013.420000002"/>
  </r>
  <r>
    <n v="800"/>
    <x v="10"/>
    <x v="67"/>
    <x v="799"/>
    <s v="สุขสำราญ,รพช."/>
    <s v="รพช."/>
    <n v="24"/>
    <s v="รพช.F3 &lt;=15,000"/>
    <n v="2.09"/>
    <n v="1.91"/>
    <n v="1.48"/>
    <n v="7017798.2999999998"/>
    <n v="8526047.4499999993"/>
    <n v="0"/>
    <n v="0"/>
    <n v="0"/>
    <s v=""/>
    <x v="0"/>
    <n v="6742133.0899999999"/>
    <n v="3076380.38"/>
  </r>
  <r>
    <n v="801"/>
    <x v="10"/>
    <x v="68"/>
    <x v="800"/>
    <s v="สุราษฎร์ธานี,รพศ."/>
    <s v="รพศ."/>
    <n v="748"/>
    <s v="รพศ.A &gt;700 to &lt;1000"/>
    <n v="1.94"/>
    <n v="1.74"/>
    <n v="1.07"/>
    <n v="556494304.33000004"/>
    <n v="252618554.53"/>
    <n v="0"/>
    <n v="0"/>
    <n v="0"/>
    <s v=""/>
    <x v="0"/>
    <n v="275110791.11000001"/>
    <n v="41726895.770000003"/>
  </r>
  <r>
    <n v="802"/>
    <x v="10"/>
    <x v="68"/>
    <x v="801"/>
    <s v="เกาะสมุย,รพท."/>
    <s v="รพท."/>
    <n v="159"/>
    <s v="รพท. M1 &lt;=200"/>
    <n v="1.53"/>
    <n v="1.41"/>
    <n v="1"/>
    <n v="74725096.540000007"/>
    <n v="6038588.4800000004"/>
    <n v="0"/>
    <n v="0"/>
    <n v="0"/>
    <s v=""/>
    <x v="0"/>
    <n v="8712470.2400000002"/>
    <n v="3482619.85"/>
  </r>
  <r>
    <n v="803"/>
    <x v="10"/>
    <x v="68"/>
    <x v="802"/>
    <s v="กาญจนดิษฐ์,รพช."/>
    <s v="รพช."/>
    <n v="146"/>
    <s v="รพช. M2 &gt;100"/>
    <n v="0.99"/>
    <n v="0.86"/>
    <n v="0.43"/>
    <n v="-941464.17"/>
    <n v="24813948.079999998"/>
    <n v="3"/>
    <n v="1"/>
    <n v="0"/>
    <n v="0.1"/>
    <x v="4"/>
    <n v="24367210.48"/>
    <n v="-59089757.380000003"/>
  </r>
  <r>
    <n v="804"/>
    <x v="10"/>
    <x v="68"/>
    <x v="803"/>
    <s v="ดอนสัก,รพช."/>
    <s v="รพช."/>
    <n v="34"/>
    <s v="รพช.F2 &lt;=30,000"/>
    <n v="1.54"/>
    <n v="1.45"/>
    <n v="1.29"/>
    <n v="17177730.010000002"/>
    <n v="9348225.4900000002"/>
    <n v="0"/>
    <n v="0"/>
    <n v="0"/>
    <s v=""/>
    <x v="0"/>
    <n v="8688707.3800000008"/>
    <n v="9364297.5099999998"/>
  </r>
  <r>
    <n v="805"/>
    <x v="10"/>
    <x v="68"/>
    <x v="804"/>
    <s v="เกาะพงัน,รพช."/>
    <s v="รพช."/>
    <n v="45"/>
    <s v="รพช.F2 &lt;=30,000"/>
    <n v="2.15"/>
    <n v="2"/>
    <n v="1.63"/>
    <n v="29099665.719999999"/>
    <n v="13268817.02"/>
    <n v="0"/>
    <n v="0"/>
    <n v="0"/>
    <s v=""/>
    <x v="0"/>
    <n v="13142270.210000001"/>
    <n v="15731309.73"/>
  </r>
  <r>
    <n v="806"/>
    <x v="10"/>
    <x v="68"/>
    <x v="805"/>
    <s v="ไชยา,รพช."/>
    <s v="รพช."/>
    <n v="60"/>
    <s v="รพช. M2 &lt;=100"/>
    <n v="1.47"/>
    <n v="1.3"/>
    <n v="0.94"/>
    <n v="20798477.280000001"/>
    <n v="10397328.74"/>
    <n v="1"/>
    <n v="0"/>
    <n v="0"/>
    <s v=""/>
    <x v="1"/>
    <n v="10583194.279999999"/>
    <n v="-2969698.15"/>
  </r>
  <r>
    <n v="807"/>
    <x v="10"/>
    <x v="68"/>
    <x v="806"/>
    <s v="ท่าชนะ,รพช."/>
    <s v="รพช."/>
    <n v="45"/>
    <s v="รพช.F2 30,000 - 60,000"/>
    <n v="1.39"/>
    <n v="1.26"/>
    <n v="0.93"/>
    <n v="12192422.109999999"/>
    <n v="8117064.7000000002"/>
    <n v="1"/>
    <n v="0"/>
    <n v="0"/>
    <s v=""/>
    <x v="1"/>
    <n v="7913969.4000000004"/>
    <n v="-2568813.2599999998"/>
  </r>
  <r>
    <n v="808"/>
    <x v="10"/>
    <x v="68"/>
    <x v="807"/>
    <s v="คีรีรัฐนิคม,รพช."/>
    <s v="รพช."/>
    <n v="30"/>
    <s v="รพช.F2 30,000 - 60,000"/>
    <n v="1.58"/>
    <n v="1.44"/>
    <n v="1.1399999999999999"/>
    <n v="12912232.810000001"/>
    <n v="10558741.83"/>
    <n v="0"/>
    <n v="0"/>
    <n v="0"/>
    <s v=""/>
    <x v="0"/>
    <n v="9513727.9600000009"/>
    <n v="2962289.86"/>
  </r>
  <r>
    <n v="809"/>
    <x v="10"/>
    <x v="68"/>
    <x v="808"/>
    <s v="บ้านตาขุน,รพช."/>
    <s v="รพช."/>
    <n v="42"/>
    <s v="รพช.F3 &lt;=15,000"/>
    <n v="2.31"/>
    <n v="2.15"/>
    <n v="1.95"/>
    <n v="17029680.75"/>
    <n v="7526059.2400000002"/>
    <n v="0"/>
    <n v="0"/>
    <n v="0"/>
    <s v=""/>
    <x v="0"/>
    <n v="4491576"/>
    <n v="12468648.720000001"/>
  </r>
  <r>
    <n v="810"/>
    <x v="10"/>
    <x v="68"/>
    <x v="809"/>
    <s v="พนม,รพช."/>
    <s v="รพช."/>
    <n v="41"/>
    <s v="รพช.F2 30,000 - 60,000"/>
    <n v="5.17"/>
    <n v="4.97"/>
    <n v="4.29"/>
    <n v="44571475.409999996"/>
    <n v="21072651.719999999"/>
    <n v="0"/>
    <n v="0"/>
    <n v="0"/>
    <s v=""/>
    <x v="0"/>
    <n v="17452363.210000001"/>
    <n v="35120832.229999997"/>
  </r>
  <r>
    <n v="811"/>
    <x v="10"/>
    <x v="68"/>
    <x v="810"/>
    <s v="ท่าฉาง,รพช."/>
    <s v="รพช."/>
    <n v="32"/>
    <s v="รพช.F2 &lt;=30,000"/>
    <n v="1.22"/>
    <n v="0.88"/>
    <n v="0.34"/>
    <n v="9363741.6300000008"/>
    <n v="10593686.060000001"/>
    <n v="3"/>
    <n v="0"/>
    <n v="0"/>
    <s v=""/>
    <x v="3"/>
    <n v="8518770.8499999996"/>
    <n v="-28467669.41"/>
  </r>
  <r>
    <n v="812"/>
    <x v="10"/>
    <x v="68"/>
    <x v="811"/>
    <s v="บ้านนาสาร,รพช."/>
    <s v="รพช."/>
    <n v="65"/>
    <s v="รพช. M2 &lt;=100"/>
    <n v="2.25"/>
    <n v="2.0299999999999998"/>
    <n v="1.41"/>
    <n v="18819498.899999999"/>
    <n v="15863719.960000001"/>
    <n v="0"/>
    <n v="0"/>
    <n v="0"/>
    <s v=""/>
    <x v="0"/>
    <n v="6163224.1500000004"/>
    <n v="5983010.25"/>
  </r>
  <r>
    <n v="813"/>
    <x v="10"/>
    <x v="68"/>
    <x v="812"/>
    <s v="บ้านนาเดิม,รพช."/>
    <s v="รพช."/>
    <n v="33"/>
    <s v="รพช.F2 &lt;=30,000"/>
    <n v="2.5099999999999998"/>
    <n v="2.37"/>
    <n v="2.0699999999999998"/>
    <n v="19825636.460000001"/>
    <n v="6615052.9900000002"/>
    <n v="0"/>
    <n v="0"/>
    <n v="0"/>
    <s v=""/>
    <x v="0"/>
    <n v="5902144.4000000004"/>
    <n v="13828238.560000001"/>
  </r>
  <r>
    <n v="814"/>
    <x v="10"/>
    <x v="68"/>
    <x v="813"/>
    <s v="เคียนซา,รพช."/>
    <s v="รพช."/>
    <n v="37"/>
    <s v="รพช.F2 30,000 - 60,000"/>
    <n v="1.79"/>
    <n v="1.6"/>
    <n v="1.1499999999999999"/>
    <n v="18411115.32"/>
    <n v="11788302.640000001"/>
    <n v="0"/>
    <n v="0"/>
    <n v="0"/>
    <s v=""/>
    <x v="0"/>
    <n v="10181505.43"/>
    <n v="3389706.92"/>
  </r>
  <r>
    <n v="815"/>
    <x v="10"/>
    <x v="68"/>
    <x v="814"/>
    <s v="พระแสง,รพช."/>
    <s v="รพช."/>
    <n v="70"/>
    <s v="รพช.F2 30,000 - 60,000"/>
    <n v="1.25"/>
    <n v="1.1200000000000001"/>
    <n v="0.92"/>
    <n v="10883835.84"/>
    <n v="7776627.4400000004"/>
    <n v="1"/>
    <n v="0"/>
    <n v="0"/>
    <s v=""/>
    <x v="1"/>
    <n v="5981921.1600000001"/>
    <n v="-3467848.18"/>
  </r>
  <r>
    <n v="816"/>
    <x v="10"/>
    <x v="68"/>
    <x v="815"/>
    <s v="พุนพิน,รพช."/>
    <s v="รพช."/>
    <n v="60"/>
    <s v="รพช.F2 30,000 - 60,000"/>
    <n v="1.77"/>
    <n v="1.64"/>
    <n v="1.41"/>
    <n v="23957712.440000001"/>
    <n v="6417446.1900000004"/>
    <n v="0"/>
    <n v="0"/>
    <n v="0"/>
    <s v=""/>
    <x v="0"/>
    <n v="5158494.38"/>
    <n v="12468447.199999999"/>
  </r>
  <r>
    <n v="817"/>
    <x v="10"/>
    <x v="68"/>
    <x v="816"/>
    <s v="ชัยบุรี,รพช."/>
    <s v="รพช."/>
    <n v="36"/>
    <s v="รพช.F2 &lt;=30,000"/>
    <n v="2.75"/>
    <n v="2.56"/>
    <n v="2.2799999999999998"/>
    <n v="18786166.210000001"/>
    <n v="11639770.66"/>
    <n v="0"/>
    <n v="0"/>
    <n v="0"/>
    <s v=""/>
    <x v="0"/>
    <n v="10509048.689999999"/>
    <n v="13784564.939999999"/>
  </r>
  <r>
    <n v="818"/>
    <x v="10"/>
    <x v="68"/>
    <x v="817"/>
    <s v="สมเด็จพระยุพราชเวียงสระ,รพช."/>
    <s v="รพช."/>
    <n v="120"/>
    <s v="รพช. M2 &gt;100"/>
    <n v="1.23"/>
    <n v="1.07"/>
    <n v="0.77"/>
    <n v="18405456.149999999"/>
    <n v="17240933.91"/>
    <n v="2"/>
    <n v="0"/>
    <n v="0"/>
    <s v=""/>
    <x v="2"/>
    <n v="20035452.289999999"/>
    <n v="-14110446.02"/>
  </r>
  <r>
    <n v="819"/>
    <x v="10"/>
    <x v="68"/>
    <x v="818"/>
    <s v="วิภาวดี,รพช."/>
    <s v="รพช."/>
    <n v="35"/>
    <s v="รพช.F2 &lt;=30,000"/>
    <n v="3.52"/>
    <n v="3.28"/>
    <n v="2.54"/>
    <n v="17684193.59"/>
    <n v="4214272.84"/>
    <n v="0"/>
    <n v="0"/>
    <n v="0"/>
    <s v=""/>
    <x v="0"/>
    <n v="3602891.98"/>
    <n v="10835635.460000001"/>
  </r>
  <r>
    <n v="820"/>
    <x v="10"/>
    <x v="68"/>
    <x v="819"/>
    <s v="ท่าโรงช้าง,รพช."/>
    <s v="รพช."/>
    <n v="73"/>
    <s v="รพช. M2 &lt;=100"/>
    <n v="1.59"/>
    <n v="1.47"/>
    <n v="1.06"/>
    <n v="21253936.559999999"/>
    <n v="12157025.74"/>
    <n v="0"/>
    <n v="0"/>
    <n v="0"/>
    <s v=""/>
    <x v="0"/>
    <n v="10276443.93"/>
    <n v="1078655.8799999999"/>
  </r>
  <r>
    <n v="821"/>
    <x v="11"/>
    <x v="69"/>
    <x v="820"/>
    <s v="ตรัง,รพศ."/>
    <s v="รพศ."/>
    <n v="553"/>
    <s v="รพศ.A &lt;=700"/>
    <n v="3.32"/>
    <n v="3.04"/>
    <n v="1.83"/>
    <n v="483326368.82999998"/>
    <n v="93528903.629999995"/>
    <n v="0"/>
    <n v="0"/>
    <n v="0"/>
    <s v=""/>
    <x v="0"/>
    <n v="89216327.319999993"/>
    <n v="171891766.49000001"/>
  </r>
  <r>
    <n v="822"/>
    <x v="11"/>
    <x v="69"/>
    <x v="821"/>
    <s v="กันตัง,รพช."/>
    <s v="รพช."/>
    <n v="77"/>
    <s v="รพช.F1 50,000-100,000"/>
    <n v="1.51"/>
    <n v="1.37"/>
    <n v="1.08"/>
    <n v="27312560.469999999"/>
    <n v="20095540.739999998"/>
    <n v="0"/>
    <n v="0"/>
    <n v="0"/>
    <s v=""/>
    <x v="0"/>
    <n v="15706108.23"/>
    <n v="4557271.12"/>
  </r>
  <r>
    <n v="823"/>
    <x v="11"/>
    <x v="69"/>
    <x v="822"/>
    <s v="ย่านตาขาว,รพช."/>
    <s v="รพช."/>
    <n v="60"/>
    <s v="รพช.F1 &lt;=50,000"/>
    <n v="1.68"/>
    <n v="1.49"/>
    <n v="1.1499999999999999"/>
    <n v="26568848.289999999"/>
    <n v="15212616.66"/>
    <n v="0"/>
    <n v="0"/>
    <n v="0"/>
    <s v=""/>
    <x v="0"/>
    <n v="17421737.75"/>
    <n v="5914196.7400000002"/>
  </r>
  <r>
    <n v="824"/>
    <x v="11"/>
    <x v="69"/>
    <x v="823"/>
    <s v="ปะเหลียน,รพช."/>
    <s v="รพช."/>
    <n v="43"/>
    <s v="รพช.F2 30,000 - 60,000"/>
    <n v="1.56"/>
    <n v="1.4"/>
    <n v="1.23"/>
    <n v="15772954.26"/>
    <n v="11412306.949999999"/>
    <n v="0"/>
    <n v="0"/>
    <n v="0"/>
    <s v=""/>
    <x v="0"/>
    <n v="11565271.789999999"/>
    <n v="6406465.04"/>
  </r>
  <r>
    <n v="825"/>
    <x v="11"/>
    <x v="69"/>
    <x v="824"/>
    <s v="สิเกา,รพช."/>
    <s v="รพช."/>
    <n v="44"/>
    <s v="รพช.F2 30,000 - 60,000"/>
    <n v="1.63"/>
    <n v="1.47"/>
    <n v="1.1499999999999999"/>
    <n v="11966916.32"/>
    <n v="7790379.2199999997"/>
    <n v="0"/>
    <n v="0"/>
    <n v="0"/>
    <s v=""/>
    <x v="0"/>
    <n v="8548645.9900000002"/>
    <n v="2819653.06"/>
  </r>
  <r>
    <n v="826"/>
    <x v="11"/>
    <x v="69"/>
    <x v="825"/>
    <s v="ห้วยยอด,รพช."/>
    <s v="รพช."/>
    <n v="100"/>
    <s v="รพช. M2 &lt;=100"/>
    <n v="1.41"/>
    <n v="1.28"/>
    <n v="0.97"/>
    <n v="33817278.420000002"/>
    <n v="19788726.010000002"/>
    <n v="1"/>
    <n v="0"/>
    <n v="0"/>
    <s v=""/>
    <x v="1"/>
    <n v="25111910.239999998"/>
    <n v="-2904850.24"/>
  </r>
  <r>
    <n v="827"/>
    <x v="11"/>
    <x v="69"/>
    <x v="826"/>
    <s v="วังวิเศษ,รพช."/>
    <s v="รพช."/>
    <n v="38"/>
    <s v="รพช.F2 30,000 - 60,000"/>
    <n v="1.66"/>
    <n v="1.52"/>
    <n v="1.35"/>
    <n v="18330567.210000001"/>
    <n v="6592316.6200000001"/>
    <n v="0"/>
    <n v="0"/>
    <n v="0"/>
    <s v=""/>
    <x v="0"/>
    <n v="5826772.4299999997"/>
    <n v="9801036.5600000005"/>
  </r>
  <r>
    <n v="828"/>
    <x v="11"/>
    <x v="69"/>
    <x v="827"/>
    <s v="นาโยง,รพช."/>
    <s v="รพช."/>
    <n v="60"/>
    <s v="รพช.F2 30,000 - 60,000"/>
    <n v="1.45"/>
    <n v="1.29"/>
    <n v="1.08"/>
    <n v="17299088.460000001"/>
    <n v="10645568.9"/>
    <n v="1"/>
    <n v="0"/>
    <n v="0"/>
    <s v=""/>
    <x v="1"/>
    <n v="12346948.59"/>
    <n v="3002764.71"/>
  </r>
  <r>
    <n v="829"/>
    <x v="11"/>
    <x v="69"/>
    <x v="828"/>
    <s v="รัษฎา,รพช."/>
    <s v="รพช."/>
    <n v="45"/>
    <s v="รพช.F2 &lt;=30,000"/>
    <n v="1.69"/>
    <n v="1.51"/>
    <n v="1.35"/>
    <n v="14269276.67"/>
    <n v="5791138.8600000003"/>
    <n v="0"/>
    <n v="0"/>
    <n v="0"/>
    <s v=""/>
    <x v="0"/>
    <n v="5521228.6900000004"/>
    <n v="7221666.1100000003"/>
  </r>
  <r>
    <n v="830"/>
    <x v="11"/>
    <x v="69"/>
    <x v="829"/>
    <s v="หาดสำราญเฉลิมพระเกียรติ 80 พรรษา,รพช."/>
    <s v="รพช."/>
    <n v="25"/>
    <s v="รพช.F3 &lt;=15,000"/>
    <n v="2.12"/>
    <n v="2"/>
    <n v="1.81"/>
    <n v="13879961.17"/>
    <n v="2752010"/>
    <n v="0"/>
    <n v="0"/>
    <n v="0"/>
    <s v=""/>
    <x v="0"/>
    <n v="4292372.6399999997"/>
    <n v="10060626.890000001"/>
  </r>
  <r>
    <n v="831"/>
    <x v="11"/>
    <x v="70"/>
    <x v="830"/>
    <s v="นราธิวาสราชนครินทร์,รพท."/>
    <s v="รพท."/>
    <n v="407"/>
    <s v="รพท.S &gt;400"/>
    <n v="2.76"/>
    <n v="2.61"/>
    <n v="1.87"/>
    <n v="264943594.63"/>
    <n v="35450725.170000002"/>
    <n v="0"/>
    <n v="0"/>
    <n v="0"/>
    <s v=""/>
    <x v="0"/>
    <n v="64591509.530000001"/>
    <n v="130535570.18000001"/>
  </r>
  <r>
    <n v="832"/>
    <x v="11"/>
    <x v="70"/>
    <x v="831"/>
    <s v="สุไหงโก-ลก,รพท."/>
    <s v="รพท."/>
    <n v="212"/>
    <s v="รพท. M1 &gt;200"/>
    <n v="4.1100000000000003"/>
    <n v="3.81"/>
    <n v="2.96"/>
    <n v="202488325.66999999"/>
    <n v="49160547.899999999"/>
    <n v="0"/>
    <n v="0"/>
    <n v="0"/>
    <s v=""/>
    <x v="0"/>
    <n v="67002846.75"/>
    <n v="147601077.31999999"/>
  </r>
  <r>
    <n v="833"/>
    <x v="11"/>
    <x v="70"/>
    <x v="832"/>
    <s v="ตากใบ,รพช."/>
    <s v="รพช."/>
    <n v="109"/>
    <s v="รพช.F1 50,000-100,000"/>
    <n v="3.32"/>
    <n v="3"/>
    <n v="2.6"/>
    <n v="46328540.490000002"/>
    <n v="19620928.66"/>
    <n v="0"/>
    <n v="0"/>
    <n v="0"/>
    <s v=""/>
    <x v="0"/>
    <n v="22125422.16"/>
    <n v="31853965.859999999"/>
  </r>
  <r>
    <n v="834"/>
    <x v="11"/>
    <x v="70"/>
    <x v="833"/>
    <s v="บาเจาะ,รพช."/>
    <s v="รพช."/>
    <n v="68"/>
    <s v="รพช.F2 30,000 - 60,000"/>
    <n v="2.66"/>
    <n v="2.5"/>
    <n v="2.04"/>
    <n v="30913542.129999999"/>
    <n v="19387755.050000001"/>
    <n v="0"/>
    <n v="0"/>
    <n v="0"/>
    <s v=""/>
    <x v="0"/>
    <n v="22217111.129999999"/>
    <n v="19429820.920000002"/>
  </r>
  <r>
    <n v="835"/>
    <x v="11"/>
    <x v="70"/>
    <x v="834"/>
    <s v="ระแงะ,รพช."/>
    <s v="รพช."/>
    <n v="85"/>
    <s v="รพช.F1 50,000-100,000"/>
    <n v="4.37"/>
    <n v="4.16"/>
    <n v="3.83"/>
    <n v="69405786.310000002"/>
    <n v="29183532"/>
    <n v="0"/>
    <n v="0"/>
    <n v="0"/>
    <s v=""/>
    <x v="0"/>
    <n v="32688850.010000002"/>
    <n v="58105292.969999999"/>
  </r>
  <r>
    <n v="836"/>
    <x v="11"/>
    <x v="70"/>
    <x v="835"/>
    <s v="รือเสาะ,รพช."/>
    <s v="รพช."/>
    <n v="82"/>
    <s v="รพช.F2 60,000-90,000"/>
    <n v="3.47"/>
    <n v="3.38"/>
    <n v="3.09"/>
    <n v="84163173.959999993"/>
    <n v="21423768.620000001"/>
    <n v="0"/>
    <n v="0"/>
    <n v="0"/>
    <s v=""/>
    <x v="0"/>
    <n v="20919078.050000001"/>
    <n v="71101295.469999999"/>
  </r>
  <r>
    <n v="837"/>
    <x v="11"/>
    <x v="70"/>
    <x v="836"/>
    <s v="ศรีสาคร,รพช."/>
    <s v="รพช."/>
    <n v="42"/>
    <s v="รพช.F2 30,000 - 60,000"/>
    <n v="2.08"/>
    <n v="1.92"/>
    <n v="1.81"/>
    <n v="22373917.039999999"/>
    <n v="16437638.710000001"/>
    <n v="0"/>
    <n v="0"/>
    <n v="0"/>
    <s v=""/>
    <x v="0"/>
    <n v="17535331.260000002"/>
    <n v="16842023.09"/>
  </r>
  <r>
    <n v="838"/>
    <x v="11"/>
    <x v="70"/>
    <x v="837"/>
    <s v="แว้ง,รพช."/>
    <s v="รพช."/>
    <n v="66"/>
    <s v="รพช.F2 30,000 - 60,000"/>
    <n v="2.2599999999999998"/>
    <n v="2.0499999999999998"/>
    <n v="1.82"/>
    <n v="25273238.02"/>
    <n v="20415711.850000001"/>
    <n v="0"/>
    <n v="0"/>
    <n v="0"/>
    <s v=""/>
    <x v="0"/>
    <n v="21797941.079999998"/>
    <n v="16566365.1"/>
  </r>
  <r>
    <n v="839"/>
    <x v="11"/>
    <x v="70"/>
    <x v="838"/>
    <s v="สุคิริน,รพช."/>
    <s v="รพช."/>
    <n v="30"/>
    <s v="รพช.F2 &lt;=30,000"/>
    <n v="4.0999999999999996"/>
    <n v="3.85"/>
    <n v="3.33"/>
    <n v="35301600.5"/>
    <n v="12673918.970000001"/>
    <n v="0"/>
    <n v="0"/>
    <n v="0"/>
    <s v=""/>
    <x v="0"/>
    <n v="13443490.689999999"/>
    <n v="24497999.239999998"/>
  </r>
  <r>
    <n v="840"/>
    <x v="11"/>
    <x v="70"/>
    <x v="839"/>
    <s v="สุไหงปาดี,รพช."/>
    <s v="รพช."/>
    <n v="36"/>
    <s v="รพช.F2 30,000 - 60,000"/>
    <n v="2.59"/>
    <n v="2.44"/>
    <n v="2.17"/>
    <n v="30119928.379999999"/>
    <n v="19193938.440000001"/>
    <n v="0"/>
    <n v="0"/>
    <n v="0"/>
    <s v=""/>
    <x v="0"/>
    <n v="20769677.859999999"/>
    <n v="22123963.030000001"/>
  </r>
  <r>
    <n v="841"/>
    <x v="11"/>
    <x v="70"/>
    <x v="840"/>
    <s v="จะแนะ,รพช."/>
    <s v="รพช."/>
    <n v="72"/>
    <s v="รพช.F2 30,000 - 60,000"/>
    <n v="2.63"/>
    <n v="2.2200000000000002"/>
    <n v="2.0099999999999998"/>
    <n v="26358362.739999998"/>
    <n v="13900220.9"/>
    <n v="0"/>
    <n v="0"/>
    <n v="0"/>
    <s v=""/>
    <x v="0"/>
    <n v="15252420.6"/>
    <n v="16351836.17"/>
  </r>
  <r>
    <n v="842"/>
    <x v="11"/>
    <x v="70"/>
    <x v="841"/>
    <s v="เจาะไอร้อง,รพช."/>
    <s v="รพช."/>
    <n v="34"/>
    <s v="รพช.F2 30,000 - 60,000"/>
    <n v="2.58"/>
    <n v="2.34"/>
    <n v="1.99"/>
    <n v="21218635.93"/>
    <n v="19495672.719999999"/>
    <n v="0"/>
    <n v="0"/>
    <n v="0"/>
    <s v=""/>
    <x v="0"/>
    <n v="20063359.219999999"/>
    <n v="13294990.640000001"/>
  </r>
  <r>
    <n v="843"/>
    <x v="11"/>
    <x v="70"/>
    <x v="842"/>
    <s v="ยี่งอเฉลิมพระเกียรติ 80 พรรษา,รพช."/>
    <s v="รพช."/>
    <n v="44"/>
    <s v="รพช.F2 30,000 - 60,000"/>
    <n v="1.18"/>
    <n v="1.04"/>
    <n v="0.92"/>
    <n v="5246909.37"/>
    <n v="6714651.9699999997"/>
    <n v="1"/>
    <n v="0"/>
    <n v="0"/>
    <s v=""/>
    <x v="1"/>
    <n v="10656629.039999999"/>
    <n v="-2402456.2799999998"/>
  </r>
  <r>
    <n v="844"/>
    <x v="11"/>
    <x v="71"/>
    <x v="843"/>
    <s v="ปัตตานี,รพท."/>
    <s v="รพท."/>
    <n v="504"/>
    <s v="รพท.S &gt;400"/>
    <n v="1.94"/>
    <n v="1.79"/>
    <n v="1.04"/>
    <n v="221695204.08000001"/>
    <n v="68530699.079999998"/>
    <n v="0"/>
    <n v="0"/>
    <n v="0"/>
    <s v=""/>
    <x v="0"/>
    <n v="86564755.790000007"/>
    <n v="9607302.3300000001"/>
  </r>
  <r>
    <n v="845"/>
    <x v="11"/>
    <x v="71"/>
    <x v="844"/>
    <s v="โคกโพธิ์,รพช."/>
    <s v="รพช."/>
    <n v="106"/>
    <s v="รพช.F1 50,000-100,000"/>
    <n v="1.6"/>
    <n v="1.52"/>
    <n v="1.32"/>
    <n v="27200865.18"/>
    <n v="26225655.489999998"/>
    <n v="0"/>
    <n v="0"/>
    <n v="0"/>
    <s v=""/>
    <x v="0"/>
    <n v="29029381.239999998"/>
    <n v="14270670.199999999"/>
  </r>
  <r>
    <n v="846"/>
    <x v="11"/>
    <x v="71"/>
    <x v="845"/>
    <s v="หนองจิก,รพช."/>
    <s v="รพช."/>
    <n v="46"/>
    <s v="รพช.F2 60,000-90,000"/>
    <n v="2.95"/>
    <n v="2.73"/>
    <n v="2.57"/>
    <n v="57141018.729999997"/>
    <n v="29830133"/>
    <n v="0"/>
    <n v="0"/>
    <n v="0"/>
    <s v=""/>
    <x v="0"/>
    <n v="28521949.27"/>
    <n v="46056742.920000002"/>
  </r>
  <r>
    <n v="847"/>
    <x v="11"/>
    <x v="71"/>
    <x v="846"/>
    <s v="ปะนาเระ,รพช."/>
    <s v="รพช."/>
    <n v="39"/>
    <s v="รพช.F2 30,000 - 60,000"/>
    <n v="2.04"/>
    <n v="1.91"/>
    <n v="1.72"/>
    <n v="24888311.489999998"/>
    <n v="25882040.34"/>
    <n v="0"/>
    <n v="0"/>
    <n v="0"/>
    <s v=""/>
    <x v="0"/>
    <n v="27429731.379999999"/>
    <n v="17198990.219999999"/>
  </r>
  <r>
    <n v="848"/>
    <x v="11"/>
    <x v="71"/>
    <x v="847"/>
    <s v="มายอ,รพช."/>
    <s v="รพช."/>
    <n v="42"/>
    <s v="รพช.F2 30,000 - 60,000"/>
    <n v="2.2200000000000002"/>
    <n v="2.1"/>
    <n v="1.96"/>
    <n v="35424586.890000001"/>
    <n v="19880931.370000001"/>
    <n v="0"/>
    <n v="0"/>
    <n v="0"/>
    <s v=""/>
    <x v="0"/>
    <n v="21646222.350000001"/>
    <n v="27781640.41"/>
  </r>
  <r>
    <n v="849"/>
    <x v="11"/>
    <x v="71"/>
    <x v="848"/>
    <s v="ทุ่งยางแดง,รพช."/>
    <s v="รพช."/>
    <n v="36"/>
    <s v="รพช.F2 &lt;=30,000"/>
    <n v="2.93"/>
    <n v="2.85"/>
    <n v="2.7"/>
    <n v="38581500.380000003"/>
    <n v="15484610.220000001"/>
    <n v="0"/>
    <n v="0"/>
    <n v="0"/>
    <s v=""/>
    <x v="0"/>
    <n v="16999496.030000001"/>
    <n v="33866791.100000001"/>
  </r>
  <r>
    <n v="850"/>
    <x v="11"/>
    <x v="71"/>
    <x v="849"/>
    <s v="ไม้แก่น,รพช."/>
    <s v="รพช."/>
    <n v="34"/>
    <s v="รพช.F2 &lt;=30,000"/>
    <n v="4.5599999999999996"/>
    <n v="4.41"/>
    <n v="3.99"/>
    <n v="38175175.479999997"/>
    <n v="17529246.190000001"/>
    <n v="0"/>
    <n v="0"/>
    <n v="0"/>
    <s v=""/>
    <x v="0"/>
    <n v="16335833.32"/>
    <n v="32101258.48"/>
  </r>
  <r>
    <n v="851"/>
    <x v="11"/>
    <x v="71"/>
    <x v="850"/>
    <s v="ยะหริ่ง,รพช."/>
    <s v="รพช."/>
    <n v="79"/>
    <s v="รพช.F2 60,000-90,000"/>
    <n v="2.81"/>
    <n v="2.65"/>
    <n v="2.4700000000000002"/>
    <n v="58278249.560000002"/>
    <n v="30880949.629999999"/>
    <n v="0"/>
    <n v="0"/>
    <n v="0"/>
    <s v=""/>
    <x v="0"/>
    <n v="32003041.940000001"/>
    <n v="47442199.490000002"/>
  </r>
  <r>
    <n v="852"/>
    <x v="11"/>
    <x v="71"/>
    <x v="851"/>
    <s v="ยะรัง,รพช."/>
    <s v="รพช."/>
    <n v="48"/>
    <s v="รพช.F2 60,000-90,000"/>
    <n v="2.02"/>
    <n v="1.65"/>
    <n v="1.52"/>
    <n v="36086892.619999997"/>
    <n v="25702803.48"/>
    <n v="0"/>
    <n v="0"/>
    <n v="0"/>
    <s v=""/>
    <x v="0"/>
    <n v="27911028.559999999"/>
    <n v="18276375.359999999"/>
  </r>
  <r>
    <n v="853"/>
    <x v="11"/>
    <x v="71"/>
    <x v="852"/>
    <s v="แม่ลาน,รพช."/>
    <s v="รพช."/>
    <n v="39"/>
    <s v="รพช.F2 &lt;=30,000"/>
    <n v="2.97"/>
    <n v="2.84"/>
    <n v="2.68"/>
    <n v="28297356.949999999"/>
    <n v="13772793.26"/>
    <n v="0"/>
    <n v="0"/>
    <n v="0"/>
    <s v=""/>
    <x v="0"/>
    <n v="14739261.189999999"/>
    <n v="24216497.890000001"/>
  </r>
  <r>
    <n v="854"/>
    <x v="11"/>
    <x v="71"/>
    <x v="853"/>
    <s v="สมเด็จพระยุพราชสายบุรี,รพช."/>
    <s v="รพช."/>
    <n v="128"/>
    <s v="รพช. M2 &gt;100"/>
    <n v="1.52"/>
    <n v="1.47"/>
    <n v="1.19"/>
    <n v="28721325.239999998"/>
    <n v="30131073.969999999"/>
    <n v="0"/>
    <n v="0"/>
    <n v="0"/>
    <s v=""/>
    <x v="0"/>
    <n v="33274054.559999999"/>
    <n v="10689238.82"/>
  </r>
  <r>
    <n v="855"/>
    <x v="11"/>
    <x v="71"/>
    <x v="854"/>
    <s v="กะพ้อ,รพช."/>
    <s v="รพช."/>
    <n v="37"/>
    <s v="รพช.F2 &lt;=30,000"/>
    <n v="5.27"/>
    <n v="5.1100000000000003"/>
    <n v="4.66"/>
    <n v="52052813.829999998"/>
    <n v="15008287.84"/>
    <n v="0"/>
    <n v="0"/>
    <n v="0"/>
    <s v=""/>
    <x v="0"/>
    <n v="16526685.060000001"/>
    <n v="44604228.759999998"/>
  </r>
  <r>
    <n v="856"/>
    <x v="11"/>
    <x v="72"/>
    <x v="855"/>
    <s v="พัทลุง,รพท."/>
    <s v="รพท."/>
    <n v="448"/>
    <s v="รพท.S &gt;400"/>
    <n v="4.1100000000000003"/>
    <n v="3.87"/>
    <n v="2.6"/>
    <n v="340227789.45999998"/>
    <n v="87635768.439999998"/>
    <n v="0"/>
    <n v="0"/>
    <n v="0"/>
    <s v=""/>
    <x v="0"/>
    <n v="81842864.530000001"/>
    <n v="175110977.84"/>
  </r>
  <r>
    <n v="857"/>
    <x v="11"/>
    <x v="72"/>
    <x v="856"/>
    <s v="กงหรา,รพช."/>
    <s v="รพช."/>
    <n v="30"/>
    <s v="รพช.F2 &lt;=30,000"/>
    <n v="2.58"/>
    <n v="2.4500000000000002"/>
    <n v="2.25"/>
    <n v="33178067.09"/>
    <n v="13604282.890000001"/>
    <n v="0"/>
    <n v="0"/>
    <n v="0"/>
    <s v=""/>
    <x v="0"/>
    <n v="11954541.41"/>
    <n v="26871036.489999998"/>
  </r>
  <r>
    <n v="858"/>
    <x v="11"/>
    <x v="72"/>
    <x v="857"/>
    <s v="เขาชัยสน,รพช."/>
    <s v="รพช."/>
    <n v="50"/>
    <s v="รพช.F2 30,000 - 60,000"/>
    <n v="1.97"/>
    <n v="1.82"/>
    <n v="1.44"/>
    <n v="15307828.23"/>
    <n v="12860019.609999999"/>
    <n v="0"/>
    <n v="0"/>
    <n v="0"/>
    <s v=""/>
    <x v="0"/>
    <n v="11653408.439999999"/>
    <n v="6893101.2199999997"/>
  </r>
  <r>
    <n v="859"/>
    <x v="11"/>
    <x v="72"/>
    <x v="858"/>
    <s v="ตะโหมด,รพช."/>
    <s v="รพช."/>
    <n v="36"/>
    <s v="รพช.F1 &lt;=50,000"/>
    <n v="2.37"/>
    <n v="2.25"/>
    <n v="1.94"/>
    <n v="26808218.149999999"/>
    <n v="8247841.9100000001"/>
    <n v="0"/>
    <n v="0"/>
    <n v="0"/>
    <s v=""/>
    <x v="0"/>
    <n v="8025341.0800000001"/>
    <n v="18699817.780000001"/>
  </r>
  <r>
    <n v="860"/>
    <x v="11"/>
    <x v="72"/>
    <x v="859"/>
    <s v="ควนขนุน,รพช."/>
    <s v="รพช."/>
    <n v="90"/>
    <s v="รพช. M2 &lt;=100"/>
    <n v="1.75"/>
    <n v="1.58"/>
    <n v="1.1499999999999999"/>
    <n v="31894785"/>
    <n v="19082504.010000002"/>
    <n v="0"/>
    <n v="0"/>
    <n v="0"/>
    <s v=""/>
    <x v="0"/>
    <n v="20378661.699999999"/>
    <n v="7360013.6900000004"/>
  </r>
  <r>
    <n v="861"/>
    <x v="11"/>
    <x v="72"/>
    <x v="860"/>
    <s v="ปากพะยูน,รพช."/>
    <s v="รพช."/>
    <n v="36"/>
    <s v="รพช.F2 30,000 - 60,000"/>
    <n v="1.35"/>
    <n v="1.24"/>
    <n v="1.02"/>
    <n v="8103555.6399999997"/>
    <n v="9465485.1999999993"/>
    <n v="1"/>
    <n v="0"/>
    <n v="0"/>
    <s v=""/>
    <x v="1"/>
    <n v="7290716.3099999996"/>
    <n v="841921.78"/>
  </r>
  <r>
    <n v="862"/>
    <x v="11"/>
    <x v="72"/>
    <x v="861"/>
    <s v="ศรีบรรพต,รพช."/>
    <s v="รพช."/>
    <n v="30"/>
    <s v="รพช.F2 &lt;=30,000"/>
    <n v="2.96"/>
    <n v="2.82"/>
    <n v="2.5099999999999998"/>
    <n v="16309081.369999999"/>
    <n v="3420068.63"/>
    <n v="0"/>
    <n v="0"/>
    <n v="0"/>
    <s v=""/>
    <x v="0"/>
    <n v="3754869.89"/>
    <n v="12566854.77"/>
  </r>
  <r>
    <n v="863"/>
    <x v="11"/>
    <x v="72"/>
    <x v="862"/>
    <s v="ป่าบอน,รพช."/>
    <s v="รพช."/>
    <n v="30"/>
    <s v="รพช.F2 30,000 - 60,000"/>
    <n v="2"/>
    <n v="1.86"/>
    <n v="1.71"/>
    <n v="17489333.18"/>
    <n v="12639469.91"/>
    <n v="0"/>
    <n v="0"/>
    <n v="0"/>
    <s v=""/>
    <x v="0"/>
    <n v="11107948.939999999"/>
    <n v="12425430.59"/>
  </r>
  <r>
    <n v="864"/>
    <x v="11"/>
    <x v="72"/>
    <x v="863"/>
    <s v="บางแก้ว,รพช."/>
    <s v="รพช."/>
    <n v="30"/>
    <s v="รพช.F2 &lt;=30,000"/>
    <n v="2.99"/>
    <n v="2.73"/>
    <n v="2.2999999999999998"/>
    <n v="15121517.140000001"/>
    <n v="6024848.9100000001"/>
    <n v="0"/>
    <n v="0"/>
    <n v="0"/>
    <s v=""/>
    <x v="0"/>
    <n v="5718050.9100000001"/>
    <n v="9884453.9900000002"/>
  </r>
  <r>
    <n v="865"/>
    <x v="11"/>
    <x v="72"/>
    <x v="864"/>
    <s v="ป่าพะยอม,รพช."/>
    <s v="รพช."/>
    <n v="30"/>
    <s v="รพช.F2 &lt;=30,000"/>
    <n v="2.1"/>
    <n v="1.91"/>
    <n v="1.7"/>
    <n v="13469392.82"/>
    <n v="6022654.4699999997"/>
    <n v="0"/>
    <n v="0"/>
    <n v="0"/>
    <s v=""/>
    <x v="0"/>
    <n v="5740644.0199999996"/>
    <n v="8719871.7599999998"/>
  </r>
  <r>
    <n v="866"/>
    <x v="11"/>
    <x v="72"/>
    <x v="865"/>
    <s v="ศรีนครินทร์(ปัญญานันทภิขุ),รพช."/>
    <s v="รพช."/>
    <n v="35"/>
    <s v="รพช.F3 15,000-25,000"/>
    <n v="1.92"/>
    <n v="1.81"/>
    <n v="1.59"/>
    <n v="13030394.27"/>
    <n v="9494541.6199999992"/>
    <n v="0"/>
    <n v="0"/>
    <n v="0"/>
    <s v=""/>
    <x v="0"/>
    <n v="6296903.9100000001"/>
    <n v="8629838.3300000001"/>
  </r>
  <r>
    <n v="867"/>
    <x v="11"/>
    <x v="73"/>
    <x v="866"/>
    <s v="ยะลา,รพศ."/>
    <s v="รพศ."/>
    <n v="541"/>
    <s v="รพศ.A &lt;=700"/>
    <n v="4.33"/>
    <n v="4.1399999999999997"/>
    <n v="3.2"/>
    <n v="746640580.88"/>
    <n v="86717587.840000004"/>
    <n v="0"/>
    <n v="0"/>
    <n v="0"/>
    <s v=""/>
    <x v="0"/>
    <n v="134595992.63"/>
    <n v="579326701.50999999"/>
  </r>
  <r>
    <n v="868"/>
    <x v="11"/>
    <x v="73"/>
    <x v="867"/>
    <s v="เบตง,รพท."/>
    <s v="รพท."/>
    <n v="157"/>
    <s v="รพท. M1 &lt;=200"/>
    <n v="1.87"/>
    <n v="1.75"/>
    <n v="1.43"/>
    <n v="42585382.170000002"/>
    <n v="23585932.57"/>
    <n v="0"/>
    <n v="0"/>
    <n v="0"/>
    <s v=""/>
    <x v="0"/>
    <n v="32591152.879999999"/>
    <n v="21210075.190000001"/>
  </r>
  <r>
    <n v="869"/>
    <x v="11"/>
    <x v="73"/>
    <x v="868"/>
    <s v="บันนังสตา,รพช."/>
    <s v="รพช."/>
    <n v="60"/>
    <s v="รพช.F2 30,000 - 60,000"/>
    <n v="2.5499999999999998"/>
    <n v="2.39"/>
    <n v="2.1"/>
    <n v="36287895.270000003"/>
    <n v="19804201.5"/>
    <n v="0"/>
    <n v="0"/>
    <n v="0"/>
    <s v=""/>
    <x v="0"/>
    <n v="20532372.5"/>
    <n v="25805843.640000001"/>
  </r>
  <r>
    <n v="870"/>
    <x v="11"/>
    <x v="73"/>
    <x v="869"/>
    <s v="ธารโต,รพช."/>
    <s v="รพช."/>
    <n v="30"/>
    <s v="รพช.F2 &lt;=30,000"/>
    <n v="3.49"/>
    <n v="3.33"/>
    <n v="2.9"/>
    <n v="27312613.27"/>
    <n v="14612979.4"/>
    <n v="0"/>
    <n v="0"/>
    <n v="0"/>
    <s v=""/>
    <x v="0"/>
    <n v="15271657.52"/>
    <n v="20007400.059999999"/>
  </r>
  <r>
    <n v="871"/>
    <x v="11"/>
    <x v="73"/>
    <x v="870"/>
    <s v="รามัน,รพช."/>
    <s v="รพช."/>
    <n v="107"/>
    <s v="รพช.F1 50,000-100,000"/>
    <n v="4.42"/>
    <n v="4.12"/>
    <n v="3.61"/>
    <n v="63397968.07"/>
    <n v="21230884.91"/>
    <n v="0"/>
    <n v="0"/>
    <n v="0"/>
    <s v=""/>
    <x v="0"/>
    <n v="23699450.079999998"/>
    <n v="48185584.240000002"/>
  </r>
  <r>
    <n v="872"/>
    <x v="11"/>
    <x v="73"/>
    <x v="871"/>
    <s v="สมเด็จพระยุพราชยะหา,รพช."/>
    <s v="รพช."/>
    <n v="79"/>
    <s v="รพช.F1 50,000-100,000"/>
    <n v="2.17"/>
    <n v="1.99"/>
    <n v="1.67"/>
    <n v="36649106.310000002"/>
    <n v="20330337.93"/>
    <n v="0"/>
    <n v="0"/>
    <n v="0"/>
    <s v=""/>
    <x v="0"/>
    <n v="22656706.359999999"/>
    <n v="21110067.300000001"/>
  </r>
  <r>
    <n v="873"/>
    <x v="11"/>
    <x v="73"/>
    <x v="872"/>
    <s v="กาบัง,รพช."/>
    <s v="รพช."/>
    <n v="33"/>
    <s v="รพช.F2 &lt;=30,000"/>
    <n v="2.0499999999999998"/>
    <n v="1.92"/>
    <n v="1.74"/>
    <n v="13589649.130000001"/>
    <n v="8714380.2599999998"/>
    <n v="0"/>
    <n v="0"/>
    <n v="0"/>
    <s v=""/>
    <x v="0"/>
    <n v="10417174.699999999"/>
    <n v="9532401.8300000001"/>
  </r>
  <r>
    <n v="874"/>
    <x v="11"/>
    <x v="73"/>
    <x v="873"/>
    <s v="กรงปินัง,รพช."/>
    <s v="รพช."/>
    <n v="30"/>
    <s v="รพช.F2 &lt;=30,000"/>
    <n v="4.6100000000000003"/>
    <n v="4.43"/>
    <n v="4.05"/>
    <n v="46545544.43"/>
    <n v="16746682.060000001"/>
    <n v="0"/>
    <n v="0"/>
    <n v="0"/>
    <s v=""/>
    <x v="0"/>
    <n v="17305797.149999999"/>
    <n v="39315941.329999998"/>
  </r>
  <r>
    <n v="875"/>
    <x v="11"/>
    <x v="74"/>
    <x v="874"/>
    <s v="หาดใหญ่,รพศ."/>
    <s v="รพศ."/>
    <n v="619"/>
    <s v="รพศ.A &lt;=700"/>
    <n v="2.1800000000000002"/>
    <n v="2"/>
    <n v="1.03"/>
    <n v="527958143.76999998"/>
    <n v="314391308.26999998"/>
    <n v="0"/>
    <n v="0"/>
    <n v="0"/>
    <s v=""/>
    <x v="0"/>
    <n v="196273362.09"/>
    <n v="12471293.380000001"/>
  </r>
  <r>
    <n v="876"/>
    <x v="11"/>
    <x v="74"/>
    <x v="875"/>
    <s v="สงขลา,รพท."/>
    <s v="รพท."/>
    <n v="508"/>
    <s v="รพท.S &gt;400"/>
    <n v="1.3"/>
    <n v="1.19"/>
    <n v="0.91"/>
    <n v="167431194.06"/>
    <n v="73361286.280000001"/>
    <n v="1"/>
    <n v="0"/>
    <n v="0"/>
    <s v=""/>
    <x v="1"/>
    <n v="82205637.439999998"/>
    <n v="-48970548.590000004"/>
  </r>
  <r>
    <n v="877"/>
    <x v="11"/>
    <x v="74"/>
    <x v="876"/>
    <s v="สทิงพระ,รพช."/>
    <s v="รพช."/>
    <n v="30"/>
    <s v="รพช.F2 30,000 - 60,000"/>
    <n v="1.36"/>
    <n v="1.25"/>
    <n v="1.07"/>
    <n v="9204167.4600000009"/>
    <n v="13180233.710000001"/>
    <n v="1"/>
    <n v="0"/>
    <n v="0"/>
    <s v=""/>
    <x v="1"/>
    <n v="12420088.57"/>
    <n v="1889449.13"/>
  </r>
  <r>
    <n v="878"/>
    <x v="11"/>
    <x v="74"/>
    <x v="877"/>
    <s v="จะนะ,รพช."/>
    <s v="รพช."/>
    <n v="64"/>
    <s v="รพช.F2 60,000-90,000"/>
    <n v="1.87"/>
    <n v="1.76"/>
    <n v="1.55"/>
    <n v="37924525.310000002"/>
    <n v="20993827.699999999"/>
    <n v="0"/>
    <n v="0"/>
    <n v="0"/>
    <s v=""/>
    <x v="0"/>
    <n v="18843792.48"/>
    <n v="24039035.07"/>
  </r>
  <r>
    <n v="879"/>
    <x v="11"/>
    <x v="74"/>
    <x v="878"/>
    <s v="สมเด็จพระบรมราชินีนาถ ณ  อำเภอนาทวี,รพช."/>
    <s v="รพช."/>
    <n v="143"/>
    <s v="รพช. M2 &gt;100"/>
    <n v="2.46"/>
    <n v="2.29"/>
    <n v="1.8"/>
    <n v="74979494.319999993"/>
    <n v="43309995.159999996"/>
    <n v="0"/>
    <n v="0"/>
    <n v="0"/>
    <s v=""/>
    <x v="0"/>
    <n v="44983310.469999999"/>
    <n v="40933768.649999999"/>
  </r>
  <r>
    <n v="880"/>
    <x v="11"/>
    <x v="74"/>
    <x v="879"/>
    <s v="เทพา,รพช."/>
    <s v="รพช."/>
    <n v="70"/>
    <s v="รพช.F2 60,000-90,000"/>
    <n v="2.68"/>
    <n v="2.42"/>
    <n v="2.09"/>
    <n v="29675618.940000001"/>
    <n v="26503990.879999999"/>
    <n v="0"/>
    <n v="0"/>
    <n v="0"/>
    <s v=""/>
    <x v="0"/>
    <n v="26084114.25"/>
    <n v="19190994"/>
  </r>
  <r>
    <n v="881"/>
    <x v="11"/>
    <x v="74"/>
    <x v="880"/>
    <s v="สะบ้าย้อย,รพช."/>
    <s v="รพช."/>
    <n v="46"/>
    <s v="รพช.F2 60,000-90,000"/>
    <n v="1.71"/>
    <n v="1.54"/>
    <n v="1.4"/>
    <n v="18192855.68"/>
    <n v="24828668.129999999"/>
    <n v="0"/>
    <n v="0"/>
    <n v="0"/>
    <s v=""/>
    <x v="0"/>
    <n v="24560287.420000002"/>
    <n v="10165176.41"/>
  </r>
  <r>
    <n v="882"/>
    <x v="11"/>
    <x v="74"/>
    <x v="881"/>
    <s v="ระโนด,รพช."/>
    <s v="รพช."/>
    <n v="62"/>
    <s v="รพช.F1 &lt;=50,000"/>
    <n v="2.56"/>
    <n v="2.35"/>
    <n v="1.87"/>
    <n v="31626410.23"/>
    <n v="17415641.32"/>
    <n v="0"/>
    <n v="0"/>
    <n v="0"/>
    <s v=""/>
    <x v="0"/>
    <n v="11016833.550000001"/>
    <n v="17676820.390000001"/>
  </r>
  <r>
    <n v="883"/>
    <x v="11"/>
    <x v="74"/>
    <x v="882"/>
    <s v="กระแสสินธุ์,รพช."/>
    <s v="รพช."/>
    <n v="30"/>
    <s v="รพช.F2 &lt;=30,000"/>
    <n v="2.0499999999999998"/>
    <n v="2.0099999999999998"/>
    <n v="1.9"/>
    <n v="13545789.75"/>
    <n v="6987138.4699999997"/>
    <n v="0"/>
    <n v="0"/>
    <n v="0"/>
    <s v=""/>
    <x v="0"/>
    <n v="7920875.8799999999"/>
    <n v="11506909.51"/>
  </r>
  <r>
    <n v="884"/>
    <x v="11"/>
    <x v="74"/>
    <x v="883"/>
    <s v="รัตภูมิ,รพช."/>
    <s v="รพช."/>
    <n v="72"/>
    <s v="รพช.F2 30,000 - 60,000"/>
    <n v="1.18"/>
    <n v="1.1200000000000001"/>
    <n v="1.02"/>
    <n v="10021965.15"/>
    <n v="9707035.6999999993"/>
    <n v="1"/>
    <n v="0"/>
    <n v="0"/>
    <s v=""/>
    <x v="1"/>
    <n v="7480244.4100000001"/>
    <n v="1233932.56"/>
  </r>
  <r>
    <n v="885"/>
    <x v="11"/>
    <x v="74"/>
    <x v="884"/>
    <s v="สะเดา,รพช."/>
    <s v="รพช."/>
    <n v="55"/>
    <s v="รพช.F2 30,000 - 60,000"/>
    <n v="2.17"/>
    <n v="2.0499999999999998"/>
    <n v="1.84"/>
    <n v="37222016.869999997"/>
    <n v="11708173.949999999"/>
    <n v="0"/>
    <n v="0"/>
    <n v="0"/>
    <s v=""/>
    <x v="0"/>
    <n v="10610122.07"/>
    <n v="26712876.960000001"/>
  </r>
  <r>
    <n v="886"/>
    <x v="11"/>
    <x v="74"/>
    <x v="885"/>
    <s v="นาหม่อม,รพช."/>
    <s v="รพช."/>
    <n v="30"/>
    <s v="รพช.F2 &lt;=30,000"/>
    <n v="1.78"/>
    <n v="1.66"/>
    <n v="1.36"/>
    <n v="19634828.129999999"/>
    <n v="8443083.6199999992"/>
    <n v="0"/>
    <n v="0"/>
    <n v="0"/>
    <s v=""/>
    <x v="0"/>
    <n v="8110495.7699999996"/>
    <n v="8931480.75"/>
  </r>
  <r>
    <n v="887"/>
    <x v="11"/>
    <x v="74"/>
    <x v="886"/>
    <s v="ควนเนียง,รพช."/>
    <s v="รพช."/>
    <n v="29"/>
    <s v="รพช.F2 &lt;=30,000"/>
    <n v="1.42"/>
    <n v="1.35"/>
    <n v="1.1499999999999999"/>
    <n v="8295180.1799999997"/>
    <n v="6285031.5700000003"/>
    <n v="1"/>
    <n v="0"/>
    <n v="0"/>
    <s v=""/>
    <x v="1"/>
    <n v="4975105.54"/>
    <n v="3042039.39"/>
  </r>
  <r>
    <n v="888"/>
    <x v="11"/>
    <x v="74"/>
    <x v="887"/>
    <s v="ปาดังเบซาร์,รพช."/>
    <s v="รพช."/>
    <n v="34"/>
    <s v="รพช.F2 30,000 - 60,000"/>
    <n v="1.43"/>
    <n v="1.37"/>
    <n v="1.26"/>
    <n v="12346490.560000001"/>
    <n v="8279773.7999999998"/>
    <n v="1"/>
    <n v="0"/>
    <n v="0"/>
    <s v=""/>
    <x v="1"/>
    <n v="5937937.4900000002"/>
    <n v="7623607.29"/>
  </r>
  <r>
    <n v="889"/>
    <x v="11"/>
    <x v="74"/>
    <x v="888"/>
    <s v="บางกล่ำ,รพช."/>
    <s v="รพช."/>
    <n v="24"/>
    <s v="รพช.F2 &lt;=30,000"/>
    <n v="2.65"/>
    <n v="2.4700000000000002"/>
    <n v="2.12"/>
    <n v="16082905"/>
    <n v="15736813.49"/>
    <n v="0"/>
    <n v="0"/>
    <n v="0"/>
    <s v=""/>
    <x v="0"/>
    <n v="11685559.82"/>
    <n v="10512341.539999999"/>
  </r>
  <r>
    <n v="890"/>
    <x v="11"/>
    <x v="74"/>
    <x v="889"/>
    <s v="สิงหนคร,รพช."/>
    <s v="รพช."/>
    <n v="30"/>
    <s v="รพช.F2 30,000 - 60,000"/>
    <n v="2.0499999999999998"/>
    <n v="1.9"/>
    <n v="1.48"/>
    <n v="17683409.68"/>
    <n v="14713985.34"/>
    <n v="0"/>
    <n v="0"/>
    <n v="0"/>
    <s v=""/>
    <x v="0"/>
    <n v="12476248.16"/>
    <n v="8058524"/>
  </r>
  <r>
    <n v="891"/>
    <x v="11"/>
    <x v="74"/>
    <x v="890"/>
    <s v="คลองหอยโข่ง,รพช."/>
    <s v="รพช."/>
    <n v="36"/>
    <s v="รพช.F2 &lt;=30,000"/>
    <n v="1.29"/>
    <n v="1.2"/>
    <n v="1"/>
    <n v="6128511.9000000004"/>
    <n v="14935008.779999999"/>
    <n v="1"/>
    <n v="0"/>
    <n v="0"/>
    <s v=""/>
    <x v="1"/>
    <n v="12538578.859999999"/>
    <n v="51975.8"/>
  </r>
  <r>
    <n v="892"/>
    <x v="11"/>
    <x v="75"/>
    <x v="891"/>
    <s v="สตูล,รพท."/>
    <s v="รพท."/>
    <n v="203"/>
    <s v="รพท.S &lt;=400"/>
    <n v="1.56"/>
    <n v="1.38"/>
    <n v="0.83"/>
    <n v="80438987.269999996"/>
    <n v="60909787.259999998"/>
    <n v="0"/>
    <n v="0"/>
    <n v="0"/>
    <s v=""/>
    <x v="0"/>
    <n v="69922950.709999993"/>
    <n v="-23446132.609999999"/>
  </r>
  <r>
    <n v="893"/>
    <x v="11"/>
    <x v="75"/>
    <x v="892"/>
    <s v="ควนโดน,รพช."/>
    <s v="รพช."/>
    <n v="31"/>
    <s v="รพช.F2 &lt;=30,000"/>
    <n v="3.03"/>
    <n v="2.89"/>
    <n v="2.64"/>
    <n v="32045270.77"/>
    <n v="6291615.3899999997"/>
    <n v="0"/>
    <n v="0"/>
    <n v="0"/>
    <s v=""/>
    <x v="0"/>
    <n v="7199477.7699999996"/>
    <n v="25858125.100000001"/>
  </r>
  <r>
    <n v="894"/>
    <x v="11"/>
    <x v="75"/>
    <x v="893"/>
    <s v="ควนกาหลง,รพช."/>
    <s v="รพช."/>
    <n v="33"/>
    <s v="รพช.F2 &lt;=30,000"/>
    <n v="2.62"/>
    <n v="2.48"/>
    <n v="2.27"/>
    <n v="24791417.640000001"/>
    <n v="7948812.9299999997"/>
    <n v="0"/>
    <n v="0"/>
    <n v="0"/>
    <s v=""/>
    <x v="0"/>
    <n v="8883692.3599999994"/>
    <n v="19468720.600000001"/>
  </r>
  <r>
    <n v="895"/>
    <x v="11"/>
    <x v="75"/>
    <x v="894"/>
    <s v="ท่าแพ,รพช."/>
    <s v="รพช."/>
    <n v="33"/>
    <s v="รพช.F2 &lt;=30,000"/>
    <n v="2.09"/>
    <n v="1.98"/>
    <n v="1.68"/>
    <n v="14896105.619999999"/>
    <n v="9584148.1400000006"/>
    <n v="0"/>
    <n v="0"/>
    <n v="0"/>
    <s v=""/>
    <x v="0"/>
    <n v="11240627.18"/>
    <n v="9332019.1300000008"/>
  </r>
  <r>
    <n v="896"/>
    <x v="11"/>
    <x v="75"/>
    <x v="895"/>
    <s v="ละงู,รพช."/>
    <s v="รพช."/>
    <n v="83"/>
    <s v="รพช.F1 50,000-100,000"/>
    <n v="1.62"/>
    <n v="1.48"/>
    <n v="1.18"/>
    <n v="23166050.739999998"/>
    <n v="15848965.119999999"/>
    <n v="0"/>
    <n v="0"/>
    <n v="0"/>
    <s v=""/>
    <x v="0"/>
    <n v="18325885.43"/>
    <n v="6619585.4500000002"/>
  </r>
  <r>
    <n v="897"/>
    <x v="11"/>
    <x v="75"/>
    <x v="896"/>
    <s v="ทุ่งหว้า,รพช."/>
    <s v="รพช."/>
    <n v="36"/>
    <s v="รพช.F2 &lt;=30,000"/>
    <n v="3.45"/>
    <n v="3.26"/>
    <n v="3"/>
    <n v="27839615.82"/>
    <n v="11261353.970000001"/>
    <n v="0"/>
    <n v="0"/>
    <n v="0"/>
    <s v=""/>
    <x v="0"/>
    <n v="11485189.880000001"/>
    <n v="22679108.34"/>
  </r>
  <r>
    <n v="898"/>
    <x v="11"/>
    <x v="75"/>
    <x v="897"/>
    <s v="มะนัง,รพช."/>
    <s v="รพช."/>
    <n v="34"/>
    <s v="รพช.F3 15,000-25,000"/>
    <n v="1.1200000000000001"/>
    <n v="1.02"/>
    <n v="0.92"/>
    <n v="2470221.88"/>
    <n v="3124636.33"/>
    <n v="1"/>
    <n v="0"/>
    <n v="0"/>
    <s v=""/>
    <x v="1"/>
    <n v="4583991.62"/>
    <n v="-2108426.049999999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9">
  <r>
    <n v="1"/>
    <x v="0"/>
    <x v="0"/>
    <s v="10674"/>
    <s v="เชียงรายประชานุเคราะห์,รพศ."/>
    <s v="รพศ."/>
    <n v="760"/>
    <s v="รพศ.A &gt;700 to &lt;1000"/>
    <n v="2.64"/>
    <n v="2.2999999999999998"/>
    <n v="1.41"/>
    <n v="831563909.62"/>
    <n v="161270112.15000001"/>
    <n v="0"/>
    <n v="0"/>
    <n v="0"/>
    <s v=""/>
    <x v="0"/>
    <n v="199947050.59"/>
    <n v="488427490.39999998"/>
  </r>
  <r>
    <n v="2"/>
    <x v="0"/>
    <x v="0"/>
    <s v="11189"/>
    <s v="เทิง,รพช."/>
    <s v="รพช."/>
    <n v="71"/>
    <s v="รพช.F1 50,000-100,000"/>
    <n v="1.4"/>
    <n v="1.26"/>
    <n v="0.99"/>
    <n v="14524171.939999999"/>
    <n v="11696752.630000001"/>
    <n v="1"/>
    <n v="0"/>
    <n v="0"/>
    <s v=""/>
    <x v="1"/>
    <n v="14373842.09"/>
    <n v="-319971.65999999997"/>
  </r>
  <r>
    <n v="3"/>
    <x v="0"/>
    <x v="0"/>
    <s v="11190"/>
    <s v="พาน,รพช."/>
    <s v="รพช."/>
    <n v="125"/>
    <s v="รพช.F1 50,000-100,000"/>
    <n v="1.41"/>
    <n v="1.34"/>
    <n v="1"/>
    <n v="24404403.48"/>
    <n v="16640121.08"/>
    <n v="1"/>
    <n v="0"/>
    <n v="0"/>
    <s v=""/>
    <x v="1"/>
    <n v="23707035.050000001"/>
    <n v="-67852.34"/>
  </r>
  <r>
    <n v="4"/>
    <x v="0"/>
    <x v="0"/>
    <s v="11191"/>
    <s v="ป่าแดด,รพช."/>
    <s v="รพช."/>
    <n v="30"/>
    <s v="รพช.F2 &lt;=30,000"/>
    <n v="2.2400000000000002"/>
    <n v="2.0499999999999998"/>
    <n v="1.73"/>
    <n v="9540960.1099999994"/>
    <n v="1960297.23"/>
    <n v="0"/>
    <n v="0"/>
    <n v="0"/>
    <s v=""/>
    <x v="0"/>
    <n v="3592881.95"/>
    <n v="5637997.9100000001"/>
  </r>
  <r>
    <n v="5"/>
    <x v="0"/>
    <x v="0"/>
    <s v="11192"/>
    <s v="แม่จัน,รพช."/>
    <s v="รพช."/>
    <n v="152"/>
    <s v="รพช. M2 &gt;100"/>
    <n v="1.64"/>
    <n v="1.46"/>
    <n v="1.02"/>
    <n v="46870331.909999996"/>
    <n v="-1623967.23"/>
    <n v="0"/>
    <n v="1"/>
    <n v="0"/>
    <n v="86.5"/>
    <x v="1"/>
    <n v="8374083.3499999996"/>
    <n v="1721993.41"/>
  </r>
  <r>
    <n v="6"/>
    <x v="0"/>
    <x v="0"/>
    <s v="11193"/>
    <s v="เชียงแสน,รพช."/>
    <s v="รพช."/>
    <n v="60"/>
    <s v="รพช.F2 30,000 - 60,000"/>
    <n v="1.53"/>
    <n v="1.38"/>
    <n v="1.03"/>
    <n v="9522133.8900000006"/>
    <n v="13557475.880000001"/>
    <n v="0"/>
    <n v="0"/>
    <n v="0"/>
    <s v=""/>
    <x v="0"/>
    <n v="14690667.01"/>
    <n v="453805.1"/>
  </r>
  <r>
    <n v="7"/>
    <x v="0"/>
    <x v="0"/>
    <s v="11194"/>
    <s v="แม่สาย,รพช."/>
    <s v="รพช."/>
    <n v="118"/>
    <s v="รพช. M2 &gt;100"/>
    <n v="5.42"/>
    <n v="5.31"/>
    <n v="5.09"/>
    <n v="313730929.50999999"/>
    <n v="4410237.21"/>
    <n v="0"/>
    <n v="0"/>
    <n v="0"/>
    <s v=""/>
    <x v="0"/>
    <n v="10474141.93"/>
    <n v="290455957.11000001"/>
  </r>
  <r>
    <n v="8"/>
    <x v="0"/>
    <x v="0"/>
    <s v="11195"/>
    <s v="แม่สรวย,รพช."/>
    <s v="รพช."/>
    <n v="65"/>
    <s v="รพช.F2 60,000-90,000"/>
    <n v="8.02"/>
    <n v="7.76"/>
    <n v="7.22"/>
    <n v="92729227.549999997"/>
    <n v="6639433.04"/>
    <n v="0"/>
    <n v="0"/>
    <n v="0"/>
    <s v=""/>
    <x v="0"/>
    <n v="11344932.92"/>
    <n v="82234186.040000007"/>
  </r>
  <r>
    <n v="9"/>
    <x v="0"/>
    <x v="0"/>
    <s v="11196"/>
    <s v="เวียงป่าเป้า,รพช."/>
    <s v="รพช."/>
    <n v="64"/>
    <s v="รพช.F1 50,000-100,000"/>
    <n v="1.95"/>
    <n v="1.75"/>
    <n v="1.29"/>
    <n v="19873879.73"/>
    <n v="3674510.21"/>
    <n v="0"/>
    <n v="0"/>
    <n v="0"/>
    <s v=""/>
    <x v="0"/>
    <n v="6771197.8200000003"/>
    <n v="6113061.3399999999"/>
  </r>
  <r>
    <n v="10"/>
    <x v="0"/>
    <x v="0"/>
    <s v="11197"/>
    <s v="พญาเม็งราย,รพช."/>
    <s v="รพช."/>
    <n v="64"/>
    <s v="รพช.F2 30,000 - 60,000"/>
    <n v="1.73"/>
    <n v="1.43"/>
    <n v="0.94"/>
    <n v="15784882.32"/>
    <n v="5928253.9299999997"/>
    <n v="0"/>
    <n v="0"/>
    <n v="0"/>
    <s v=""/>
    <x v="0"/>
    <n v="8383364.54"/>
    <n v="-1307312.23"/>
  </r>
  <r>
    <n v="11"/>
    <x v="0"/>
    <x v="0"/>
    <s v="11198"/>
    <s v="เวียงแก่น,รพช."/>
    <s v="รพช."/>
    <n v="30"/>
    <s v="รพช.F2 &lt;=30,000"/>
    <n v="1.37"/>
    <n v="1.18"/>
    <n v="0.88"/>
    <n v="6493386.46"/>
    <n v="9471006.2300000004"/>
    <n v="1"/>
    <n v="0"/>
    <n v="0"/>
    <s v=""/>
    <x v="1"/>
    <n v="10022181.619999999"/>
    <n v="-2431087.75"/>
  </r>
  <r>
    <n v="12"/>
    <x v="0"/>
    <x v="0"/>
    <s v="11199"/>
    <s v="ขุนตาล,รพช."/>
    <s v="รพช."/>
    <n v="43"/>
    <s v="รพช.F2 &lt;=30,000"/>
    <n v="2.06"/>
    <n v="1.82"/>
    <n v="1.02"/>
    <n v="16141035.83"/>
    <n v="8343927.9100000001"/>
    <n v="0"/>
    <n v="0"/>
    <n v="0"/>
    <s v=""/>
    <x v="0"/>
    <n v="9987275"/>
    <n v="356534.58"/>
  </r>
  <r>
    <n v="13"/>
    <x v="0"/>
    <x v="0"/>
    <s v="11200"/>
    <s v="แม่ฟ้าหลวง,รพช."/>
    <s v="รพช."/>
    <n v="30"/>
    <s v="รพช.F2 30,000 - 60,000"/>
    <n v="4.0999999999999996"/>
    <n v="3.98"/>
    <n v="3.52"/>
    <n v="102653999.17"/>
    <n v="4831420.5999999996"/>
    <n v="0"/>
    <n v="0"/>
    <n v="0"/>
    <s v=""/>
    <x v="0"/>
    <n v="6602237.2599999998"/>
    <n v="83546251.569999993"/>
  </r>
  <r>
    <n v="14"/>
    <x v="0"/>
    <x v="0"/>
    <s v="11201"/>
    <s v="แม่ลาว,รพช."/>
    <s v="รพช."/>
    <n v="30"/>
    <s v="รพช.F2 &lt;=30,000"/>
    <n v="1.87"/>
    <n v="1.74"/>
    <n v="1.21"/>
    <n v="12246209.5"/>
    <n v="6267765.3499999996"/>
    <n v="0"/>
    <n v="0"/>
    <n v="0"/>
    <s v=""/>
    <x v="0"/>
    <n v="7979404.1100000003"/>
    <n v="2955762.09"/>
  </r>
  <r>
    <n v="15"/>
    <x v="0"/>
    <x v="0"/>
    <s v="11202"/>
    <s v="เวียงเชียงรุ้ง,รพช."/>
    <s v="รพช."/>
    <n v="33"/>
    <s v="รพช.F2 &lt;=30,000"/>
    <n v="1.79"/>
    <n v="1.64"/>
    <n v="1.35"/>
    <n v="6803967.1500000004"/>
    <n v="4078796.75"/>
    <n v="0"/>
    <n v="0"/>
    <n v="0"/>
    <s v=""/>
    <x v="0"/>
    <n v="5714325.1600000001"/>
    <n v="3056081.39"/>
  </r>
  <r>
    <n v="16"/>
    <x v="0"/>
    <x v="0"/>
    <s v="11454"/>
    <s v="สมเด็จพระยุพราชเชียงของ,รพช."/>
    <s v="รพช."/>
    <n v="68"/>
    <s v="รพช.F1 &lt;=50,000"/>
    <n v="1.1599999999999999"/>
    <n v="1"/>
    <n v="0.8"/>
    <n v="7007571.6100000003"/>
    <n v="21160499.100000001"/>
    <n v="1"/>
    <n v="0"/>
    <n v="0"/>
    <s v=""/>
    <x v="1"/>
    <n v="23920989.690000001"/>
    <n v="-8980371.7200000007"/>
  </r>
  <r>
    <n v="17"/>
    <x v="0"/>
    <x v="0"/>
    <s v="15012"/>
    <s v="สมเด็จพระญาณสังวร,รพช."/>
    <s v="รพช."/>
    <n v="30"/>
    <s v="รพช.F2 30,000 - 60,000"/>
    <n v="2.75"/>
    <n v="2.57"/>
    <n v="1.72"/>
    <n v="40420300.509999998"/>
    <n v="12141624.66"/>
    <n v="0"/>
    <n v="0"/>
    <n v="0"/>
    <s v=""/>
    <x v="0"/>
    <n v="14448755.390000001"/>
    <n v="16600313.02"/>
  </r>
  <r>
    <n v="18"/>
    <x v="0"/>
    <x v="0"/>
    <s v="28823"/>
    <s v="ดอยหลวง,รพช."/>
    <s v="รพช."/>
    <n v="0"/>
    <s v="รพช.F3 &lt;=15,000"/>
    <n v="1.73"/>
    <n v="1.54"/>
    <n v="1.31"/>
    <n v="5102592.78"/>
    <n v="2612299.87"/>
    <n v="0"/>
    <n v="0"/>
    <n v="0"/>
    <s v=""/>
    <x v="0"/>
    <n v="3770783.86"/>
    <n v="2066290.29"/>
  </r>
  <r>
    <n v="19"/>
    <x v="0"/>
    <x v="1"/>
    <s v="10713"/>
    <s v="นครพิงค์,รพศ."/>
    <s v="รพศ."/>
    <n v="706"/>
    <s v="รพศ.A &gt;700 to &lt;1000"/>
    <n v="4.25"/>
    <n v="3.79"/>
    <n v="2.25"/>
    <n v="1019822090.53"/>
    <n v="120560356.29000001"/>
    <n v="0"/>
    <n v="0"/>
    <n v="0"/>
    <s v=""/>
    <x v="0"/>
    <n v="172406686.33000001"/>
    <n v="393636315.26999998"/>
  </r>
  <r>
    <n v="20"/>
    <x v="0"/>
    <x v="1"/>
    <s v="11119"/>
    <s v="จอมทอง,รพท."/>
    <s v="รพท."/>
    <n v="218"/>
    <s v="รพท. M1 &gt;200"/>
    <n v="1.27"/>
    <n v="1.1000000000000001"/>
    <n v="0.55000000000000004"/>
    <n v="34489788.740000002"/>
    <n v="25226870.710000001"/>
    <n v="2"/>
    <n v="0"/>
    <n v="0"/>
    <s v=""/>
    <x v="2"/>
    <n v="34077521.369999997"/>
    <n v="-50221583.280000001"/>
  </r>
  <r>
    <n v="21"/>
    <x v="0"/>
    <x v="1"/>
    <s v="11120"/>
    <s v="เทพรัตนเวชชานุกูล เฉลิมพระเกียรติ ๖๐ พรรษา,รพช."/>
    <s v="รพช."/>
    <n v="60"/>
    <s v="รพช.F2 30,000 - 60,000"/>
    <n v="3.13"/>
    <n v="2.97"/>
    <n v="2.54"/>
    <n v="37032962.780000001"/>
    <n v="12225707.550000001"/>
    <n v="0"/>
    <n v="0"/>
    <n v="0"/>
    <s v=""/>
    <x v="0"/>
    <n v="15432973.25"/>
    <n v="26865105.550000001"/>
  </r>
  <r>
    <n v="22"/>
    <x v="0"/>
    <x v="1"/>
    <s v="11121"/>
    <s v="เชียงดาว,รพช."/>
    <s v="รพช."/>
    <n v="93"/>
    <s v="รพช.F1 50,000-100,000"/>
    <n v="3.22"/>
    <n v="3.06"/>
    <n v="2.92"/>
    <n v="109861603.51000001"/>
    <n v="-4685714.9400000004"/>
    <n v="0"/>
    <n v="1"/>
    <n v="0"/>
    <n v="70.3"/>
    <x v="1"/>
    <n v="-1469737.22"/>
    <n v="94435157.680000007"/>
  </r>
  <r>
    <n v="23"/>
    <x v="0"/>
    <x v="1"/>
    <s v="11122"/>
    <s v="ดอยสะเก็ด,รพช."/>
    <s v="รพช."/>
    <n v="74"/>
    <s v="รพช.F2 30,000 - 60,000"/>
    <n v="1.36"/>
    <n v="1.25"/>
    <n v="0.84"/>
    <n v="12547975.23"/>
    <n v="6701360.7400000002"/>
    <n v="1"/>
    <n v="0"/>
    <n v="0"/>
    <s v=""/>
    <x v="1"/>
    <n v="7456402.4500000002"/>
    <n v="-5511237.25"/>
  </r>
  <r>
    <n v="24"/>
    <x v="0"/>
    <x v="1"/>
    <s v="11123"/>
    <s v="แม่แตง,รพช."/>
    <s v="รพช."/>
    <n v="73"/>
    <s v="รพช.F2 30,000 - 60,000"/>
    <n v="1.23"/>
    <n v="1.1000000000000001"/>
    <n v="0.98"/>
    <n v="9460771.0299999993"/>
    <n v="15854787.800000001"/>
    <n v="1"/>
    <n v="0"/>
    <n v="0"/>
    <s v=""/>
    <x v="1"/>
    <n v="17781008.620000001"/>
    <n v="-1049227.1000000001"/>
  </r>
  <r>
    <n v="25"/>
    <x v="0"/>
    <x v="1"/>
    <s v="11124"/>
    <s v="สะเมิง,รพช."/>
    <s v="รพช."/>
    <n v="36"/>
    <s v="รพช.F2 &lt;=30,000"/>
    <n v="1.27"/>
    <n v="1.22"/>
    <n v="1.08"/>
    <n v="7046872.1799999997"/>
    <n v="5111462.24"/>
    <n v="1"/>
    <n v="0"/>
    <n v="0"/>
    <s v=""/>
    <x v="1"/>
    <n v="5520827.5700000003"/>
    <n v="1978965.33"/>
  </r>
  <r>
    <n v="26"/>
    <x v="0"/>
    <x v="1"/>
    <s v="11125"/>
    <s v="ฝาง,รพท."/>
    <s v="รพท."/>
    <n v="264"/>
    <s v="รพท. M1 &gt;200"/>
    <n v="1.1299999999999999"/>
    <n v="0.98"/>
    <n v="0.4"/>
    <n v="21284895.760000002"/>
    <n v="22975548.829999998"/>
    <n v="3"/>
    <n v="0"/>
    <n v="0"/>
    <s v=""/>
    <x v="3"/>
    <n v="31589475.390000001"/>
    <n v="-99999695.879999995"/>
  </r>
  <r>
    <n v="27"/>
    <x v="0"/>
    <x v="1"/>
    <s v="11126"/>
    <s v="แม่อาย,รพช."/>
    <s v="รพช."/>
    <n v="91"/>
    <s v="รพช.F2 30,000 - 60,000"/>
    <n v="1.27"/>
    <n v="1.19"/>
    <n v="1.01"/>
    <n v="15772350.32"/>
    <n v="15088208.640000001"/>
    <n v="1"/>
    <n v="0"/>
    <n v="0"/>
    <s v=""/>
    <x v="1"/>
    <n v="16259287.470000001"/>
    <n v="-939560.68"/>
  </r>
  <r>
    <n v="28"/>
    <x v="0"/>
    <x v="1"/>
    <s v="11127"/>
    <s v="พร้าว,รพช."/>
    <s v="รพช."/>
    <n v="67"/>
    <s v="รพช.F2 30,000 - 60,000"/>
    <n v="0.94"/>
    <n v="0.8"/>
    <n v="0.54"/>
    <n v="-2044150.49"/>
    <n v="11777607.189999999"/>
    <n v="3"/>
    <n v="1"/>
    <n v="0"/>
    <n v="0.5"/>
    <x v="4"/>
    <n v="12489106.699999999"/>
    <n v="-15861239.17"/>
  </r>
  <r>
    <n v="29"/>
    <x v="0"/>
    <x v="1"/>
    <s v="11128"/>
    <s v="สันป่าตอง,รพช."/>
    <s v="รพช."/>
    <n v="168"/>
    <s v="รพช. M2 &gt;100"/>
    <n v="0.88"/>
    <n v="0.76"/>
    <n v="0.47"/>
    <n v="-20359253.859999999"/>
    <n v="6338993.5"/>
    <n v="3"/>
    <n v="1"/>
    <n v="2"/>
    <n v="9.6"/>
    <x v="5"/>
    <n v="10390506.720000001"/>
    <n v="-87657483.280000001"/>
  </r>
  <r>
    <n v="30"/>
    <x v="0"/>
    <x v="1"/>
    <s v="11129"/>
    <s v="สันกำแพง,รพช."/>
    <s v="รพช."/>
    <n v="54"/>
    <s v="รพช.F2 30,000 - 60,000"/>
    <n v="1.06"/>
    <n v="0.98"/>
    <n v="0.8"/>
    <n v="2491353.73"/>
    <n v="7155987.8200000003"/>
    <n v="2"/>
    <n v="0"/>
    <n v="0"/>
    <s v=""/>
    <x v="2"/>
    <n v="9499094.3499999996"/>
    <n v="-8890992.5099999998"/>
  </r>
  <r>
    <n v="31"/>
    <x v="0"/>
    <x v="1"/>
    <s v="11130"/>
    <s v="สันทราย,รพช."/>
    <s v="รพช."/>
    <n v="177"/>
    <s v="รพช. M2 &gt;100"/>
    <n v="1.02"/>
    <n v="0.92"/>
    <n v="0.57999999999999996"/>
    <n v="3368854.29"/>
    <n v="35805908.539999999"/>
    <n v="3"/>
    <n v="0"/>
    <n v="0"/>
    <s v=""/>
    <x v="3"/>
    <n v="47930998.890000001"/>
    <n v="-58972163.609999999"/>
  </r>
  <r>
    <n v="32"/>
    <x v="0"/>
    <x v="1"/>
    <s v="11131"/>
    <s v="หางดง,รพช."/>
    <s v="รพช."/>
    <n v="91"/>
    <s v="รพช.F1 &lt;=50,000"/>
    <n v="0.93"/>
    <n v="0.82"/>
    <n v="0.62"/>
    <n v="-4839632.72"/>
    <n v="18924570.68"/>
    <n v="3"/>
    <n v="1"/>
    <n v="0"/>
    <n v="0.7"/>
    <x v="4"/>
    <n v="20863082.16"/>
    <n v="-27916125.600000001"/>
  </r>
  <r>
    <n v="33"/>
    <x v="0"/>
    <x v="1"/>
    <s v="11132"/>
    <s v="ฮอด,รพช."/>
    <s v="รพช."/>
    <n v="81"/>
    <s v="รพช.F2 30,000 - 60,000"/>
    <n v="1.54"/>
    <n v="1.4"/>
    <n v="1.1200000000000001"/>
    <n v="15640016.289999999"/>
    <n v="10315255.050000001"/>
    <n v="0"/>
    <n v="0"/>
    <n v="0"/>
    <s v=""/>
    <x v="0"/>
    <n v="13215759.970000001"/>
    <n v="3576541.89"/>
  </r>
  <r>
    <n v="34"/>
    <x v="0"/>
    <x v="1"/>
    <s v="11133"/>
    <s v="ดอยเต่า,รพช."/>
    <s v="รพช."/>
    <n v="38"/>
    <s v="รพช.F2 &lt;=30,000"/>
    <n v="1.53"/>
    <n v="1.42"/>
    <n v="1.28"/>
    <n v="11452257.42"/>
    <n v="9919135.1199999992"/>
    <n v="0"/>
    <n v="0"/>
    <n v="0"/>
    <s v=""/>
    <x v="0"/>
    <n v="11023001.6"/>
    <n v="6303025.9000000004"/>
  </r>
  <r>
    <n v="35"/>
    <x v="0"/>
    <x v="1"/>
    <s v="11134"/>
    <s v="อมก๋อย,รพช."/>
    <s v="รพช."/>
    <n v="66"/>
    <s v="รพช.F2 30,000 - 60,000"/>
    <n v="5.34"/>
    <n v="5.1100000000000003"/>
    <n v="4.79"/>
    <n v="83633689.439999998"/>
    <n v="10325286.859999999"/>
    <n v="0"/>
    <n v="0"/>
    <n v="0"/>
    <s v=""/>
    <x v="0"/>
    <n v="14784986.800000001"/>
    <n v="72730380.060000002"/>
  </r>
  <r>
    <n v="36"/>
    <x v="0"/>
    <x v="1"/>
    <s v="11135"/>
    <s v="สารภี,รพช."/>
    <s v="รพช."/>
    <n v="60"/>
    <s v="รพช.F2 30,000 - 60,000"/>
    <n v="1.24"/>
    <n v="1.18"/>
    <n v="0.67"/>
    <n v="9485339.9700000007"/>
    <n v="8626528.4900000002"/>
    <n v="2"/>
    <n v="0"/>
    <n v="0"/>
    <s v=""/>
    <x v="2"/>
    <n v="10038493.58"/>
    <n v="-12884773.93"/>
  </r>
  <r>
    <n v="37"/>
    <x v="0"/>
    <x v="1"/>
    <s v="11136"/>
    <s v="เวียงแหง,รพช."/>
    <s v="รพช."/>
    <n v="36"/>
    <s v="รพช.F2 &lt;=30,000"/>
    <n v="2.06"/>
    <n v="2.0099999999999998"/>
    <n v="1.97"/>
    <n v="65511948.960000001"/>
    <n v="6009938.5499999998"/>
    <n v="0"/>
    <n v="0"/>
    <n v="0"/>
    <s v=""/>
    <x v="0"/>
    <n v="7776474.9900000002"/>
    <n v="59595531.659999996"/>
  </r>
  <r>
    <n v="38"/>
    <x v="0"/>
    <x v="1"/>
    <s v="11137"/>
    <s v="ไชยปราการ,รพช."/>
    <s v="รพช."/>
    <n v="45"/>
    <s v="รพช.F2 30,000 - 60,000"/>
    <n v="1.46"/>
    <n v="1.23"/>
    <n v="1.1200000000000001"/>
    <n v="12329522.24"/>
    <n v="8396379.7699999996"/>
    <n v="1"/>
    <n v="0"/>
    <n v="0"/>
    <s v=""/>
    <x v="1"/>
    <n v="9234197.0999999996"/>
    <n v="3148763.09"/>
  </r>
  <r>
    <n v="39"/>
    <x v="0"/>
    <x v="1"/>
    <s v="11138"/>
    <s v="แม่วาง,รพช."/>
    <s v="รพช."/>
    <n v="38"/>
    <s v="รพช.F2 &lt;=30,000"/>
    <n v="1.37"/>
    <n v="1.3"/>
    <n v="1.01"/>
    <n v="6302365.7599999998"/>
    <n v="5507561.04"/>
    <n v="1"/>
    <n v="0"/>
    <n v="0"/>
    <s v=""/>
    <x v="1"/>
    <n v="7133823.21"/>
    <n v="-85833.83"/>
  </r>
  <r>
    <n v="40"/>
    <x v="0"/>
    <x v="1"/>
    <s v="11139"/>
    <s v="แม่ออน,รพช."/>
    <s v="รพช."/>
    <n v="31"/>
    <s v="รพช.F2 &lt;=30,000"/>
    <n v="1.39"/>
    <n v="1.28"/>
    <n v="0.91"/>
    <n v="6799995.6200000001"/>
    <n v="4805036.76"/>
    <n v="1"/>
    <n v="0"/>
    <n v="0"/>
    <s v=""/>
    <x v="1"/>
    <n v="5740709.5599999996"/>
    <n v="-2007231.88"/>
  </r>
  <r>
    <n v="41"/>
    <x v="0"/>
    <x v="1"/>
    <s v="11643"/>
    <s v="ดอยหล่อ,รพช."/>
    <s v="รพช."/>
    <n v="37"/>
    <s v="รพช.F2 &lt;=30,000"/>
    <n v="0.98"/>
    <n v="0.91"/>
    <n v="0.84"/>
    <n v="-569702.27"/>
    <n v="3075695.66"/>
    <n v="2"/>
    <n v="1"/>
    <n v="0"/>
    <n v="0.5"/>
    <x v="3"/>
    <n v="3955327.31"/>
    <n v="-4274544.5599999996"/>
  </r>
  <r>
    <n v="42"/>
    <x v="0"/>
    <x v="1"/>
    <s v="23736"/>
    <s v="วัดจันทร์ เฉลิมพระเกียรติ 80 พรรษา,รพช."/>
    <s v="รพช."/>
    <n v="27"/>
    <s v="รพช.F3 &lt;=15,000"/>
    <n v="1.08"/>
    <n v="1.01"/>
    <n v="0.66"/>
    <n v="1370520.17"/>
    <n v="5468469.5499999998"/>
    <n v="2"/>
    <n v="0"/>
    <n v="0"/>
    <s v=""/>
    <x v="2"/>
    <n v="7902191.5"/>
    <n v="-6646713.29"/>
  </r>
  <r>
    <n v="43"/>
    <x v="0"/>
    <x v="2"/>
    <s v="10716"/>
    <s v="น่าน,รพท."/>
    <s v="รพท."/>
    <n v="466"/>
    <s v="รพท.S &gt;400"/>
    <n v="2.5299999999999998"/>
    <n v="2.16"/>
    <n v="0.89"/>
    <n v="262875623.63"/>
    <n v="76473069.829999998"/>
    <n v="0"/>
    <n v="0"/>
    <n v="0"/>
    <s v=""/>
    <x v="0"/>
    <n v="97606996.909999996"/>
    <n v="-19546053.260000002"/>
  </r>
  <r>
    <n v="44"/>
    <x v="0"/>
    <x v="2"/>
    <s v="11173"/>
    <s v="แม่จริม,รพช."/>
    <s v="รพช."/>
    <n v="30"/>
    <s v="รพช.F2 &lt;=30,000"/>
    <n v="2.69"/>
    <n v="2.61"/>
    <n v="2.38"/>
    <n v="13625472.300000001"/>
    <n v="4994005.71"/>
    <n v="0"/>
    <n v="0"/>
    <n v="0"/>
    <s v=""/>
    <x v="0"/>
    <n v="5674300.5099999998"/>
    <n v="11094507.699999999"/>
  </r>
  <r>
    <n v="45"/>
    <x v="0"/>
    <x v="2"/>
    <s v="11174"/>
    <s v="บ้านหลวง,รพช."/>
    <s v="รพช."/>
    <n v="31"/>
    <s v="รพช.F2 &lt;=30,000"/>
    <n v="3.41"/>
    <n v="3.28"/>
    <n v="2.94"/>
    <n v="17217006"/>
    <n v="4311743.43"/>
    <n v="0"/>
    <n v="0"/>
    <n v="0"/>
    <s v=""/>
    <x v="0"/>
    <n v="5227887.6100000003"/>
    <n v="13872097.039999999"/>
  </r>
  <r>
    <n v="46"/>
    <x v="0"/>
    <x v="2"/>
    <s v="11175"/>
    <s v="นาน้อย,รพช."/>
    <s v="รพช."/>
    <n v="40"/>
    <s v="รพช.F2 &lt;=30,000"/>
    <n v="4.3499999999999996"/>
    <n v="4.0599999999999996"/>
    <n v="3.66"/>
    <n v="25988147.34"/>
    <n v="16201787.15"/>
    <n v="0"/>
    <n v="0"/>
    <n v="0"/>
    <s v=""/>
    <x v="0"/>
    <n v="16675318.220000001"/>
    <n v="20694463.829999998"/>
  </r>
  <r>
    <n v="47"/>
    <x v="0"/>
    <x v="2"/>
    <s v="11176"/>
    <s v="ท่าวังผา,รพช."/>
    <s v="รพช."/>
    <n v="40"/>
    <s v="รพช.F2 30,000 - 60,000"/>
    <n v="1.37"/>
    <n v="1.23"/>
    <n v="0.85"/>
    <n v="5240355.53"/>
    <n v="3370223.95"/>
    <n v="1"/>
    <n v="0"/>
    <n v="0"/>
    <s v=""/>
    <x v="1"/>
    <n v="5041265.33"/>
    <n v="-2127260.06"/>
  </r>
  <r>
    <n v="48"/>
    <x v="0"/>
    <x v="2"/>
    <s v="11177"/>
    <s v="เวียงสา,รพช."/>
    <s v="รพช."/>
    <n v="83"/>
    <s v="รพช.F2 30,000 - 60,000"/>
    <n v="1.1100000000000001"/>
    <n v="0.99"/>
    <n v="0.74"/>
    <n v="3611243.78"/>
    <n v="1351475.11"/>
    <n v="3"/>
    <n v="0"/>
    <n v="0"/>
    <s v=""/>
    <x v="3"/>
    <n v="3137784.85"/>
    <n v="-8496836.2200000007"/>
  </r>
  <r>
    <n v="49"/>
    <x v="0"/>
    <x v="2"/>
    <s v="11178"/>
    <s v="ทุ่งช้าง,รพช."/>
    <s v="รพช."/>
    <n v="35"/>
    <s v="รพช.F2 &lt;=30,000"/>
    <n v="4.41"/>
    <n v="4.2"/>
    <n v="3.82"/>
    <n v="24579998.050000001"/>
    <n v="8189346.3300000001"/>
    <n v="0"/>
    <n v="0"/>
    <n v="0"/>
    <s v=""/>
    <x v="0"/>
    <n v="8929694.4700000007"/>
    <n v="20421741"/>
  </r>
  <r>
    <n v="50"/>
    <x v="0"/>
    <x v="2"/>
    <s v="11179"/>
    <s v="เชียงกลาง,รพช."/>
    <s v="รพช."/>
    <n v="40"/>
    <s v="รพช.F2 &lt;=30,000"/>
    <n v="2.86"/>
    <n v="2.61"/>
    <n v="2.21"/>
    <n v="14059803.48"/>
    <n v="5397482.2999999998"/>
    <n v="0"/>
    <n v="0"/>
    <n v="0"/>
    <s v=""/>
    <x v="0"/>
    <n v="6266909.2300000004"/>
    <n v="8767954.6099999994"/>
  </r>
  <r>
    <n v="51"/>
    <x v="0"/>
    <x v="2"/>
    <s v="11180"/>
    <s v="นาหมื่น,รพช."/>
    <s v="รพช."/>
    <n v="30"/>
    <s v="รพช.F2 &lt;=30,000"/>
    <n v="3.96"/>
    <n v="3.79"/>
    <n v="3.4"/>
    <n v="14438267.67"/>
    <n v="4968039.3"/>
    <n v="0"/>
    <n v="0"/>
    <n v="0"/>
    <s v=""/>
    <x v="0"/>
    <n v="5863273.8600000003"/>
    <n v="11715352.119999999"/>
  </r>
  <r>
    <n v="52"/>
    <x v="0"/>
    <x v="2"/>
    <s v="11181"/>
    <s v="สันติสุข,รพช."/>
    <s v="รพช."/>
    <n v="30"/>
    <s v="รพช.F2 &lt;=30,000"/>
    <n v="2.95"/>
    <n v="2.85"/>
    <n v="2.54"/>
    <n v="12811663.68"/>
    <n v="4168252.34"/>
    <n v="0"/>
    <n v="0"/>
    <n v="0"/>
    <s v=""/>
    <x v="0"/>
    <n v="4788952.0999999996"/>
    <n v="10188287.439999999"/>
  </r>
  <r>
    <n v="53"/>
    <x v="0"/>
    <x v="2"/>
    <s v="11182"/>
    <s v="บ่อเกลือ,รพช."/>
    <s v="รพช."/>
    <n v="20"/>
    <s v="รพช.F2 &lt;=30,000"/>
    <n v="4.97"/>
    <n v="4.83"/>
    <n v="4.4000000000000004"/>
    <n v="17048266.59"/>
    <n v="7959228.4299999997"/>
    <n v="0"/>
    <n v="0"/>
    <n v="0"/>
    <s v=""/>
    <x v="0"/>
    <n v="8740707.8200000003"/>
    <n v="14780820.369999999"/>
  </r>
  <r>
    <n v="54"/>
    <x v="0"/>
    <x v="2"/>
    <s v="11183"/>
    <s v="สองแคว,รพช."/>
    <s v="รพช."/>
    <n v="30"/>
    <s v="รพช.F2 &lt;=30,000"/>
    <n v="1.76"/>
    <n v="1.67"/>
    <n v="1.5"/>
    <n v="6541667.2300000004"/>
    <n v="4635301.58"/>
    <n v="0"/>
    <n v="0"/>
    <n v="0"/>
    <s v=""/>
    <x v="0"/>
    <n v="5548247.3300000001"/>
    <n v="4335456.8899999997"/>
  </r>
  <r>
    <n v="55"/>
    <x v="0"/>
    <x v="2"/>
    <s v="11453"/>
    <s v="สมเด็จพระยุพราชปัว,รพช."/>
    <s v="รพช."/>
    <n v="117"/>
    <s v="รพช. M2 &gt;100"/>
    <n v="1.56"/>
    <n v="1.3"/>
    <n v="0.79"/>
    <n v="20569091.48"/>
    <n v="8224486.4199999999"/>
    <n v="1"/>
    <n v="0"/>
    <n v="0"/>
    <s v=""/>
    <x v="1"/>
    <n v="14222365.390000001"/>
    <n v="-7696119.5999999996"/>
  </r>
  <r>
    <n v="56"/>
    <x v="0"/>
    <x v="2"/>
    <s v="11625"/>
    <s v="เฉลิมพระเกียรติ(น่าน),รพช."/>
    <s v="รพช."/>
    <n v="30"/>
    <s v="รพช.F2 &lt;=30,000"/>
    <n v="3.71"/>
    <n v="3.64"/>
    <n v="3.35"/>
    <n v="12711264.689999999"/>
    <n v="5001847.33"/>
    <n v="0"/>
    <n v="0"/>
    <n v="0"/>
    <s v=""/>
    <x v="0"/>
    <n v="5785201.8600000003"/>
    <n v="11039402.810000001"/>
  </r>
  <r>
    <n v="57"/>
    <x v="0"/>
    <x v="2"/>
    <s v="25017"/>
    <s v="ภูเพียง,รพช."/>
    <s v="รพช."/>
    <n v="0"/>
    <s v="รพช.F3 15,000-25,000"/>
    <n v="3.56"/>
    <n v="3.5"/>
    <n v="3.41"/>
    <n v="29155899.68"/>
    <n v="5964334.2699999996"/>
    <n v="0"/>
    <n v="0"/>
    <n v="0"/>
    <s v=""/>
    <x v="0"/>
    <n v="6441118.5199999996"/>
    <n v="27551296.699999999"/>
  </r>
  <r>
    <n v="58"/>
    <x v="0"/>
    <x v="3"/>
    <s v="10717"/>
    <s v="พะเยา,รพท."/>
    <s v="รพท."/>
    <n v="399"/>
    <s v="รพท.S &lt;=400"/>
    <n v="1.45"/>
    <n v="1.19"/>
    <n v="0.59"/>
    <n v="82164217.780000001"/>
    <n v="81554527.370000005"/>
    <n v="2"/>
    <n v="0"/>
    <n v="0"/>
    <s v=""/>
    <x v="2"/>
    <n v="79038398.700000003"/>
    <n v="-74138966.069999993"/>
  </r>
  <r>
    <n v="59"/>
    <x v="0"/>
    <x v="3"/>
    <s v="10718"/>
    <s v="เชียงคำ,รพท."/>
    <s v="รพท."/>
    <n v="229"/>
    <s v="รพท. M1 &gt;200"/>
    <n v="1.93"/>
    <n v="1.58"/>
    <n v="1.0900000000000001"/>
    <n v="70172249.439999998"/>
    <n v="3117120.79"/>
    <n v="0"/>
    <n v="0"/>
    <n v="0"/>
    <s v=""/>
    <x v="0"/>
    <n v="8449155.0399999991"/>
    <n v="6829086.3099999996"/>
  </r>
  <r>
    <n v="60"/>
    <x v="0"/>
    <x v="3"/>
    <s v="11184"/>
    <s v="จุน,รพช."/>
    <s v="รพช."/>
    <n v="52"/>
    <s v="รพช.F2 30,000 - 60,000"/>
    <n v="1.53"/>
    <n v="1.39"/>
    <n v="1.1200000000000001"/>
    <n v="11237326.949999999"/>
    <n v="7662301.79"/>
    <n v="0"/>
    <n v="0"/>
    <n v="0"/>
    <s v=""/>
    <x v="0"/>
    <n v="9612797.1300000008"/>
    <n v="2537122.6"/>
  </r>
  <r>
    <n v="61"/>
    <x v="0"/>
    <x v="3"/>
    <s v="11185"/>
    <s v="เชียงม่วน,รพช."/>
    <s v="รพช."/>
    <n v="31"/>
    <s v="รพช.F2 &lt;=30,000"/>
    <n v="1.83"/>
    <n v="1.72"/>
    <n v="1.38"/>
    <n v="8820229.8900000006"/>
    <n v="7626035.5499999998"/>
    <n v="0"/>
    <n v="0"/>
    <n v="0"/>
    <s v=""/>
    <x v="0"/>
    <n v="8740302.7599999998"/>
    <n v="4051032.92"/>
  </r>
  <r>
    <n v="62"/>
    <x v="0"/>
    <x v="3"/>
    <s v="11186"/>
    <s v="ดอกคำใต้,รพช."/>
    <s v="รพช."/>
    <n v="76"/>
    <s v="รพช.F2 30,000 - 60,000"/>
    <n v="1.1299999999999999"/>
    <n v="1"/>
    <n v="0.87"/>
    <n v="4301856.16"/>
    <n v="9507231.3200000003"/>
    <n v="1"/>
    <n v="0"/>
    <n v="0"/>
    <s v=""/>
    <x v="1"/>
    <n v="11566033.98"/>
    <n v="-4417560.84"/>
  </r>
  <r>
    <n v="63"/>
    <x v="0"/>
    <x v="3"/>
    <s v="11187"/>
    <s v="ปง,รพช."/>
    <s v="รพช."/>
    <n v="61"/>
    <s v="รพช.F2 30,000 - 60,000"/>
    <n v="1.71"/>
    <n v="1.47"/>
    <n v="1.1399999999999999"/>
    <n v="10964902.82"/>
    <n v="4014453.31"/>
    <n v="0"/>
    <n v="0"/>
    <n v="0"/>
    <s v=""/>
    <x v="0"/>
    <n v="5593313.0499999998"/>
    <n v="1994368.29"/>
  </r>
  <r>
    <n v="64"/>
    <x v="0"/>
    <x v="3"/>
    <s v="11188"/>
    <s v="แม่ใจ,รพช."/>
    <s v="รพช."/>
    <n v="33"/>
    <s v="รพช.F2 &lt;=30,000"/>
    <n v="1.46"/>
    <n v="1.26"/>
    <n v="0.88"/>
    <n v="6222979.3600000003"/>
    <n v="4338613.5"/>
    <n v="1"/>
    <n v="0"/>
    <n v="0"/>
    <s v=""/>
    <x v="1"/>
    <n v="6114413.2000000002"/>
    <n v="-1775343.72"/>
  </r>
  <r>
    <n v="65"/>
    <x v="0"/>
    <x v="3"/>
    <s v="40744"/>
    <s v="ภูซาง,รพช."/>
    <s v="รพช."/>
    <n v="0"/>
    <s v="รพช.F3 15,000-25,000"/>
    <n v="3.31"/>
    <n v="3.24"/>
    <n v="3.22"/>
    <n v="10429882.890000001"/>
    <n v="9338900.3100000005"/>
    <n v="0"/>
    <n v="0"/>
    <n v="0"/>
    <s v=""/>
    <x v="0"/>
    <n v="10232609.119999999"/>
    <n v="9934785.5899999999"/>
  </r>
  <r>
    <n v="66"/>
    <x v="0"/>
    <x v="3"/>
    <s v="40745"/>
    <s v="ภูกามยาว,รพช."/>
    <s v="รพช."/>
    <n v="0"/>
    <s v="รพช.F3 15,000-25,000"/>
    <n v="5.69"/>
    <n v="5.43"/>
    <n v="5.27"/>
    <n v="9994276.4399999995"/>
    <n v="9093117.6899999995"/>
    <n v="0"/>
    <n v="0"/>
    <n v="0"/>
    <s v=""/>
    <x v="0"/>
    <n v="9770743.3100000005"/>
    <n v="9062138.0600000005"/>
  </r>
  <r>
    <n v="67"/>
    <x v="0"/>
    <x v="4"/>
    <s v="10715"/>
    <s v="แพร่,รพท."/>
    <s v="รพท."/>
    <n v="500"/>
    <s v="รพท.S &gt;400"/>
    <n v="2.81"/>
    <n v="2.4900000000000002"/>
    <n v="1.51"/>
    <n v="270464364.29000002"/>
    <n v="32982307.579999998"/>
    <n v="0"/>
    <n v="0"/>
    <n v="0"/>
    <s v=""/>
    <x v="0"/>
    <n v="62446450.539999999"/>
    <n v="76407350.810000002"/>
  </r>
  <r>
    <n v="68"/>
    <x v="0"/>
    <x v="4"/>
    <s v="11166"/>
    <s v="ร้องกวาง,รพช."/>
    <s v="รพช."/>
    <n v="50"/>
    <s v="รพช.F2 30,000 - 60,000"/>
    <n v="3.1"/>
    <n v="2.79"/>
    <n v="2.08"/>
    <n v="18393217"/>
    <n v="3006428.87"/>
    <n v="0"/>
    <n v="0"/>
    <n v="0"/>
    <s v=""/>
    <x v="0"/>
    <n v="5329392.2300000004"/>
    <n v="9464759.4600000009"/>
  </r>
  <r>
    <n v="69"/>
    <x v="0"/>
    <x v="4"/>
    <s v="11167"/>
    <s v="ลอง,รพช."/>
    <s v="รพช."/>
    <n v="44"/>
    <s v="รพช.F2 30,000 - 60,000"/>
    <n v="4.45"/>
    <n v="4.04"/>
    <n v="3.55"/>
    <n v="19427986.84"/>
    <n v="9343948.0500000007"/>
    <n v="0"/>
    <n v="0"/>
    <n v="0"/>
    <s v=""/>
    <x v="0"/>
    <n v="11184100.77"/>
    <n v="14382432.880000001"/>
  </r>
  <r>
    <n v="70"/>
    <x v="0"/>
    <x v="4"/>
    <s v="11169"/>
    <s v="สูงเม่น,รพช."/>
    <s v="รพช."/>
    <n v="42"/>
    <s v="รพช.F2 30,000 - 60,000"/>
    <n v="1.78"/>
    <n v="1.58"/>
    <n v="1.26"/>
    <n v="12905277.390000001"/>
    <n v="6114422.2000000002"/>
    <n v="0"/>
    <n v="0"/>
    <n v="0"/>
    <s v=""/>
    <x v="0"/>
    <n v="8332056.4800000004"/>
    <n v="4328356.24"/>
  </r>
  <r>
    <n v="71"/>
    <x v="0"/>
    <x v="4"/>
    <s v="11170"/>
    <s v="สอง,รพช."/>
    <s v="รพช."/>
    <n v="35"/>
    <s v="รพช.F2 30,000 - 60,000"/>
    <n v="1.53"/>
    <n v="1.24"/>
    <n v="1.06"/>
    <n v="8950492"/>
    <n v="3146857.62"/>
    <n v="0"/>
    <n v="0"/>
    <n v="0"/>
    <s v=""/>
    <x v="0"/>
    <n v="4516256.9400000004"/>
    <n v="1016349.18"/>
  </r>
  <r>
    <n v="72"/>
    <x v="0"/>
    <x v="4"/>
    <s v="11171"/>
    <s v="วังชิ้น,รพช."/>
    <s v="รพช."/>
    <n v="36"/>
    <s v="รพช.F2 30,000 - 60,000"/>
    <n v="2.08"/>
    <n v="1.8"/>
    <n v="1.62"/>
    <n v="10695435.699999999"/>
    <n v="6647219.4500000002"/>
    <n v="0"/>
    <n v="0"/>
    <n v="0"/>
    <s v=""/>
    <x v="0"/>
    <n v="7864691.8099999996"/>
    <n v="6147025.3600000003"/>
  </r>
  <r>
    <n v="73"/>
    <x v="0"/>
    <x v="4"/>
    <s v="11172"/>
    <s v="หนองม่วงไข่,รพช."/>
    <s v="รพช."/>
    <n v="35"/>
    <s v="รพช.F2 &lt;=30,000"/>
    <n v="2.85"/>
    <n v="2.61"/>
    <n v="2.13"/>
    <n v="9452726.4600000009"/>
    <n v="1057448.46"/>
    <n v="0"/>
    <n v="0"/>
    <n v="0"/>
    <s v=""/>
    <x v="0"/>
    <n v="1923104.57"/>
    <n v="5764443.2300000004"/>
  </r>
  <r>
    <n v="74"/>
    <x v="0"/>
    <x v="4"/>
    <s v="11452"/>
    <s v="สมเด็จพระยุพราชเด่นชัย,รพช."/>
    <s v="รพช."/>
    <n v="38"/>
    <s v="รพช.F1 &lt;=50,000"/>
    <n v="4.5599999999999996"/>
    <n v="3.69"/>
    <n v="2.84"/>
    <n v="21581241.57"/>
    <n v="3736235.46"/>
    <n v="0"/>
    <n v="0"/>
    <n v="0"/>
    <s v=""/>
    <x v="0"/>
    <n v="5780142.7300000004"/>
    <n v="11138694.5"/>
  </r>
  <r>
    <n v="75"/>
    <x v="0"/>
    <x v="5"/>
    <s v="10719"/>
    <s v="ศรีสังวาลย์,รพท."/>
    <s v="รพท."/>
    <n v="204"/>
    <s v="รพท.S &lt;=400"/>
    <n v="2.1"/>
    <n v="1.94"/>
    <n v="1.48"/>
    <n v="96519570.109999999"/>
    <n v="25587880.09"/>
    <n v="0"/>
    <n v="0"/>
    <n v="0"/>
    <s v=""/>
    <x v="0"/>
    <n v="37719345.359999999"/>
    <n v="43724901.469999999"/>
  </r>
  <r>
    <n v="76"/>
    <x v="0"/>
    <x v="5"/>
    <s v="11203"/>
    <s v="ขุนยวม,รพช."/>
    <s v="รพช."/>
    <n v="34"/>
    <s v="รพช.F2 &lt;=30,000"/>
    <n v="2.4500000000000002"/>
    <n v="2.23"/>
    <n v="0.96"/>
    <n v="19287843.280000001"/>
    <n v="14470799.98"/>
    <n v="0"/>
    <n v="0"/>
    <n v="0"/>
    <s v=""/>
    <x v="0"/>
    <n v="16243364.49"/>
    <n v="-590617.61"/>
  </r>
  <r>
    <n v="77"/>
    <x v="0"/>
    <x v="5"/>
    <s v="11204"/>
    <s v="ปาย,รพช."/>
    <s v="รพช."/>
    <n v="58"/>
    <s v="รพช.F1 &lt;=50,000"/>
    <n v="1.2"/>
    <n v="1"/>
    <n v="0.48"/>
    <n v="4770993.29"/>
    <n v="9785178.7799999993"/>
    <n v="2"/>
    <n v="0"/>
    <n v="0"/>
    <s v=""/>
    <x v="2"/>
    <n v="12548773.83"/>
    <n v="-12422071.140000001"/>
  </r>
  <r>
    <n v="78"/>
    <x v="0"/>
    <x v="5"/>
    <s v="11205"/>
    <s v="แม่สะเรียง,รพช."/>
    <s v="รพช."/>
    <n v="110"/>
    <s v="รพช. M2 &gt;100"/>
    <n v="1.51"/>
    <n v="1.36"/>
    <n v="0.93"/>
    <n v="26275824.23"/>
    <n v="22680947.800000001"/>
    <n v="0"/>
    <n v="0"/>
    <n v="0"/>
    <s v=""/>
    <x v="0"/>
    <n v="28051144.289999999"/>
    <n v="-3889719.52"/>
  </r>
  <r>
    <n v="79"/>
    <x v="0"/>
    <x v="5"/>
    <s v="11206"/>
    <s v="แม่ลาน้อย,รพช."/>
    <s v="รพช."/>
    <n v="33"/>
    <s v="รพช.F2 &lt;=30,000"/>
    <n v="1.96"/>
    <n v="1.77"/>
    <n v="1.19"/>
    <n v="11711671.210000001"/>
    <n v="11502104.689999999"/>
    <n v="0"/>
    <n v="0"/>
    <n v="0"/>
    <s v=""/>
    <x v="0"/>
    <n v="12613208.66"/>
    <n v="2335900.35"/>
  </r>
  <r>
    <n v="80"/>
    <x v="0"/>
    <x v="5"/>
    <s v="11207"/>
    <s v="สบเมย,รพช."/>
    <s v="รพช."/>
    <n v="32"/>
    <s v="รพช.F2 30,000 - 60,000"/>
    <n v="2.29"/>
    <n v="2.14"/>
    <n v="1.51"/>
    <n v="20636177.149999999"/>
    <n v="14308655.369999999"/>
    <n v="0"/>
    <n v="0"/>
    <n v="0"/>
    <s v=""/>
    <x v="0"/>
    <n v="15613523.92"/>
    <n v="8095957.5099999998"/>
  </r>
  <r>
    <n v="81"/>
    <x v="0"/>
    <x v="5"/>
    <s v="11208"/>
    <s v="ปางมะผ้า,รพช."/>
    <s v="รพช."/>
    <n v="35"/>
    <s v="รพช.F2 &lt;=30,000"/>
    <n v="1.33"/>
    <n v="1.18"/>
    <n v="0.93"/>
    <n v="4853588.79"/>
    <n v="1486982.52"/>
    <n v="1"/>
    <n v="0"/>
    <n v="0"/>
    <s v=""/>
    <x v="1"/>
    <n v="2441507.2000000002"/>
    <n v="-1059215.76"/>
  </r>
  <r>
    <n v="82"/>
    <x v="0"/>
    <x v="6"/>
    <s v="10672"/>
    <s v="ลำปาง,รพศ."/>
    <s v="รพศ."/>
    <n v="743"/>
    <s v="รพศ.A &gt;700 to &lt;1000"/>
    <n v="7.78"/>
    <n v="7.25"/>
    <n v="5.73"/>
    <n v="1777644509.6199999"/>
    <n v="6874119.1100000003"/>
    <n v="0"/>
    <n v="0"/>
    <n v="0"/>
    <s v=""/>
    <x v="0"/>
    <n v="148153670.69999999"/>
    <n v="1240818161.8599999"/>
  </r>
  <r>
    <n v="83"/>
    <x v="0"/>
    <x v="6"/>
    <s v="11146"/>
    <s v="แม่เมาะ,รพช."/>
    <s v="รพช."/>
    <n v="35"/>
    <s v="รพช.F2 &lt;=30,000"/>
    <n v="2.76"/>
    <n v="2.57"/>
    <n v="2.27"/>
    <n v="27358990.620000001"/>
    <n v="2457282.84"/>
    <n v="0"/>
    <n v="0"/>
    <n v="0"/>
    <s v=""/>
    <x v="0"/>
    <n v="2915998.01"/>
    <n v="19737485.609999999"/>
  </r>
  <r>
    <n v="84"/>
    <x v="0"/>
    <x v="6"/>
    <s v="11147"/>
    <s v="เกาะคา,รพช."/>
    <s v="รพช."/>
    <n v="144"/>
    <s v="รพช. M2 &gt;100"/>
    <n v="2.25"/>
    <n v="1.99"/>
    <n v="1.38"/>
    <n v="48096954.299999997"/>
    <n v="15196912.42"/>
    <n v="0"/>
    <n v="0"/>
    <n v="0"/>
    <s v=""/>
    <x v="0"/>
    <n v="21808408.620000001"/>
    <n v="14818484.24"/>
  </r>
  <r>
    <n v="85"/>
    <x v="0"/>
    <x v="6"/>
    <s v="11148"/>
    <s v="เสริมงาม,รพช."/>
    <s v="รพช."/>
    <n v="30"/>
    <s v="รพช.F2 &lt;=30,000"/>
    <n v="2.9"/>
    <n v="2.67"/>
    <n v="2.33"/>
    <n v="16824635.789999999"/>
    <n v="5093856.72"/>
    <n v="0"/>
    <n v="0"/>
    <n v="0"/>
    <s v=""/>
    <x v="0"/>
    <n v="6009270.5099999998"/>
    <n v="11721584.449999999"/>
  </r>
  <r>
    <n v="86"/>
    <x v="0"/>
    <x v="6"/>
    <s v="11149"/>
    <s v="งาว,รพช."/>
    <s v="รพช."/>
    <n v="47"/>
    <s v="รพช.F2 30,000 - 60,000"/>
    <n v="3.92"/>
    <n v="3.7"/>
    <n v="3.41"/>
    <n v="39120263.079999998"/>
    <n v="7290857.54"/>
    <n v="0"/>
    <n v="0"/>
    <n v="0"/>
    <s v=""/>
    <x v="0"/>
    <n v="8820948.9800000004"/>
    <n v="32340665.359999999"/>
  </r>
  <r>
    <n v="87"/>
    <x v="0"/>
    <x v="6"/>
    <s v="11150"/>
    <s v="แจ้ห่ม,รพช."/>
    <s v="รพช."/>
    <n v="30"/>
    <s v="รพช.F2 &lt;=30,000"/>
    <n v="2.0299999999999998"/>
    <n v="1.92"/>
    <n v="1.51"/>
    <n v="15282795.699999999"/>
    <n v="2937557.88"/>
    <n v="0"/>
    <n v="0"/>
    <n v="0"/>
    <s v=""/>
    <x v="0"/>
    <n v="3993962.7"/>
    <n v="7555426.4699999997"/>
  </r>
  <r>
    <n v="88"/>
    <x v="0"/>
    <x v="6"/>
    <s v="11151"/>
    <s v="วังเหนือ,รพช."/>
    <s v="รพช."/>
    <n v="45"/>
    <s v="รพช.F2 30,000 - 60,000"/>
    <n v="2.89"/>
    <n v="2.64"/>
    <n v="2.39"/>
    <n v="24856440.5"/>
    <n v="4258462.83"/>
    <n v="0"/>
    <n v="0"/>
    <n v="0"/>
    <s v=""/>
    <x v="0"/>
    <n v="5878690.4000000004"/>
    <n v="18299038.640000001"/>
  </r>
  <r>
    <n v="89"/>
    <x v="0"/>
    <x v="6"/>
    <s v="11152"/>
    <s v="เถิน,รพช."/>
    <s v="รพช."/>
    <n v="77"/>
    <s v="รพช. M2 &lt;=100"/>
    <n v="2.33"/>
    <n v="2.13"/>
    <n v="1.74"/>
    <n v="36388427.920000002"/>
    <n v="8030839.5499999998"/>
    <n v="0"/>
    <n v="0"/>
    <n v="0"/>
    <s v=""/>
    <x v="0"/>
    <n v="14444019.189999999"/>
    <n v="20178232.420000002"/>
  </r>
  <r>
    <n v="90"/>
    <x v="0"/>
    <x v="6"/>
    <s v="11153"/>
    <s v="แม่พริก,รพช."/>
    <s v="รพช."/>
    <n v="30"/>
    <s v="รพช.F2 &lt;=30,000"/>
    <n v="4.0599999999999996"/>
    <n v="3.94"/>
    <n v="3.67"/>
    <n v="19207073.359999999"/>
    <n v="5060999.3499999996"/>
    <n v="0"/>
    <n v="0"/>
    <n v="0"/>
    <s v=""/>
    <x v="0"/>
    <n v="5757546.25"/>
    <n v="16814132.050000001"/>
  </r>
  <r>
    <n v="91"/>
    <x v="0"/>
    <x v="6"/>
    <s v="11154"/>
    <s v="แม่ทะ,รพช."/>
    <s v="รพช."/>
    <n v="30"/>
    <s v="รพช.F2 30,000 - 60,000"/>
    <n v="1.38"/>
    <n v="1.29"/>
    <n v="1.1399999999999999"/>
    <n v="7726783"/>
    <n v="4702520.63"/>
    <n v="1"/>
    <n v="0"/>
    <n v="0"/>
    <s v=""/>
    <x v="1"/>
    <n v="6009239.5999999996"/>
    <n v="2782404.15"/>
  </r>
  <r>
    <n v="92"/>
    <x v="0"/>
    <x v="6"/>
    <s v="11155"/>
    <s v="สบปราบ,รพช."/>
    <s v="รพช."/>
    <n v="30"/>
    <s v="รพช.F2 &lt;=30,000"/>
    <n v="2.54"/>
    <n v="2.38"/>
    <n v="2.1"/>
    <n v="17261914.469999999"/>
    <n v="4672586.41"/>
    <n v="0"/>
    <n v="0"/>
    <n v="0"/>
    <s v=""/>
    <x v="0"/>
    <n v="5644886.6500000004"/>
    <n v="12317160.380000001"/>
  </r>
  <r>
    <n v="93"/>
    <x v="0"/>
    <x v="6"/>
    <s v="11156"/>
    <s v="ห้างฉัตร,รพช."/>
    <s v="รพช."/>
    <n v="35"/>
    <s v="รพช.F2 30,000 - 60,000"/>
    <n v="2.09"/>
    <n v="1.86"/>
    <n v="1.44"/>
    <n v="13271364.109999999"/>
    <n v="3481158.45"/>
    <n v="0"/>
    <n v="0"/>
    <n v="0"/>
    <s v=""/>
    <x v="0"/>
    <n v="4775203.3099999996"/>
    <n v="5311004.26"/>
  </r>
  <r>
    <n v="94"/>
    <x v="0"/>
    <x v="6"/>
    <s v="11157"/>
    <s v="เมืองปาน,รพช."/>
    <s v="รพช."/>
    <n v="30"/>
    <s v="รพช.F2 &lt;=30,000"/>
    <n v="2.92"/>
    <n v="2.66"/>
    <n v="2.34"/>
    <n v="19232584.710000001"/>
    <n v="3604353.32"/>
    <n v="0"/>
    <n v="0"/>
    <n v="0"/>
    <s v=""/>
    <x v="0"/>
    <n v="4561144.49"/>
    <n v="13437194.42"/>
  </r>
  <r>
    <n v="95"/>
    <x v="0"/>
    <x v="7"/>
    <s v="10714"/>
    <s v="ลำพูน,รพท."/>
    <s v="รพท."/>
    <n v="411"/>
    <s v="รพท.S &gt;400"/>
    <n v="2.0699999999999998"/>
    <n v="1.84"/>
    <n v="1.08"/>
    <n v="232881125.22"/>
    <n v="70428092.310000002"/>
    <n v="0"/>
    <n v="0"/>
    <n v="0"/>
    <s v=""/>
    <x v="0"/>
    <n v="88213354.569999993"/>
    <n v="20721683.16"/>
  </r>
  <r>
    <n v="96"/>
    <x v="0"/>
    <x v="7"/>
    <s v="11140"/>
    <s v="แม่ทา,รพช."/>
    <s v="รพช."/>
    <n v="33"/>
    <s v="รพช.F2 &lt;=30,000"/>
    <n v="3.77"/>
    <n v="3.59"/>
    <n v="3.17"/>
    <n v="25795968.420000002"/>
    <n v="6887190.4800000004"/>
    <n v="0"/>
    <n v="0"/>
    <n v="0"/>
    <s v=""/>
    <x v="0"/>
    <n v="7034841.2400000002"/>
    <n v="20235254.890000001"/>
  </r>
  <r>
    <n v="97"/>
    <x v="0"/>
    <x v="7"/>
    <s v="11141"/>
    <s v="บ้านโฮ่ง,รพช."/>
    <s v="รพช."/>
    <n v="34"/>
    <s v="รพช.F2 &lt;=30,000"/>
    <n v="2.4700000000000002"/>
    <n v="2.29"/>
    <n v="1.97"/>
    <n v="20336430.079999998"/>
    <n v="6547540.2199999997"/>
    <n v="0"/>
    <n v="0"/>
    <n v="0"/>
    <s v=""/>
    <x v="0"/>
    <n v="5381250.2999999998"/>
    <n v="13389878.609999999"/>
  </r>
  <r>
    <n v="98"/>
    <x v="0"/>
    <x v="7"/>
    <s v="11142"/>
    <s v="ลี้,รพช."/>
    <s v="รพช."/>
    <n v="71"/>
    <s v="รพช.F1 50,000-100,000"/>
    <n v="1.4"/>
    <n v="1.26"/>
    <n v="1"/>
    <n v="13616214.119999999"/>
    <n v="7600693.21"/>
    <n v="1"/>
    <n v="0"/>
    <n v="0"/>
    <s v=""/>
    <x v="1"/>
    <n v="10487950.52"/>
    <n v="-49029.31"/>
  </r>
  <r>
    <n v="99"/>
    <x v="0"/>
    <x v="7"/>
    <s v="11143"/>
    <s v="ทุ่งหัวช้าง,รพช."/>
    <s v="รพช."/>
    <n v="30"/>
    <s v="รพช.F2 &lt;=30,000"/>
    <n v="3.2"/>
    <n v="3.08"/>
    <n v="2.84"/>
    <n v="21991615.039999999"/>
    <n v="3968825.4"/>
    <n v="0"/>
    <n v="0"/>
    <n v="0"/>
    <s v=""/>
    <x v="0"/>
    <n v="5169117.68"/>
    <n v="18395623.850000001"/>
  </r>
  <r>
    <n v="100"/>
    <x v="0"/>
    <x v="7"/>
    <s v="11144"/>
    <s v="ป่าซาง,รพช."/>
    <s v="รพช."/>
    <n v="75"/>
    <s v="รพช.F1 &lt;=50,000"/>
    <n v="1.53"/>
    <n v="1.37"/>
    <n v="0.99"/>
    <n v="11432551.529999999"/>
    <n v="22830555.870000001"/>
    <n v="0"/>
    <n v="0"/>
    <n v="0"/>
    <s v=""/>
    <x v="0"/>
    <n v="25326562.399999999"/>
    <n v="-270137.58"/>
  </r>
  <r>
    <n v="101"/>
    <x v="0"/>
    <x v="7"/>
    <s v="11145"/>
    <s v="บ้านธิ,รพช."/>
    <s v="รพช."/>
    <n v="30"/>
    <s v="รพช.F2 &lt;=30,000"/>
    <n v="1.71"/>
    <n v="1.59"/>
    <n v="1.18"/>
    <n v="7847974.3200000003"/>
    <n v="-453369.37"/>
    <n v="0"/>
    <n v="1"/>
    <n v="0"/>
    <n v="51.9"/>
    <x v="1"/>
    <n v="491696.26"/>
    <n v="1636891.52"/>
  </r>
  <r>
    <n v="102"/>
    <x v="0"/>
    <x v="7"/>
    <s v="24956"/>
    <s v="เวียงหนองล่อง,รพช."/>
    <s v="รพช."/>
    <n v="10"/>
    <s v="รพช.F3 &lt;=15,000"/>
    <n v="3.03"/>
    <n v="2.85"/>
    <n v="2.52"/>
    <n v="14269454.9"/>
    <n v="1458906.28"/>
    <n v="0"/>
    <n v="0"/>
    <n v="0"/>
    <s v=""/>
    <x v="0"/>
    <n v="2507030.04"/>
    <n v="10673704.66"/>
  </r>
  <r>
    <n v="103"/>
    <x v="1"/>
    <x v="8"/>
    <s v="10722"/>
    <s v="สมเด็จพระเจ้าตากสินมหาราช,รพท."/>
    <s v="รพท."/>
    <n v="310"/>
    <s v="รพท.S &lt;=400"/>
    <n v="1.61"/>
    <n v="1.45"/>
    <n v="0.86"/>
    <n v="97110255.849999994"/>
    <n v="20549469.469999999"/>
    <n v="0"/>
    <n v="0"/>
    <n v="0"/>
    <s v=""/>
    <x v="0"/>
    <n v="33508363.469999999"/>
    <n v="-21764807.850000001"/>
  </r>
  <r>
    <n v="104"/>
    <x v="1"/>
    <x v="8"/>
    <s v="10723"/>
    <s v="แม่สอด,รพท."/>
    <s v="รพท."/>
    <n v="420"/>
    <s v="รพท.S &gt;400"/>
    <n v="1.73"/>
    <n v="1.58"/>
    <n v="1.18"/>
    <n v="166469370.09"/>
    <n v="29270298.949999999"/>
    <n v="0"/>
    <n v="0"/>
    <n v="0"/>
    <s v=""/>
    <x v="0"/>
    <n v="36207123.719999999"/>
    <n v="43262063.020000003"/>
  </r>
  <r>
    <n v="105"/>
    <x v="1"/>
    <x v="8"/>
    <s v="11238"/>
    <s v="บ้านตาก,รพช."/>
    <s v="รพช."/>
    <n v="60"/>
    <s v="รพช.F2 30,000 - 60,000"/>
    <n v="1.43"/>
    <n v="1.24"/>
    <n v="0.85"/>
    <n v="7992440.2300000004"/>
    <n v="8464832.5600000005"/>
    <n v="1"/>
    <n v="0"/>
    <n v="0"/>
    <s v=""/>
    <x v="1"/>
    <n v="8341802.0700000003"/>
    <n v="-3006248.17"/>
  </r>
  <r>
    <n v="106"/>
    <x v="1"/>
    <x v="8"/>
    <s v="11239"/>
    <s v="สามเงา,รพช."/>
    <s v="รพช."/>
    <n v="36"/>
    <s v="รพช.F2 &lt;=30,000"/>
    <n v="1.2"/>
    <n v="1.1299999999999999"/>
    <n v="1.01"/>
    <n v="5404512.21"/>
    <n v="3635087.42"/>
    <n v="1"/>
    <n v="0"/>
    <n v="0"/>
    <s v=""/>
    <x v="1"/>
    <n v="5015806.5999999996"/>
    <n v="346090.14"/>
  </r>
  <r>
    <n v="107"/>
    <x v="1"/>
    <x v="8"/>
    <s v="11240"/>
    <s v="แม่ระมาด,รพช."/>
    <s v="รพช."/>
    <n v="120"/>
    <s v="รพช.F1 &lt;=50,000"/>
    <n v="1.61"/>
    <n v="1.46"/>
    <n v="0.91"/>
    <n v="22239182.059999999"/>
    <n v="5691169.4299999997"/>
    <n v="0"/>
    <n v="0"/>
    <n v="0"/>
    <s v=""/>
    <x v="0"/>
    <n v="10553999.5"/>
    <n v="-3215723.58"/>
  </r>
  <r>
    <n v="108"/>
    <x v="1"/>
    <x v="8"/>
    <s v="11241"/>
    <s v="ท่าสองยาง,รพช."/>
    <s v="รพช."/>
    <n v="80"/>
    <s v="รพช. M2 &lt;=100"/>
    <n v="2.15"/>
    <n v="1.97"/>
    <n v="1.52"/>
    <n v="36544685.140000001"/>
    <n v="23188301.43"/>
    <n v="0"/>
    <n v="0"/>
    <n v="0"/>
    <s v=""/>
    <x v="0"/>
    <n v="24084212.059999999"/>
    <n v="16359025.07"/>
  </r>
  <r>
    <n v="109"/>
    <x v="1"/>
    <x v="8"/>
    <s v="11242"/>
    <s v="พบพระ,รพช."/>
    <s v="รพช."/>
    <n v="85"/>
    <s v="รพช.F1 &lt;=50,000"/>
    <n v="1.39"/>
    <n v="1.2"/>
    <n v="1"/>
    <n v="11334769.689999999"/>
    <n v="6956439.9299999997"/>
    <n v="1"/>
    <n v="0"/>
    <n v="0"/>
    <s v=""/>
    <x v="1"/>
    <n v="8316042.7800000003"/>
    <n v="-51968.05"/>
  </r>
  <r>
    <n v="110"/>
    <x v="1"/>
    <x v="8"/>
    <s v="11243"/>
    <s v="อุ้มผาง,รพช."/>
    <s v="รพช."/>
    <n v="64"/>
    <s v="รพช. M2 &lt;=100"/>
    <n v="1.71"/>
    <n v="1.28"/>
    <n v="0.78"/>
    <n v="20404437.190000001"/>
    <n v="20975192.260000002"/>
    <n v="1"/>
    <n v="0"/>
    <n v="0"/>
    <s v=""/>
    <x v="1"/>
    <n v="24336134.739999998"/>
    <n v="-6264665.7699999996"/>
  </r>
  <r>
    <n v="111"/>
    <x v="1"/>
    <x v="8"/>
    <s v="27443"/>
    <s v="วังเจ้า,รพช."/>
    <s v="รพช."/>
    <n v="16"/>
    <s v="รพช.F3 &gt;=25,000"/>
    <n v="2.44"/>
    <n v="2.35"/>
    <n v="2.25"/>
    <n v="26007818.550000001"/>
    <n v="6054827.4000000004"/>
    <n v="0"/>
    <n v="0"/>
    <n v="0"/>
    <s v=""/>
    <x v="0"/>
    <n v="6428286.5599999996"/>
    <n v="22578474.079999998"/>
  </r>
  <r>
    <n v="112"/>
    <x v="1"/>
    <x v="9"/>
    <s v="10676"/>
    <s v="พุทธชินราช,รพศ."/>
    <s v="รพศ."/>
    <n v="922"/>
    <s v="รพศ.A &gt;700 to &lt;1000"/>
    <n v="2.73"/>
    <n v="2.52"/>
    <n v="2.11"/>
    <n v="1067561518.62"/>
    <n v="95866840.890000001"/>
    <n v="0"/>
    <n v="0"/>
    <n v="0"/>
    <s v=""/>
    <x v="0"/>
    <n v="68517881.680000007"/>
    <n v="688365453.74000001"/>
  </r>
  <r>
    <n v="113"/>
    <x v="1"/>
    <x v="9"/>
    <s v="11251"/>
    <s v="ชาติตระการ,รพช."/>
    <s v="รพช."/>
    <n v="30"/>
    <s v="รพช.F2 30,000 - 60,000"/>
    <n v="2.2599999999999998"/>
    <n v="1.98"/>
    <n v="1.75"/>
    <n v="23558729.23"/>
    <n v="15157529.619999999"/>
    <n v="0"/>
    <n v="0"/>
    <n v="0"/>
    <s v=""/>
    <x v="0"/>
    <n v="17159387.57"/>
    <n v="14050309.9"/>
  </r>
  <r>
    <n v="114"/>
    <x v="1"/>
    <x v="9"/>
    <s v="11252"/>
    <s v="บางระกำ,รพช."/>
    <s v="รพช."/>
    <n v="56"/>
    <s v="รพช.F2 60,000-90,000"/>
    <n v="1.57"/>
    <n v="1.39"/>
    <n v="1.08"/>
    <n v="23709871.329999998"/>
    <n v="6239592.3399999999"/>
    <n v="0"/>
    <n v="0"/>
    <n v="0"/>
    <s v=""/>
    <x v="0"/>
    <n v="9724803.2400000002"/>
    <n v="3291439.04"/>
  </r>
  <r>
    <n v="115"/>
    <x v="1"/>
    <x v="9"/>
    <s v="11253"/>
    <s v="บางกระทุ่ม,รพช."/>
    <s v="รพช."/>
    <n v="30"/>
    <s v="รพช.F2 30,000 - 60,000"/>
    <n v="2.87"/>
    <n v="2.58"/>
    <n v="2.11"/>
    <n v="42147755.130000003"/>
    <n v="4988393.49"/>
    <n v="0"/>
    <n v="0"/>
    <n v="0"/>
    <s v=""/>
    <x v="0"/>
    <n v="5881577.7599999998"/>
    <n v="25073797.09"/>
  </r>
  <r>
    <n v="116"/>
    <x v="1"/>
    <x v="9"/>
    <s v="11254"/>
    <s v="พรหมพิราม,รพช."/>
    <s v="รพช."/>
    <n v="72"/>
    <s v="รพช.F2 60,000-90,000"/>
    <n v="2.1"/>
    <n v="1.63"/>
    <n v="1.36"/>
    <n v="24635169.629999999"/>
    <n v="9551176.5899999999"/>
    <n v="0"/>
    <n v="0"/>
    <n v="0"/>
    <s v=""/>
    <x v="0"/>
    <n v="11881228.9"/>
    <n v="8089615.9400000004"/>
  </r>
  <r>
    <n v="117"/>
    <x v="1"/>
    <x v="9"/>
    <s v="11255"/>
    <s v="วัดโบสถ์,รพช."/>
    <s v="รพช."/>
    <n v="30"/>
    <s v="รพช.F2 &lt;=30,000"/>
    <n v="2.0299999999999998"/>
    <n v="1.82"/>
    <n v="1.42"/>
    <n v="20816430.210000001"/>
    <n v="3952584.3"/>
    <n v="0"/>
    <n v="0"/>
    <n v="0"/>
    <s v=""/>
    <x v="0"/>
    <n v="6212568.2000000002"/>
    <n v="8386744.4400000004"/>
  </r>
  <r>
    <n v="118"/>
    <x v="1"/>
    <x v="9"/>
    <s v="11256"/>
    <s v="วังทอง,รพช."/>
    <s v="รพช."/>
    <n v="68"/>
    <s v="รพช.F1 50,000-100,000"/>
    <n v="2.4"/>
    <n v="2.21"/>
    <n v="2.04"/>
    <n v="66030580.159999996"/>
    <n v="11037297.99"/>
    <n v="0"/>
    <n v="0"/>
    <n v="0"/>
    <s v=""/>
    <x v="0"/>
    <n v="15098719.529999999"/>
    <n v="49141620.390000001"/>
  </r>
  <r>
    <n v="119"/>
    <x v="1"/>
    <x v="9"/>
    <s v="11257"/>
    <s v="เนินมะปราง,รพช."/>
    <s v="รพช."/>
    <n v="30"/>
    <s v="รพช.F2 30,000 - 60,000"/>
    <n v="2.94"/>
    <n v="2.69"/>
    <n v="2.4300000000000002"/>
    <n v="41138473.350000001"/>
    <n v="10186669.1"/>
    <n v="0"/>
    <n v="0"/>
    <n v="0"/>
    <s v=""/>
    <x v="0"/>
    <n v="12201003.449999999"/>
    <n v="30165140.969999999"/>
  </r>
  <r>
    <n v="120"/>
    <x v="1"/>
    <x v="9"/>
    <s v="11455"/>
    <s v="สมเด็จพระยุพราชนครไทย,รพช."/>
    <s v="รพช."/>
    <n v="72"/>
    <s v="รพช. M2 &lt;=100"/>
    <n v="2.54"/>
    <n v="2.25"/>
    <n v="1.73"/>
    <n v="69338897.859999999"/>
    <n v="12842511.17"/>
    <n v="0"/>
    <n v="0"/>
    <n v="0"/>
    <s v=""/>
    <x v="0"/>
    <n v="19925089.899999999"/>
    <n v="32860737.370000001"/>
  </r>
  <r>
    <n v="121"/>
    <x v="1"/>
    <x v="10"/>
    <s v="10727"/>
    <s v="เพชรบูรณ์,รพท."/>
    <s v="รพท."/>
    <n v="509"/>
    <s v="รพท.S &gt;400"/>
    <n v="1.98"/>
    <n v="1.79"/>
    <n v="1.26"/>
    <n v="254853593.97999999"/>
    <n v="142967154.25"/>
    <n v="0"/>
    <n v="0"/>
    <n v="0"/>
    <s v=""/>
    <x v="0"/>
    <n v="108286115.41"/>
    <n v="66514301.409999996"/>
  </r>
  <r>
    <n v="122"/>
    <x v="1"/>
    <x v="10"/>
    <s v="11264"/>
    <s v="ชนแดน,รพช."/>
    <s v="รพช."/>
    <n v="68"/>
    <s v="รพช.F2 30,000 - 60,000"/>
    <n v="1.22"/>
    <n v="1.1100000000000001"/>
    <n v="0.91"/>
    <n v="8007161.2000000002"/>
    <n v="14476789.859999999"/>
    <n v="1"/>
    <n v="0"/>
    <n v="0"/>
    <s v=""/>
    <x v="1"/>
    <n v="16921012.739999998"/>
    <n v="-3569910.93"/>
  </r>
  <r>
    <n v="123"/>
    <x v="1"/>
    <x v="10"/>
    <s v="11265"/>
    <s v="หล่มสัก,รพช."/>
    <s v="รพช."/>
    <n v="205"/>
    <s v="รพช. M2 &gt;100"/>
    <n v="1.61"/>
    <n v="1.45"/>
    <n v="0.87"/>
    <n v="53985541.700000003"/>
    <n v="29449938.719999999"/>
    <n v="0"/>
    <n v="0"/>
    <n v="0"/>
    <s v=""/>
    <x v="0"/>
    <n v="32244322.690000001"/>
    <n v="-11299100.99"/>
  </r>
  <r>
    <n v="124"/>
    <x v="1"/>
    <x v="10"/>
    <s v="11266"/>
    <s v="วิเชียรบุรี,รพช."/>
    <s v="รพท."/>
    <n v="241"/>
    <s v="รพท. M1 &gt;200"/>
    <n v="1.37"/>
    <n v="1.24"/>
    <n v="0.69"/>
    <n v="47826333.009999998"/>
    <n v="55600350.439999998"/>
    <n v="2"/>
    <n v="0"/>
    <n v="0"/>
    <s v=""/>
    <x v="2"/>
    <n v="54236613.560000002"/>
    <n v="-40589824.560000002"/>
  </r>
  <r>
    <n v="125"/>
    <x v="1"/>
    <x v="10"/>
    <s v="11267"/>
    <s v="ศรีเทพ,รพช."/>
    <s v="รพช."/>
    <n v="58"/>
    <s v="รพช.F2 30,000 - 60,000"/>
    <n v="1.33"/>
    <n v="1.25"/>
    <n v="1.1299999999999999"/>
    <n v="17852980.859999999"/>
    <n v="15760516.310000001"/>
    <n v="1"/>
    <n v="0"/>
    <n v="0"/>
    <s v=""/>
    <x v="1"/>
    <n v="14843992.210000001"/>
    <n v="7021806.29"/>
  </r>
  <r>
    <n v="126"/>
    <x v="1"/>
    <x v="10"/>
    <s v="11268"/>
    <s v="หนองไผ่,รพช."/>
    <s v="รพช."/>
    <n v="142"/>
    <s v="รพช.F1 50,000-100,000"/>
    <n v="1.76"/>
    <n v="1.36"/>
    <n v="0.72"/>
    <n v="20021646.41"/>
    <n v="14919327.6"/>
    <n v="1"/>
    <n v="0"/>
    <n v="0"/>
    <s v=""/>
    <x v="1"/>
    <n v="17260240.34"/>
    <n v="-7332700.5800000001"/>
  </r>
  <r>
    <n v="127"/>
    <x v="1"/>
    <x v="10"/>
    <s v="11269"/>
    <s v="บึงสามพัน,รพช."/>
    <s v="รพช."/>
    <n v="60"/>
    <s v="รพช.F2 30,000 - 60,000"/>
    <n v="1.88"/>
    <n v="1.67"/>
    <n v="1.4"/>
    <n v="24647289.370000001"/>
    <n v="18987148.850000001"/>
    <n v="0"/>
    <n v="0"/>
    <n v="0"/>
    <s v=""/>
    <x v="0"/>
    <n v="16655562.27"/>
    <n v="11348670.140000001"/>
  </r>
  <r>
    <n v="128"/>
    <x v="1"/>
    <x v="10"/>
    <s v="11270"/>
    <s v="น้ำหนาว,รพช."/>
    <s v="รพช."/>
    <n v="10"/>
    <s v="รพช.F3 &lt;=15,000"/>
    <n v="3.78"/>
    <n v="3.53"/>
    <n v="3.24"/>
    <n v="25113944.940000001"/>
    <n v="12008361.300000001"/>
    <n v="0"/>
    <n v="0"/>
    <n v="0"/>
    <s v=""/>
    <x v="0"/>
    <n v="9884068.3599999994"/>
    <n v="20274505.940000001"/>
  </r>
  <r>
    <n v="129"/>
    <x v="1"/>
    <x v="10"/>
    <s v="11271"/>
    <s v="วังโป่ง,รพช."/>
    <s v="รพช."/>
    <n v="37"/>
    <s v="รพช.F2 &lt;=30,000"/>
    <n v="1.24"/>
    <n v="1.1200000000000001"/>
    <n v="0.94"/>
    <n v="5593816.0199999996"/>
    <n v="9166801.4800000004"/>
    <n v="1"/>
    <n v="0"/>
    <n v="0"/>
    <s v=""/>
    <x v="1"/>
    <n v="8094830.25"/>
    <n v="-1322171.42"/>
  </r>
  <r>
    <n v="130"/>
    <x v="1"/>
    <x v="10"/>
    <s v="11272"/>
    <s v="เขาค้อ,รพช."/>
    <s v="รพช."/>
    <n v="38"/>
    <s v="รพช.F2 30,000 - 60,000"/>
    <n v="1.87"/>
    <n v="1.72"/>
    <n v="1.56"/>
    <n v="21325417.879999999"/>
    <n v="10301210.68"/>
    <n v="0"/>
    <n v="0"/>
    <n v="0"/>
    <s v=""/>
    <x v="0"/>
    <n v="11638091.970000001"/>
    <n v="13820519.630000001"/>
  </r>
  <r>
    <n v="131"/>
    <x v="1"/>
    <x v="10"/>
    <s v="11457"/>
    <s v="สมเด็จพระยุพราชหล่มเก่า,รพช."/>
    <s v="รพช."/>
    <n v="128"/>
    <s v="รพช.F1 &lt;=50,000"/>
    <n v="1.01"/>
    <n v="0.9"/>
    <n v="0.69"/>
    <n v="541567.71"/>
    <n v="25075691.309999999"/>
    <n v="3"/>
    <n v="0"/>
    <n v="0"/>
    <s v=""/>
    <x v="3"/>
    <n v="12121549.52"/>
    <n v="-19805168.52"/>
  </r>
  <r>
    <n v="132"/>
    <x v="1"/>
    <x v="11"/>
    <s v="10724"/>
    <s v="สุโขทัย,รพท."/>
    <s v="รพท."/>
    <n v="320"/>
    <s v="รพท.S &lt;=400"/>
    <n v="2.0299999999999998"/>
    <n v="1.89"/>
    <n v="1.48"/>
    <n v="156095908.62"/>
    <n v="23423225.289999999"/>
    <n v="0"/>
    <n v="0"/>
    <n v="0"/>
    <s v=""/>
    <x v="0"/>
    <n v="40241127.869999997"/>
    <n v="74676739"/>
  </r>
  <r>
    <n v="133"/>
    <x v="1"/>
    <x v="11"/>
    <s v="10725"/>
    <s v="ศรีสังวรสุโขทัย,รพท."/>
    <s v="รพท."/>
    <n v="307"/>
    <s v="รพท. M1 &gt;200"/>
    <n v="3.99"/>
    <n v="3.65"/>
    <n v="2.44"/>
    <n v="196150461.19"/>
    <n v="18666501.879999999"/>
    <n v="0"/>
    <n v="0"/>
    <n v="0"/>
    <s v=""/>
    <x v="0"/>
    <n v="13906401.390000001"/>
    <n v="107767217.13"/>
  </r>
  <r>
    <n v="134"/>
    <x v="1"/>
    <x v="11"/>
    <s v="11244"/>
    <s v="บ้านด่านลานหอย,รพช."/>
    <s v="รพช."/>
    <n v="44"/>
    <s v="รพช.F2 30,000 - 60,000"/>
    <n v="2.65"/>
    <n v="2.41"/>
    <n v="1.79"/>
    <n v="45831066.600000001"/>
    <n v="6835880.0700000003"/>
    <n v="0"/>
    <n v="0"/>
    <n v="0"/>
    <s v=""/>
    <x v="0"/>
    <n v="8182376.2699999996"/>
    <n v="22025369.91"/>
  </r>
  <r>
    <n v="135"/>
    <x v="1"/>
    <x v="11"/>
    <s v="11245"/>
    <s v="คีรีมาศ,รพช."/>
    <s v="รพช."/>
    <n v="69"/>
    <s v="รพช.F2 30,000 - 60,000"/>
    <n v="2.37"/>
    <n v="2.13"/>
    <n v="1.68"/>
    <n v="24300730.43"/>
    <n v="14641313.880000001"/>
    <n v="0"/>
    <n v="0"/>
    <n v="0"/>
    <s v=""/>
    <x v="0"/>
    <n v="16127277.83"/>
    <n v="12058410.130000001"/>
  </r>
  <r>
    <n v="136"/>
    <x v="1"/>
    <x v="11"/>
    <s v="11246"/>
    <s v="กงไกรลาศ,รพช."/>
    <s v="รพช."/>
    <n v="34"/>
    <s v="รพช.F2 30,000 - 60,000"/>
    <n v="2.63"/>
    <n v="2.38"/>
    <n v="1.96"/>
    <n v="36807545.310000002"/>
    <n v="10939239.27"/>
    <n v="0"/>
    <n v="0"/>
    <n v="0"/>
    <s v=""/>
    <x v="0"/>
    <n v="12093537.48"/>
    <n v="21679325.93"/>
  </r>
  <r>
    <n v="137"/>
    <x v="1"/>
    <x v="11"/>
    <s v="11247"/>
    <s v="ศรีสัชนาลัย,รพช."/>
    <s v="รพช."/>
    <n v="74"/>
    <s v="รพช.F1 50,000-100,000"/>
    <n v="1.23"/>
    <n v="0.99"/>
    <n v="0.84"/>
    <n v="9649138.4700000007"/>
    <n v="8350224.3099999996"/>
    <n v="2"/>
    <n v="0"/>
    <n v="0"/>
    <s v=""/>
    <x v="2"/>
    <n v="10178923.060000001"/>
    <n v="-6706080.2999999998"/>
  </r>
  <r>
    <n v="138"/>
    <x v="1"/>
    <x v="11"/>
    <s v="11248"/>
    <s v="สวรรคโลก,รพช."/>
    <s v="รพช."/>
    <n v="111"/>
    <s v="รพช. M2 &gt;100"/>
    <n v="2.08"/>
    <n v="1.82"/>
    <n v="1.34"/>
    <n v="35973483.960000001"/>
    <n v="16418959.949999999"/>
    <n v="0"/>
    <n v="0"/>
    <n v="0"/>
    <s v=""/>
    <x v="0"/>
    <n v="20276783.890000001"/>
    <n v="11419626.810000001"/>
  </r>
  <r>
    <n v="139"/>
    <x v="1"/>
    <x v="11"/>
    <s v="11249"/>
    <s v="ศรีนคร,รพช."/>
    <s v="รพช."/>
    <n v="30"/>
    <s v="รพช.F2 &lt;=30,000"/>
    <n v="1.65"/>
    <n v="1.51"/>
    <n v="1.3"/>
    <n v="10417120.560000001"/>
    <n v="6039288.9800000004"/>
    <n v="0"/>
    <n v="0"/>
    <n v="0"/>
    <s v=""/>
    <x v="0"/>
    <n v="7286556.0999999996"/>
    <n v="4814596.43"/>
  </r>
  <r>
    <n v="140"/>
    <x v="1"/>
    <x v="11"/>
    <s v="11250"/>
    <s v="ทุ่งเสลี่ยม,รพช."/>
    <s v="รพช."/>
    <n v="38"/>
    <s v="รพช.F2 30,000 - 60,000"/>
    <n v="2.64"/>
    <n v="2.42"/>
    <n v="1.98"/>
    <n v="31484192.280000001"/>
    <n v="12046235.939999999"/>
    <n v="0"/>
    <n v="0"/>
    <n v="0"/>
    <s v=""/>
    <x v="0"/>
    <n v="15426932.460000001"/>
    <n v="18732938.300000001"/>
  </r>
  <r>
    <n v="141"/>
    <x v="1"/>
    <x v="12"/>
    <s v="10673"/>
    <s v="อุตรดิตถ์,รพศ."/>
    <s v="รพศ."/>
    <n v="655"/>
    <s v="รพศ.A &lt;=700"/>
    <n v="2.09"/>
    <n v="1.7"/>
    <n v="0.75"/>
    <n v="277731003.23000002"/>
    <n v="66945452.789999999"/>
    <n v="1"/>
    <n v="0"/>
    <n v="0"/>
    <s v=""/>
    <x v="1"/>
    <n v="96841009.370000005"/>
    <n v="-60903984.920000002"/>
  </r>
  <r>
    <n v="142"/>
    <x v="1"/>
    <x v="12"/>
    <s v="11158"/>
    <s v="ตรอน,รพช."/>
    <s v="รพช."/>
    <n v="34"/>
    <s v="รพช.F2 &lt;=30,000"/>
    <n v="1.39"/>
    <n v="1.17"/>
    <n v="0.89"/>
    <n v="6807375.9100000001"/>
    <n v="1811399.69"/>
    <n v="1"/>
    <n v="0"/>
    <n v="0"/>
    <s v=""/>
    <x v="1"/>
    <n v="3693696.2"/>
    <n v="-2024225.27"/>
  </r>
  <r>
    <n v="143"/>
    <x v="1"/>
    <x v="12"/>
    <s v="11159"/>
    <s v="ท่าปลา,รพช."/>
    <s v="รพช."/>
    <n v="30"/>
    <s v="รพช.F2 &lt;=30,000"/>
    <n v="1.26"/>
    <n v="1.08"/>
    <n v="0.84"/>
    <n v="7258254.1200000001"/>
    <n v="10160379.75"/>
    <n v="1"/>
    <n v="0"/>
    <n v="0"/>
    <s v=""/>
    <x v="1"/>
    <n v="11724957.529999999"/>
    <n v="-4488864.43"/>
  </r>
  <r>
    <n v="144"/>
    <x v="1"/>
    <x v="12"/>
    <s v="11160"/>
    <s v="น้ำปาด,รพช."/>
    <s v="รพช."/>
    <n v="36"/>
    <s v="รพช.F1 &lt;=50,000"/>
    <n v="1.81"/>
    <n v="1.56"/>
    <n v="1.2"/>
    <n v="15543462.289999999"/>
    <n v="7718478.5300000003"/>
    <n v="0"/>
    <n v="0"/>
    <n v="0"/>
    <s v=""/>
    <x v="0"/>
    <n v="9068411.4600000009"/>
    <n v="3873465.27"/>
  </r>
  <r>
    <n v="145"/>
    <x v="1"/>
    <x v="12"/>
    <s v="11161"/>
    <s v="ฟากท่า,รพช."/>
    <s v="รพช."/>
    <n v="30"/>
    <s v="รพช.F2 &lt;=30,000"/>
    <n v="1.92"/>
    <n v="1.68"/>
    <n v="1.33"/>
    <n v="8212114.2800000003"/>
    <n v="6991584.8899999997"/>
    <n v="0"/>
    <n v="0"/>
    <n v="0"/>
    <s v=""/>
    <x v="0"/>
    <n v="8404334.6500000004"/>
    <n v="2954345.32"/>
  </r>
  <r>
    <n v="146"/>
    <x v="1"/>
    <x v="12"/>
    <s v="11162"/>
    <s v="บ้านโคก,รพช."/>
    <s v="รพช."/>
    <n v="30"/>
    <s v="รพช.F2 &lt;=30,000"/>
    <n v="3.35"/>
    <n v="3.07"/>
    <n v="2.65"/>
    <n v="16950629.850000001"/>
    <n v="6646251.7199999997"/>
    <n v="0"/>
    <n v="0"/>
    <n v="0"/>
    <s v=""/>
    <x v="0"/>
    <n v="8279676.2300000004"/>
    <n v="11876787.720000001"/>
  </r>
  <r>
    <n v="147"/>
    <x v="1"/>
    <x v="12"/>
    <s v="11163"/>
    <s v="พิชัย,รพช."/>
    <s v="รพช."/>
    <n v="60"/>
    <s v="รพช.F2 30,000 - 60,000"/>
    <n v="1.21"/>
    <n v="0.96"/>
    <n v="0.75"/>
    <n v="8067367.79"/>
    <n v="9364758.7599999998"/>
    <n v="3"/>
    <n v="0"/>
    <n v="0"/>
    <s v=""/>
    <x v="3"/>
    <n v="12055882.789999999"/>
    <n v="-9698684.9399999995"/>
  </r>
  <r>
    <n v="148"/>
    <x v="1"/>
    <x v="12"/>
    <s v="11164"/>
    <s v="ลับแล,รพช."/>
    <s v="รพช."/>
    <n v="30"/>
    <s v="รพช.F2 30,000 - 60,000"/>
    <n v="1.5"/>
    <n v="1.28"/>
    <n v="0.85"/>
    <n v="13883913.24"/>
    <n v="7423313.9500000002"/>
    <n v="0"/>
    <n v="0"/>
    <n v="0"/>
    <s v=""/>
    <x v="0"/>
    <n v="10104185.130000001"/>
    <n v="-4205195.8"/>
  </r>
  <r>
    <n v="149"/>
    <x v="1"/>
    <x v="12"/>
    <s v="11165"/>
    <s v="ทองแสนขัน,รพช."/>
    <s v="รพช."/>
    <n v="35"/>
    <s v="รพช.F2 &lt;=30,000"/>
    <n v="1.35"/>
    <n v="1.17"/>
    <n v="0.85"/>
    <n v="7595334.0800000001"/>
    <n v="7620760.7599999998"/>
    <n v="1"/>
    <n v="0"/>
    <n v="0"/>
    <s v=""/>
    <x v="1"/>
    <n v="8578544.4600000009"/>
    <n v="-3304518.6"/>
  </r>
  <r>
    <n v="150"/>
    <x v="2"/>
    <x v="13"/>
    <s v="10721"/>
    <s v="กำแพงเพชร,รพท."/>
    <s v="รพท."/>
    <n v="468"/>
    <s v="รพท.S &gt;400"/>
    <n v="2.29"/>
    <n v="1.93"/>
    <n v="0.97"/>
    <n v="269105911.04000002"/>
    <n v="32776024.960000001"/>
    <n v="0"/>
    <n v="0"/>
    <n v="0"/>
    <s v=""/>
    <x v="0"/>
    <n v="46641448.700000003"/>
    <n v="-6547725.25"/>
  </r>
  <r>
    <n v="151"/>
    <x v="2"/>
    <x v="13"/>
    <s v="11228"/>
    <s v="ทุ่งโพธิ์ทะเล,รพช."/>
    <s v="รพช."/>
    <n v="10"/>
    <s v="รพช.F3 &lt;=15,000"/>
    <n v="6.7"/>
    <n v="6.36"/>
    <n v="5.99"/>
    <n v="36841545.909999996"/>
    <n v="4234507.5199999996"/>
    <n v="0"/>
    <n v="0"/>
    <n v="0"/>
    <s v=""/>
    <x v="0"/>
    <n v="3861473.4"/>
    <n v="32147259.219999999"/>
  </r>
  <r>
    <n v="152"/>
    <x v="2"/>
    <x v="13"/>
    <s v="11229"/>
    <s v="ไทรงาม,รพช."/>
    <s v="รพช."/>
    <n v="30"/>
    <s v="รพช.F2 30,000 - 60,000"/>
    <n v="4.53"/>
    <n v="3.99"/>
    <n v="3.63"/>
    <n v="35288751.270000003"/>
    <n v="14269346.67"/>
    <n v="0"/>
    <n v="0"/>
    <n v="0"/>
    <s v=""/>
    <x v="0"/>
    <n v="9728152.3399999999"/>
    <n v="26337469.899999999"/>
  </r>
  <r>
    <n v="153"/>
    <x v="2"/>
    <x v="13"/>
    <s v="11230"/>
    <s v="คลองลาน,รพช."/>
    <s v="รพช."/>
    <n v="60"/>
    <s v="รพช.F2 30,000 - 60,000"/>
    <n v="2.38"/>
    <n v="2.08"/>
    <n v="1.72"/>
    <n v="25470609.940000001"/>
    <n v="16615841.050000001"/>
    <n v="0"/>
    <n v="0"/>
    <n v="0"/>
    <s v=""/>
    <x v="0"/>
    <n v="16791154.859999999"/>
    <n v="13228796.07"/>
  </r>
  <r>
    <n v="154"/>
    <x v="2"/>
    <x v="13"/>
    <s v="11231"/>
    <s v="ขาณุวรลักษบุรี,รพช."/>
    <s v="รพช."/>
    <n v="60"/>
    <s v="รพช. M2 &lt;=100"/>
    <n v="1.96"/>
    <n v="1.71"/>
    <n v="1.39"/>
    <n v="29032563.399999999"/>
    <n v="15751432.060000001"/>
    <n v="0"/>
    <n v="0"/>
    <n v="0"/>
    <s v=""/>
    <x v="0"/>
    <n v="13721169.060000001"/>
    <n v="11728164.800000001"/>
  </r>
  <r>
    <n v="155"/>
    <x v="2"/>
    <x v="13"/>
    <s v="11232"/>
    <s v="คลองขลุง,รพช."/>
    <s v="รพช."/>
    <n v="90"/>
    <s v="รพช.F1 50,000-100,000"/>
    <n v="1.75"/>
    <n v="1.52"/>
    <n v="1.27"/>
    <n v="33409490.23"/>
    <n v="20123778.43"/>
    <n v="0"/>
    <n v="0"/>
    <n v="0"/>
    <s v=""/>
    <x v="0"/>
    <n v="17934780.129999999"/>
    <n v="12038973.880000001"/>
  </r>
  <r>
    <n v="156"/>
    <x v="2"/>
    <x v="13"/>
    <s v="11233"/>
    <s v="พรานกระต่าย,รพช."/>
    <s v="รพช."/>
    <n v="60"/>
    <s v="รพช.F2 30,000 - 60,000"/>
    <n v="1.99"/>
    <n v="1.78"/>
    <n v="1.63"/>
    <n v="28624892.940000001"/>
    <n v="9428496.7599999998"/>
    <n v="0"/>
    <n v="0"/>
    <n v="0"/>
    <s v=""/>
    <x v="0"/>
    <n v="7588426.8300000001"/>
    <n v="18141904.530000001"/>
  </r>
  <r>
    <n v="157"/>
    <x v="2"/>
    <x v="13"/>
    <s v="11234"/>
    <s v="ลานกระบือ,รพช."/>
    <s v="รพช."/>
    <n v="30"/>
    <s v="รพช.F2 &lt;=30,000"/>
    <n v="2.68"/>
    <n v="2.38"/>
    <n v="2.02"/>
    <n v="21743431.420000002"/>
    <n v="8676301.2100000009"/>
    <n v="0"/>
    <n v="0"/>
    <n v="0"/>
    <s v=""/>
    <x v="0"/>
    <n v="7794894.8799999999"/>
    <n v="13220952.890000001"/>
  </r>
  <r>
    <n v="158"/>
    <x v="2"/>
    <x v="13"/>
    <s v="11235"/>
    <s v="ทรายทองวัฒนา,รพช."/>
    <s v="รพช."/>
    <n v="30"/>
    <s v="รพช.F2 &lt;=30,000"/>
    <n v="3.04"/>
    <n v="2.82"/>
    <n v="2.4900000000000002"/>
    <n v="26243522.899999999"/>
    <n v="9506410.4199999999"/>
    <n v="0"/>
    <n v="0"/>
    <n v="0"/>
    <s v=""/>
    <x v="0"/>
    <n v="6752208.1500000004"/>
    <n v="19250199.239999998"/>
  </r>
  <r>
    <n v="159"/>
    <x v="2"/>
    <x v="13"/>
    <s v="11236"/>
    <s v="ปางศิลาทอง,รพช."/>
    <s v="รพช."/>
    <n v="30"/>
    <s v="รพช.F2 &lt;=30,000"/>
    <n v="3.54"/>
    <n v="3.35"/>
    <n v="3.19"/>
    <n v="41097587.640000001"/>
    <n v="8597116.4499999993"/>
    <n v="0"/>
    <n v="0"/>
    <n v="0"/>
    <s v=""/>
    <x v="0"/>
    <n v="8424201.5800000001"/>
    <n v="35399623.659999996"/>
  </r>
  <r>
    <n v="160"/>
    <x v="2"/>
    <x v="13"/>
    <s v="14135"/>
    <s v="บึงสามัคคี,รพช."/>
    <s v="รพช."/>
    <n v="30"/>
    <s v="รพช.F2 &lt;=30,000"/>
    <n v="3.05"/>
    <n v="2.69"/>
    <n v="2.33"/>
    <n v="19671233.199999999"/>
    <n v="4809803.3899999997"/>
    <n v="0"/>
    <n v="0"/>
    <n v="0"/>
    <s v=""/>
    <x v="0"/>
    <n v="4939788.55"/>
    <n v="12788374.130000001"/>
  </r>
  <r>
    <n v="161"/>
    <x v="2"/>
    <x v="13"/>
    <s v="28010"/>
    <s v="โกสัมพีนคร,รพช."/>
    <s v="รพช."/>
    <n v="10"/>
    <s v="รพช.F3 15,000-25,000"/>
    <n v="2.6"/>
    <n v="2.36"/>
    <n v="2.1"/>
    <n v="16323087.93"/>
    <n v="8162450.1799999997"/>
    <n v="0"/>
    <n v="0"/>
    <n v="0"/>
    <s v=""/>
    <x v="0"/>
    <n v="8224795.6399999997"/>
    <n v="11269054.060000001"/>
  </r>
  <r>
    <n v="162"/>
    <x v="2"/>
    <x v="14"/>
    <s v="10694"/>
    <s v="ชัยนาทนเรนทร,รพท."/>
    <s v="รพท."/>
    <n v="348"/>
    <s v="รพท.S &lt;=400"/>
    <n v="2.59"/>
    <n v="2.27"/>
    <n v="1.01"/>
    <n v="128733881.12"/>
    <n v="17252109.210000001"/>
    <n v="0"/>
    <n v="0"/>
    <n v="0"/>
    <s v=""/>
    <x v="0"/>
    <n v="27729831.039999999"/>
    <n v="-343547.58"/>
  </r>
  <r>
    <n v="163"/>
    <x v="2"/>
    <x v="14"/>
    <s v="10802"/>
    <s v="มโนรมย์,รพช."/>
    <s v="รพช."/>
    <n v="30"/>
    <s v="รพช.F2 &lt;=30,000"/>
    <n v="2.75"/>
    <n v="2.33"/>
    <n v="2.0099999999999998"/>
    <n v="19903388.300000001"/>
    <n v="8756302.3499999996"/>
    <n v="0"/>
    <n v="0"/>
    <n v="0"/>
    <s v=""/>
    <x v="0"/>
    <n v="7073003.4299999997"/>
    <n v="11530490.82"/>
  </r>
  <r>
    <n v="164"/>
    <x v="2"/>
    <x v="14"/>
    <s v="10803"/>
    <s v="วัดสิงห์,รพช."/>
    <s v="รพช."/>
    <n v="30"/>
    <s v="รพช.F2 &lt;=30,000"/>
    <n v="3.06"/>
    <n v="2.74"/>
    <n v="2.4"/>
    <n v="20897937.609999999"/>
    <n v="8907321.6199999992"/>
    <n v="0"/>
    <n v="0"/>
    <n v="0"/>
    <s v=""/>
    <x v="0"/>
    <n v="9256405.2799999993"/>
    <n v="14167509.529999999"/>
  </r>
  <r>
    <n v="165"/>
    <x v="2"/>
    <x v="14"/>
    <s v="10804"/>
    <s v="สรรพยา,รพช."/>
    <s v="รพช."/>
    <n v="30"/>
    <s v="รพช.F2 &lt;=30,000"/>
    <n v="3.65"/>
    <n v="3.08"/>
    <n v="2.6"/>
    <n v="27608018.690000001"/>
    <n v="13100547.300000001"/>
    <n v="0"/>
    <n v="0"/>
    <n v="0"/>
    <s v=""/>
    <x v="0"/>
    <n v="11822982.67"/>
    <n v="16708182.060000001"/>
  </r>
  <r>
    <n v="166"/>
    <x v="2"/>
    <x v="14"/>
    <s v="10805"/>
    <s v="สรรคบุรี,รพช."/>
    <s v="รพช."/>
    <n v="60"/>
    <s v="รพช.F2 30,000 - 60,000"/>
    <n v="2.09"/>
    <n v="1.53"/>
    <n v="1.24"/>
    <n v="27490216.559999999"/>
    <n v="19449026.960000001"/>
    <n v="0"/>
    <n v="0"/>
    <n v="0"/>
    <s v=""/>
    <x v="0"/>
    <n v="17818210.780000001"/>
    <n v="5977349.8899999997"/>
  </r>
  <r>
    <n v="167"/>
    <x v="2"/>
    <x v="14"/>
    <s v="10806"/>
    <s v="หันคา,รพช."/>
    <s v="รพช."/>
    <n v="30"/>
    <s v="รพช.F2 30,000 - 60,000"/>
    <n v="4.46"/>
    <n v="3.9"/>
    <n v="3.46"/>
    <n v="49161223.189999998"/>
    <n v="19360847.100000001"/>
    <n v="0"/>
    <n v="0"/>
    <n v="0"/>
    <s v=""/>
    <x v="0"/>
    <n v="18453769.039999999"/>
    <n v="34910395.880000003"/>
  </r>
  <r>
    <n v="168"/>
    <x v="2"/>
    <x v="14"/>
    <s v="27974"/>
    <s v="หนองมะโมง,รพช."/>
    <s v="รพช."/>
    <n v="10"/>
    <s v="รพช.F3 &lt;=15,000"/>
    <n v="1.76"/>
    <n v="1.62"/>
    <n v="1.51"/>
    <n v="10549653.609999999"/>
    <n v="5910531.3099999996"/>
    <n v="0"/>
    <n v="0"/>
    <n v="0"/>
    <s v=""/>
    <x v="0"/>
    <n v="5037813.79"/>
    <n v="7238020.7199999997"/>
  </r>
  <r>
    <n v="169"/>
    <x v="2"/>
    <x v="14"/>
    <s v="27975"/>
    <s v="เนินขาม,รพช."/>
    <s v="รพช."/>
    <n v="0"/>
    <s v="รพช.F3 &lt;=15,000"/>
    <n v="3.9"/>
    <n v="3.57"/>
    <n v="3.29"/>
    <n v="15474553.25"/>
    <n v="4408857.2"/>
    <n v="0"/>
    <n v="0"/>
    <n v="0"/>
    <s v=""/>
    <x v="0"/>
    <n v="4448740.9800000004"/>
    <n v="12235742.66"/>
  </r>
  <r>
    <n v="170"/>
    <x v="2"/>
    <x v="15"/>
    <s v="10675"/>
    <s v="สวรรค์ประชารักษ์,รพศ."/>
    <s v="รพศ."/>
    <n v="646"/>
    <s v="รพศ.A &lt;=700"/>
    <n v="3.5"/>
    <n v="3.29"/>
    <n v="2.5299999999999998"/>
    <n v="1116677165.75"/>
    <n v="191877451.93000001"/>
    <n v="0"/>
    <n v="0"/>
    <n v="0"/>
    <s v=""/>
    <x v="0"/>
    <n v="110055938.44"/>
    <n v="695052253.85000002"/>
  </r>
  <r>
    <n v="171"/>
    <x v="2"/>
    <x v="15"/>
    <s v="11209"/>
    <s v="โกรกพระ,รพช."/>
    <s v="รพช."/>
    <n v="30"/>
    <s v="รพช.F2 &lt;=30,000"/>
    <n v="2.11"/>
    <n v="1.9"/>
    <n v="1.4"/>
    <n v="17351430.440000001"/>
    <n v="9088883.6500000004"/>
    <n v="0"/>
    <n v="0"/>
    <n v="0"/>
    <s v=""/>
    <x v="0"/>
    <n v="7586576.3300000001"/>
    <n v="6071466.2999999998"/>
  </r>
  <r>
    <n v="172"/>
    <x v="2"/>
    <x v="15"/>
    <s v="11210"/>
    <s v="ชุมแสง,รพช."/>
    <s v="รพช."/>
    <n v="100"/>
    <s v="รพช.F1 &lt;=50,000"/>
    <n v="2.21"/>
    <n v="2.04"/>
    <n v="1.56"/>
    <n v="36097986.450000003"/>
    <n v="10691536.68"/>
    <n v="0"/>
    <n v="0"/>
    <n v="0"/>
    <s v=""/>
    <x v="0"/>
    <n v="11449182.77"/>
    <n v="16765496.59"/>
  </r>
  <r>
    <n v="173"/>
    <x v="2"/>
    <x v="15"/>
    <s v="11211"/>
    <s v="หนองบัว,รพช."/>
    <s v="รพช."/>
    <n v="60"/>
    <s v="รพช.F2 30,000 - 60,000"/>
    <n v="1.98"/>
    <n v="1.82"/>
    <n v="1.22"/>
    <n v="32655857.280000001"/>
    <n v="67881344.640000001"/>
    <n v="0"/>
    <n v="0"/>
    <n v="0"/>
    <s v=""/>
    <x v="0"/>
    <n v="66250145.310000002"/>
    <n v="7176627.0300000003"/>
  </r>
  <r>
    <n v="174"/>
    <x v="2"/>
    <x v="15"/>
    <s v="11212"/>
    <s v="บรรพตพิสัย,รพช."/>
    <s v="รพช."/>
    <n v="102"/>
    <s v="รพช.F1 50,000-100,000"/>
    <n v="3.08"/>
    <n v="2.93"/>
    <n v="2.4500000000000002"/>
    <n v="50916303.039999999"/>
    <n v="17901412.620000001"/>
    <n v="0"/>
    <n v="0"/>
    <n v="0"/>
    <s v=""/>
    <x v="0"/>
    <n v="16149722.880000001"/>
    <n v="35489183.420000002"/>
  </r>
  <r>
    <n v="175"/>
    <x v="2"/>
    <x v="15"/>
    <s v="11213"/>
    <s v="เก้าเลี้ยว,รพช."/>
    <s v="รพช."/>
    <n v="33"/>
    <s v="รพช.F2 &lt;=30,000"/>
    <n v="3.09"/>
    <n v="2.84"/>
    <n v="2.2200000000000002"/>
    <n v="22742676.710000001"/>
    <n v="6231577.1500000004"/>
    <n v="0"/>
    <n v="0"/>
    <n v="0"/>
    <s v=""/>
    <x v="0"/>
    <n v="6244052.6500000004"/>
    <n v="13248198.73"/>
  </r>
  <r>
    <n v="176"/>
    <x v="2"/>
    <x v="15"/>
    <s v="11214"/>
    <s v="ตาคลี,รพช."/>
    <s v="รพช."/>
    <n v="105"/>
    <s v="รพช. M2 &gt;100"/>
    <n v="1.53"/>
    <n v="1.4"/>
    <n v="0.94"/>
    <n v="28944853.120000001"/>
    <n v="30822749.109999999"/>
    <n v="0"/>
    <n v="0"/>
    <n v="0"/>
    <s v=""/>
    <x v="0"/>
    <n v="29213906"/>
    <n v="-3280704.26"/>
  </r>
  <r>
    <n v="177"/>
    <x v="2"/>
    <x v="15"/>
    <s v="11215"/>
    <s v="ท่าตะโก,รพช."/>
    <s v="รพช."/>
    <n v="80"/>
    <s v="รพช.F1 &lt;=50,000"/>
    <n v="1.1499999999999999"/>
    <n v="1.06"/>
    <n v="0.7"/>
    <n v="6317009.8399999999"/>
    <n v="13778388.67"/>
    <n v="2"/>
    <n v="0"/>
    <n v="0"/>
    <s v=""/>
    <x v="2"/>
    <n v="13894080.48"/>
    <n v="-12145463.74"/>
  </r>
  <r>
    <n v="178"/>
    <x v="2"/>
    <x v="15"/>
    <s v="11216"/>
    <s v="ไพศาลี,รพช."/>
    <s v="รพช."/>
    <n v="60"/>
    <s v="รพช.F2 30,000 - 60,000"/>
    <n v="2.4900000000000002"/>
    <n v="2.34"/>
    <n v="1.94"/>
    <n v="37515538.32"/>
    <n v="21542532.98"/>
    <n v="0"/>
    <n v="0"/>
    <n v="0"/>
    <s v=""/>
    <x v="0"/>
    <n v="18601466.690000001"/>
    <n v="23603302.489999998"/>
  </r>
  <r>
    <n v="179"/>
    <x v="2"/>
    <x v="15"/>
    <s v="11217"/>
    <s v="พยุหะคีรี,รพช."/>
    <s v="รพช."/>
    <n v="42"/>
    <s v="รพช.F2 30,000 - 60,000"/>
    <n v="3.65"/>
    <n v="3.37"/>
    <n v="2.61"/>
    <n v="49396097.549999997"/>
    <n v="14931449.810000001"/>
    <n v="0"/>
    <n v="0"/>
    <n v="0"/>
    <s v=""/>
    <x v="0"/>
    <n v="13854171.1"/>
    <n v="29938589.949999999"/>
  </r>
  <r>
    <n v="180"/>
    <x v="2"/>
    <x v="15"/>
    <s v="11218"/>
    <s v="ลาดยาว,รพช."/>
    <s v="รพช."/>
    <n v="108"/>
    <s v="รพช. M2 &gt;100"/>
    <n v="1.56"/>
    <n v="1.42"/>
    <n v="1.04"/>
    <n v="35219171.200000003"/>
    <n v="21661921.620000001"/>
    <n v="0"/>
    <n v="0"/>
    <n v="0"/>
    <s v=""/>
    <x v="0"/>
    <n v="22075053.699999999"/>
    <n v="2398760.71"/>
  </r>
  <r>
    <n v="181"/>
    <x v="2"/>
    <x v="15"/>
    <s v="11219"/>
    <s v="ตากฟ้า,รพช."/>
    <s v="รพช."/>
    <n v="43"/>
    <s v="รพช.F2 &lt;=30,000"/>
    <n v="1.47"/>
    <n v="1.32"/>
    <n v="0.98"/>
    <n v="12455586.210000001"/>
    <n v="8838952.8900000006"/>
    <n v="1"/>
    <n v="0"/>
    <n v="0"/>
    <s v=""/>
    <x v="1"/>
    <n v="9440988.5099999998"/>
    <n v="-657483.87"/>
  </r>
  <r>
    <n v="182"/>
    <x v="2"/>
    <x v="15"/>
    <s v="11220"/>
    <s v="แม่วงก์,รพช."/>
    <s v="รพช."/>
    <n v="30"/>
    <s v="รพช.F2 30,000 - 60,000"/>
    <n v="2.75"/>
    <n v="2.56"/>
    <n v="2.13"/>
    <n v="35918208.729999997"/>
    <n v="14932078.560000001"/>
    <n v="0"/>
    <n v="0"/>
    <n v="0"/>
    <s v=""/>
    <x v="0"/>
    <n v="14623083.15"/>
    <n v="23399982.460000001"/>
  </r>
  <r>
    <n v="183"/>
    <x v="2"/>
    <x v="15"/>
    <s v="40749"/>
    <s v="ชุมตาบง,รพช."/>
    <s v="รพช."/>
    <n v="0"/>
    <s v="รพช.F3 &gt;=25,000"/>
    <n v="6.16"/>
    <n v="5.9"/>
    <n v="5.47"/>
    <n v="41326033.009999998"/>
    <n v="16666758.869999999"/>
    <n v="0"/>
    <n v="0"/>
    <n v="0"/>
    <s v=""/>
    <x v="0"/>
    <n v="17031988.300000001"/>
    <n v="35813963.390000001"/>
  </r>
  <r>
    <n v="184"/>
    <x v="2"/>
    <x v="16"/>
    <s v="10726"/>
    <s v="พิจิตร,รพท."/>
    <s v="รพท."/>
    <n v="450"/>
    <s v="รพท.S &gt;400"/>
    <n v="2.27"/>
    <n v="2.04"/>
    <n v="1.48"/>
    <n v="184313886.58000001"/>
    <n v="48380506.100000001"/>
    <n v="0"/>
    <n v="0"/>
    <n v="0"/>
    <s v=""/>
    <x v="0"/>
    <n v="55210827.719999999"/>
    <n v="69990758.049999997"/>
  </r>
  <r>
    <n v="185"/>
    <x v="2"/>
    <x v="16"/>
    <s v="11258"/>
    <s v="วังทรายพูน,รพช."/>
    <s v="รพช."/>
    <n v="30"/>
    <s v="รพช.F2 &lt;=30,000"/>
    <n v="2.7"/>
    <n v="2.46"/>
    <n v="1.68"/>
    <n v="14324906.789999999"/>
    <n v="9959123.25"/>
    <n v="0"/>
    <n v="0"/>
    <n v="0"/>
    <s v=""/>
    <x v="0"/>
    <n v="8016692.4299999997"/>
    <n v="5754803.4500000002"/>
  </r>
  <r>
    <n v="186"/>
    <x v="2"/>
    <x v="16"/>
    <s v="11259"/>
    <s v="โพธิ์ประทับช้าง,รพช."/>
    <s v="รพช."/>
    <n v="30"/>
    <s v="รพช.F2 30,000 - 60,000"/>
    <n v="5.72"/>
    <n v="5.54"/>
    <n v="4.49"/>
    <n v="32373523.579999998"/>
    <n v="12913929.75"/>
    <n v="0"/>
    <n v="0"/>
    <n v="0"/>
    <s v=""/>
    <x v="0"/>
    <n v="12124966.34"/>
    <n v="22395141.899999999"/>
  </r>
  <r>
    <n v="187"/>
    <x v="2"/>
    <x v="16"/>
    <s v="11260"/>
    <s v="บางมูลนาก,รพช."/>
    <s v="รพช."/>
    <n v="90"/>
    <s v="รพช. M2 &lt;=100"/>
    <n v="1.76"/>
    <n v="1.57"/>
    <n v="0.96"/>
    <n v="30574359.16"/>
    <n v="27398526.620000001"/>
    <n v="0"/>
    <n v="0"/>
    <n v="0"/>
    <s v=""/>
    <x v="0"/>
    <n v="23791284.289999999"/>
    <n v="-1658234.54"/>
  </r>
  <r>
    <n v="188"/>
    <x v="2"/>
    <x v="16"/>
    <s v="11261"/>
    <s v="โพทะเล,รพช."/>
    <s v="รพช."/>
    <n v="45"/>
    <s v="รพช.F2 30,000 - 60,000"/>
    <n v="2.19"/>
    <n v="2.0499999999999998"/>
    <n v="1.38"/>
    <n v="22682290.109999999"/>
    <n v="10083286.4"/>
    <n v="0"/>
    <n v="0"/>
    <n v="0"/>
    <s v=""/>
    <x v="0"/>
    <n v="9219128.1400000006"/>
    <n v="7255558.0899999999"/>
  </r>
  <r>
    <n v="189"/>
    <x v="2"/>
    <x v="16"/>
    <s v="11262"/>
    <s v="สามง่าม,รพช."/>
    <s v="รพช."/>
    <n v="33"/>
    <s v="รพช.F2 30,000 - 60,000"/>
    <n v="3.24"/>
    <n v="2.95"/>
    <n v="2.35"/>
    <n v="21435495.710000001"/>
    <n v="8513272.9499999993"/>
    <n v="0"/>
    <n v="0"/>
    <n v="0"/>
    <s v=""/>
    <x v="0"/>
    <n v="9002884"/>
    <n v="13182602"/>
  </r>
  <r>
    <n v="190"/>
    <x v="2"/>
    <x v="16"/>
    <s v="11263"/>
    <s v="ทับคล้อ,รพช."/>
    <s v="รพช."/>
    <n v="30"/>
    <s v="รพช.F2 &lt;=30,000"/>
    <n v="1.56"/>
    <n v="1.44"/>
    <n v="1.17"/>
    <n v="9969981.9299999997"/>
    <n v="7550209.0899999999"/>
    <n v="0"/>
    <n v="0"/>
    <n v="0"/>
    <s v=""/>
    <x v="0"/>
    <n v="7061020.7000000002"/>
    <n v="2391263.7999999998"/>
  </r>
  <r>
    <n v="191"/>
    <x v="2"/>
    <x v="16"/>
    <s v="11456"/>
    <s v="สมเด็จพระยุพราชตะพานหิน,รพช."/>
    <s v="รพช."/>
    <n v="90"/>
    <s v="รพช. M2 &lt;=100"/>
    <n v="2.91"/>
    <n v="2.61"/>
    <n v="1.74"/>
    <n v="69226384.810000002"/>
    <n v="25390691.52"/>
    <n v="0"/>
    <n v="0"/>
    <n v="0"/>
    <s v=""/>
    <x v="0"/>
    <n v="25857199.379999999"/>
    <n v="26844865.399999999"/>
  </r>
  <r>
    <n v="192"/>
    <x v="2"/>
    <x v="16"/>
    <s v="11631"/>
    <s v="วชิรบารมี,รพช."/>
    <s v="รพช."/>
    <n v="30"/>
    <s v="รพช.F2 &lt;=30,000"/>
    <n v="2.5"/>
    <n v="2.29"/>
    <n v="1.8"/>
    <n v="15081118.67"/>
    <n v="7226721.1600000001"/>
    <n v="0"/>
    <n v="0"/>
    <n v="0"/>
    <s v=""/>
    <x v="0"/>
    <n v="6958953.6299999999"/>
    <n v="8041338.6699999999"/>
  </r>
  <r>
    <n v="193"/>
    <x v="2"/>
    <x v="16"/>
    <s v="27978"/>
    <s v="สากเหล็ก,รพช."/>
    <s v="รพช."/>
    <n v="0"/>
    <s v="รพช.F3 15,000-25,000"/>
    <n v="2.96"/>
    <n v="2.83"/>
    <n v="2.4500000000000002"/>
    <n v="14826297.859999999"/>
    <n v="7378471.8399999999"/>
    <n v="0"/>
    <n v="0"/>
    <n v="0"/>
    <s v=""/>
    <x v="0"/>
    <n v="7528882.4699999997"/>
    <n v="10958922.609999999"/>
  </r>
  <r>
    <n v="194"/>
    <x v="2"/>
    <x v="16"/>
    <s v="27979"/>
    <s v="บึงนาราง,รพช."/>
    <s v="รพช."/>
    <n v="0"/>
    <s v="รพช.F3 &lt;=15,000"/>
    <n v="2.88"/>
    <n v="2.69"/>
    <n v="2.2400000000000002"/>
    <n v="10199227.68"/>
    <n v="3787758.52"/>
    <n v="0"/>
    <n v="0"/>
    <n v="0"/>
    <s v=""/>
    <x v="0"/>
    <n v="4736777.3600000003"/>
    <n v="6732524.7599999998"/>
  </r>
  <r>
    <n v="195"/>
    <x v="2"/>
    <x v="16"/>
    <s v="27980"/>
    <s v="ดงเจริญ,รพช."/>
    <s v="รพช."/>
    <n v="0"/>
    <s v="รพช.F3 &lt;=15,000"/>
    <n v="2.0299999999999998"/>
    <n v="1.95"/>
    <n v="1.66"/>
    <n v="9862886.7100000009"/>
    <n v="5417370.7699999996"/>
    <n v="0"/>
    <n v="0"/>
    <n v="0"/>
    <s v=""/>
    <x v="0"/>
    <n v="5765778.5199999996"/>
    <n v="6177633.5999999996"/>
  </r>
  <r>
    <n v="196"/>
    <x v="2"/>
    <x v="17"/>
    <s v="10720"/>
    <s v="อุทัยธานี,รพท."/>
    <s v="รพท."/>
    <n v="350"/>
    <s v="รพท.S &lt;=400"/>
    <n v="2.66"/>
    <n v="2.15"/>
    <n v="1.38"/>
    <n v="235451024.37"/>
    <n v="89692206.689999998"/>
    <n v="0"/>
    <n v="0"/>
    <n v="0"/>
    <s v=""/>
    <x v="0"/>
    <n v="51579677.969999999"/>
    <n v="54981232.880000003"/>
  </r>
  <r>
    <n v="197"/>
    <x v="2"/>
    <x v="17"/>
    <s v="11221"/>
    <s v="ทัพทัน,รพช."/>
    <s v="รพช."/>
    <n v="90"/>
    <s v="รพช.F2 30,000 - 60,000"/>
    <n v="5.67"/>
    <n v="5.32"/>
    <n v="4.63"/>
    <n v="81049804.890000001"/>
    <n v="12305996.960000001"/>
    <n v="0"/>
    <n v="0"/>
    <n v="0"/>
    <s v=""/>
    <x v="0"/>
    <n v="9935432.7400000002"/>
    <n v="62439764.469999999"/>
  </r>
  <r>
    <n v="198"/>
    <x v="2"/>
    <x v="17"/>
    <s v="11222"/>
    <s v="สว่างอารมณ์,รพช."/>
    <s v="รพช."/>
    <n v="30"/>
    <s v="รพช.F2 &lt;=30,000"/>
    <n v="2.83"/>
    <n v="2.62"/>
    <n v="2.23"/>
    <n v="20944086.350000001"/>
    <n v="6471023.8899999997"/>
    <n v="0"/>
    <n v="0"/>
    <n v="0"/>
    <s v=""/>
    <x v="0"/>
    <n v="6689202.1699999999"/>
    <n v="13899971.359999999"/>
  </r>
  <r>
    <n v="199"/>
    <x v="2"/>
    <x v="17"/>
    <s v="11223"/>
    <s v="หนองฉาง,รพช."/>
    <s v="รพช."/>
    <n v="90"/>
    <s v="รพช.F1 &lt;=50,000"/>
    <n v="2.73"/>
    <n v="2.1800000000000002"/>
    <n v="1.33"/>
    <n v="34271038.939999998"/>
    <n v="6784597.5199999996"/>
    <n v="0"/>
    <n v="0"/>
    <n v="0"/>
    <s v=""/>
    <x v="0"/>
    <n v="8159865.9299999997"/>
    <n v="7628123.0800000001"/>
  </r>
  <r>
    <n v="200"/>
    <x v="2"/>
    <x v="17"/>
    <s v="11224"/>
    <s v="หนองขาหย่าง,รพช."/>
    <s v="รพช."/>
    <n v="10"/>
    <s v="รพช.F3 &lt;=15,000"/>
    <n v="3.04"/>
    <n v="2.89"/>
    <n v="2.5299999999999998"/>
    <n v="9907663.9299999997"/>
    <n v="1892363.35"/>
    <n v="0"/>
    <n v="0"/>
    <n v="0"/>
    <s v=""/>
    <x v="0"/>
    <n v="1724615.12"/>
    <n v="7477040.6500000004"/>
  </r>
  <r>
    <n v="201"/>
    <x v="2"/>
    <x v="17"/>
    <s v="11225"/>
    <s v="บ้านไร่,รพช."/>
    <s v="รพช."/>
    <n v="60"/>
    <s v="รพช.F2 30,000 - 60,000"/>
    <n v="2.46"/>
    <n v="2.21"/>
    <n v="1.68"/>
    <n v="29273134.879999999"/>
    <n v="16333740.48"/>
    <n v="0"/>
    <n v="0"/>
    <n v="0"/>
    <s v=""/>
    <x v="0"/>
    <n v="14203689.689999999"/>
    <n v="13386816.52"/>
  </r>
  <r>
    <n v="202"/>
    <x v="2"/>
    <x v="17"/>
    <s v="11226"/>
    <s v="ลานสัก,รพช."/>
    <s v="รพช."/>
    <n v="60"/>
    <s v="รพช.F2 30,000 - 60,000"/>
    <n v="2.76"/>
    <n v="2.57"/>
    <n v="2"/>
    <n v="25094741.23"/>
    <n v="11082546.300000001"/>
    <n v="0"/>
    <n v="0"/>
    <n v="0"/>
    <s v=""/>
    <x v="0"/>
    <n v="11367068.189999999"/>
    <n v="13996244.789999999"/>
  </r>
  <r>
    <n v="203"/>
    <x v="2"/>
    <x v="17"/>
    <s v="11227"/>
    <s v="ห้วยคต,รพช."/>
    <s v="รพช."/>
    <n v="30"/>
    <s v="รพช.F2 &lt;=30,000"/>
    <n v="2.7"/>
    <n v="2.5099999999999998"/>
    <n v="2.16"/>
    <n v="18060109.84"/>
    <n v="3375453.26"/>
    <n v="0"/>
    <n v="0"/>
    <n v="0"/>
    <s v=""/>
    <x v="0"/>
    <n v="3091845.53"/>
    <n v="12334702.59"/>
  </r>
  <r>
    <n v="204"/>
    <x v="3"/>
    <x v="18"/>
    <s v="10698"/>
    <s v="นครนายก,รพท."/>
    <s v="รพท."/>
    <n v="314"/>
    <s v="รพท.S &lt;=400"/>
    <n v="1.76"/>
    <n v="1.52"/>
    <n v="0.62"/>
    <n v="111038850.12"/>
    <n v="38076806.310000002"/>
    <n v="1"/>
    <n v="0"/>
    <n v="0"/>
    <s v=""/>
    <x v="1"/>
    <n v="47309087.939999998"/>
    <n v="-56126881.899999999"/>
  </r>
  <r>
    <n v="205"/>
    <x v="3"/>
    <x v="18"/>
    <s v="10863"/>
    <s v="ปากพลี,รพช."/>
    <s v="รพช."/>
    <n v="18"/>
    <s v="รพช.F3 &lt;=15,000"/>
    <n v="2.63"/>
    <n v="2.36"/>
    <n v="1.91"/>
    <n v="14786199.73"/>
    <n v="1800359.29"/>
    <n v="0"/>
    <n v="0"/>
    <n v="0"/>
    <s v=""/>
    <x v="0"/>
    <n v="3406866.55"/>
    <n v="8304937.4100000001"/>
  </r>
  <r>
    <n v="206"/>
    <x v="3"/>
    <x v="18"/>
    <s v="10864"/>
    <s v="บ้านนา,รพช."/>
    <s v="รพช."/>
    <n v="70"/>
    <s v="รพช.F2 30,000 - 60,000"/>
    <n v="1.38"/>
    <n v="1.18"/>
    <n v="0.93"/>
    <n v="12379681.48"/>
    <n v="15563186.6"/>
    <n v="1"/>
    <n v="0"/>
    <n v="0"/>
    <s v=""/>
    <x v="1"/>
    <n v="18001120.460000001"/>
    <n v="-2236975.91"/>
  </r>
  <r>
    <n v="207"/>
    <x v="3"/>
    <x v="18"/>
    <s v="10865"/>
    <s v="องครักษ์,รพช."/>
    <s v="รพช."/>
    <n v="33"/>
    <s v="รพช.F2 &lt;=30,000"/>
    <n v="1.23"/>
    <n v="1.0900000000000001"/>
    <n v="0.73"/>
    <n v="4537128.9400000004"/>
    <n v="9814460.5600000005"/>
    <n v="2"/>
    <n v="0"/>
    <n v="0"/>
    <s v=""/>
    <x v="2"/>
    <n v="12800090.779999999"/>
    <n v="-5208279.72"/>
  </r>
  <r>
    <n v="208"/>
    <x v="3"/>
    <x v="19"/>
    <s v="10686"/>
    <s v="พระนั่งเกล้า,รพศ."/>
    <s v="รพศ."/>
    <n v="640"/>
    <s v="รพศ.A &lt;=700"/>
    <n v="1.0900000000000001"/>
    <n v="1"/>
    <n v="0.54"/>
    <n v="66883167.130000003"/>
    <n v="103614530.76000001"/>
    <n v="2"/>
    <n v="0"/>
    <n v="0"/>
    <s v=""/>
    <x v="2"/>
    <n v="145800990.86000001"/>
    <n v="-342882000.44"/>
  </r>
  <r>
    <n v="209"/>
    <x v="3"/>
    <x v="19"/>
    <s v="10756"/>
    <s v="บางกรวย,รพช."/>
    <s v="รพช."/>
    <n v="49"/>
    <s v="รพช.F1 &lt;=50,000"/>
    <n v="3.89"/>
    <n v="3.66"/>
    <n v="3.35"/>
    <n v="137441816.53999999"/>
    <n v="1971665.2"/>
    <n v="0"/>
    <n v="0"/>
    <n v="0"/>
    <s v=""/>
    <x v="0"/>
    <n v="12248731.99"/>
    <n v="111981150.62"/>
  </r>
  <r>
    <n v="210"/>
    <x v="3"/>
    <x v="19"/>
    <s v="10757"/>
    <s v="บางใหญ่,รพช."/>
    <s v="รพช."/>
    <n v="104"/>
    <s v="รพช. M2 &gt;100"/>
    <n v="1.86"/>
    <n v="1.64"/>
    <n v="1.38"/>
    <n v="48219640.109999999"/>
    <n v="4169559.46"/>
    <n v="0"/>
    <n v="0"/>
    <n v="0"/>
    <s v=""/>
    <x v="0"/>
    <n v="10927519.9"/>
    <n v="20799539.829999998"/>
  </r>
  <r>
    <n v="211"/>
    <x v="3"/>
    <x v="19"/>
    <s v="10758"/>
    <s v="บางบัวทอง,รพช."/>
    <s v="รพช."/>
    <n v="65"/>
    <s v="รพช. M2 &lt;=100"/>
    <n v="1.1499999999999999"/>
    <n v="1.02"/>
    <n v="0.81"/>
    <n v="12014343.49"/>
    <n v="9397377.2699999996"/>
    <n v="1"/>
    <n v="0"/>
    <n v="0"/>
    <s v=""/>
    <x v="1"/>
    <n v="18620716.16"/>
    <n v="-15643401.34"/>
  </r>
  <r>
    <n v="212"/>
    <x v="3"/>
    <x v="19"/>
    <s v="10759"/>
    <s v="ไทรน้อย,รพช."/>
    <s v="รพช."/>
    <n v="58"/>
    <s v="รพช.F2 30,000 - 60,000"/>
    <n v="2.2400000000000002"/>
    <n v="2.11"/>
    <n v="1.79"/>
    <n v="50299231.549999997"/>
    <n v="8797238.0700000003"/>
    <n v="0"/>
    <n v="0"/>
    <n v="0"/>
    <s v=""/>
    <x v="0"/>
    <n v="8256634.4000000004"/>
    <n v="31970974.489999998"/>
  </r>
  <r>
    <n v="213"/>
    <x v="3"/>
    <x v="19"/>
    <s v="10760"/>
    <s v="ปากเกร็ด,รพช."/>
    <s v="รพช."/>
    <n v="60"/>
    <s v="รพช.F1 50,000-100,000"/>
    <n v="3.77"/>
    <n v="3.42"/>
    <n v="2.96"/>
    <n v="97857454.510000005"/>
    <n v="15451733.890000001"/>
    <n v="0"/>
    <n v="0"/>
    <n v="0"/>
    <s v=""/>
    <x v="0"/>
    <n v="21894136.850000001"/>
    <n v="69038702.370000005"/>
  </r>
  <r>
    <n v="214"/>
    <x v="3"/>
    <x v="19"/>
    <s v="28875"/>
    <s v="บางบัวทอง ๒,รพช."/>
    <s v="รพช."/>
    <n v="27"/>
    <s v="รพช.F3 &lt;=15,000"/>
    <n v="1.47"/>
    <n v="1.39"/>
    <n v="1.07"/>
    <n v="13546963.08"/>
    <n v="7690067.8499999996"/>
    <n v="1"/>
    <n v="0"/>
    <n v="0"/>
    <s v=""/>
    <x v="1"/>
    <n v="10457528.73"/>
    <n v="2155395.88"/>
  </r>
  <r>
    <n v="215"/>
    <x v="3"/>
    <x v="20"/>
    <s v="10687"/>
    <s v="ปทุมธานี,รพท."/>
    <s v="รพท."/>
    <n v="409"/>
    <s v="รพท.S &gt;400"/>
    <n v="4.0999999999999996"/>
    <n v="3.8"/>
    <n v="2.19"/>
    <n v="856735417.12"/>
    <n v="164701194.16"/>
    <n v="0"/>
    <n v="0"/>
    <n v="0"/>
    <s v=""/>
    <x v="0"/>
    <n v="74097115.75"/>
    <n v="335669669.89999998"/>
  </r>
  <r>
    <n v="216"/>
    <x v="3"/>
    <x v="20"/>
    <s v="10761"/>
    <s v="คลองหลวง,รพช."/>
    <s v="รพช."/>
    <n v="60"/>
    <s v="รพช.F2 60,000-90,000"/>
    <n v="1.3"/>
    <n v="1.17"/>
    <n v="1"/>
    <n v="15300386.32"/>
    <n v="17043384.82"/>
    <n v="1"/>
    <n v="0"/>
    <n v="0"/>
    <s v=""/>
    <x v="1"/>
    <n v="20025918.850000001"/>
    <n v="-679630.71"/>
  </r>
  <r>
    <n v="217"/>
    <x v="3"/>
    <x v="20"/>
    <s v="10762"/>
    <s v="ธัญบุรี,รพช."/>
    <s v="รพช."/>
    <n v="60"/>
    <s v="รพช. M2 &lt;=100"/>
    <n v="1.1399999999999999"/>
    <n v="0.99"/>
    <n v="0.88"/>
    <n v="15429872.210000001"/>
    <n v="-12014011.84"/>
    <n v="2"/>
    <n v="1"/>
    <n v="1"/>
    <n v="3.8"/>
    <x v="4"/>
    <n v="-2840817.58"/>
    <n v="-14050545.960000001"/>
  </r>
  <r>
    <n v="218"/>
    <x v="3"/>
    <x v="20"/>
    <s v="10763"/>
    <s v="ประชาธิปัตย์,รพช."/>
    <s v="รพช."/>
    <n v="34"/>
    <s v="รพช.F2 30,000 - 60,000"/>
    <n v="4.07"/>
    <n v="3.96"/>
    <n v="3.6"/>
    <n v="95519044.849999994"/>
    <n v="6614955.8300000001"/>
    <n v="0"/>
    <n v="0"/>
    <n v="0"/>
    <s v=""/>
    <x v="0"/>
    <n v="7508083.0199999996"/>
    <n v="80870456.659999996"/>
  </r>
  <r>
    <n v="219"/>
    <x v="3"/>
    <x v="20"/>
    <s v="10764"/>
    <s v="หนองเสือ,รพช."/>
    <s v="รพช."/>
    <n v="36"/>
    <s v="รพช.F2 30,000 - 60,000"/>
    <n v="1.1000000000000001"/>
    <n v="0.95"/>
    <n v="0.72"/>
    <n v="2613048.5699999998"/>
    <n v="5406509.21"/>
    <n v="3"/>
    <n v="0"/>
    <n v="0"/>
    <s v=""/>
    <x v="3"/>
    <n v="6944167.8300000001"/>
    <n v="-7461841.7300000004"/>
  </r>
  <r>
    <n v="220"/>
    <x v="3"/>
    <x v="20"/>
    <s v="10765"/>
    <s v="ลาดหลุมแก้ว,รพช."/>
    <s v="รพช."/>
    <n v="34"/>
    <s v="รพช.F2 &lt;=30,000"/>
    <n v="1.72"/>
    <n v="1.64"/>
    <n v="1.33"/>
    <n v="25592535.530000001"/>
    <n v="5605544.04"/>
    <n v="0"/>
    <n v="0"/>
    <n v="0"/>
    <s v=""/>
    <x v="0"/>
    <n v="6732685.1600000001"/>
    <n v="11724900.060000001"/>
  </r>
  <r>
    <n v="221"/>
    <x v="3"/>
    <x v="20"/>
    <s v="10766"/>
    <s v="ลำลูกกา,รพช."/>
    <s v="รพช."/>
    <n v="36"/>
    <s v="รพช.F2 30,000 - 60,000"/>
    <n v="2.4"/>
    <n v="2.29"/>
    <n v="2.0699999999999998"/>
    <n v="44983191.009999998"/>
    <n v="9309566.3300000001"/>
    <n v="0"/>
    <n v="0"/>
    <n v="0"/>
    <s v=""/>
    <x v="0"/>
    <n v="11270754.880000001"/>
    <n v="34303950.359999999"/>
  </r>
  <r>
    <n v="222"/>
    <x v="3"/>
    <x v="20"/>
    <s v="10767"/>
    <s v="สามโคก,รพช."/>
    <s v="รพช."/>
    <n v="30"/>
    <s v="รพช.F2 &lt;=30,000"/>
    <n v="1.23"/>
    <n v="1.18"/>
    <n v="0.49"/>
    <n v="7420756.1799999997"/>
    <n v="1083722.6000000001"/>
    <n v="2"/>
    <n v="0"/>
    <n v="0"/>
    <s v=""/>
    <x v="2"/>
    <n v="2259069.09"/>
    <n v="-16311531.619999999"/>
  </r>
  <r>
    <n v="223"/>
    <x v="3"/>
    <x v="21"/>
    <s v="10660"/>
    <s v="พระนครศรีอยุธยา,รพศ."/>
    <s v="รพศ."/>
    <n v="524"/>
    <s v="รพศ.A &lt;=700"/>
    <n v="2.31"/>
    <n v="2.17"/>
    <n v="0.87"/>
    <n v="448060008.02999997"/>
    <n v="81514785.079999998"/>
    <n v="0"/>
    <n v="0"/>
    <n v="0"/>
    <s v=""/>
    <x v="0"/>
    <n v="104507434.31"/>
    <n v="-45861274.520000003"/>
  </r>
  <r>
    <n v="224"/>
    <x v="3"/>
    <x v="21"/>
    <s v="10688"/>
    <s v="เสนา,รพท."/>
    <s v="รพท."/>
    <n v="208"/>
    <s v="รพท. M1 &gt;200"/>
    <n v="1.04"/>
    <n v="0.97"/>
    <n v="0.62"/>
    <n v="6712747.3899999997"/>
    <n v="30272409.82"/>
    <n v="3"/>
    <n v="0"/>
    <n v="0"/>
    <s v=""/>
    <x v="3"/>
    <n v="41640206.890000001"/>
    <n v="-62262187.490000002"/>
  </r>
  <r>
    <n v="225"/>
    <x v="3"/>
    <x v="21"/>
    <s v="10768"/>
    <s v="ท่าเรือ,รพช."/>
    <s v="รพช."/>
    <n v="30"/>
    <s v="รพช.F2 &lt;=30,000"/>
    <n v="1.69"/>
    <n v="1.54"/>
    <n v="1.21"/>
    <n v="16334697.460000001"/>
    <n v="6905529.79"/>
    <n v="0"/>
    <n v="0"/>
    <n v="0"/>
    <s v=""/>
    <x v="0"/>
    <n v="7713945.9900000002"/>
    <n v="4915083.91"/>
  </r>
  <r>
    <n v="226"/>
    <x v="3"/>
    <x v="21"/>
    <s v="10769"/>
    <s v="สมเด็จพระสังฆราช(นครหลวง),รพช."/>
    <s v="รพช."/>
    <n v="36"/>
    <s v="รพช.F2 &lt;=30,000"/>
    <n v="2.65"/>
    <n v="2.3199999999999998"/>
    <n v="1.82"/>
    <n v="18841156.129999999"/>
    <n v="7466860.04"/>
    <n v="0"/>
    <n v="0"/>
    <n v="0"/>
    <s v=""/>
    <x v="0"/>
    <n v="9494703.5999999996"/>
    <n v="9404149"/>
  </r>
  <r>
    <n v="227"/>
    <x v="3"/>
    <x v="21"/>
    <s v="10770"/>
    <s v="บางไทร,รพช."/>
    <s v="รพช."/>
    <n v="30"/>
    <s v="รพช.F2 &lt;=30,000"/>
    <n v="2.02"/>
    <n v="1.82"/>
    <n v="1.53"/>
    <n v="19948075.02"/>
    <n v="6589064.1699999999"/>
    <n v="0"/>
    <n v="0"/>
    <n v="0"/>
    <s v=""/>
    <x v="0"/>
    <n v="7882497.0999999996"/>
    <n v="10333276.34"/>
  </r>
  <r>
    <n v="228"/>
    <x v="3"/>
    <x v="21"/>
    <s v="10771"/>
    <s v="บางบาล,รพช."/>
    <s v="รพช."/>
    <n v="26"/>
    <s v="รพช.F2 &lt;=30,000"/>
    <n v="1.63"/>
    <n v="1.5"/>
    <n v="1.3"/>
    <n v="10572388.41"/>
    <n v="5119216.74"/>
    <n v="0"/>
    <n v="0"/>
    <n v="0"/>
    <s v=""/>
    <x v="0"/>
    <n v="5809869.1500000004"/>
    <n v="4956803.21"/>
  </r>
  <r>
    <n v="229"/>
    <x v="3"/>
    <x v="21"/>
    <s v="10772"/>
    <s v="บางปะอิน,รพช."/>
    <s v="รพช."/>
    <n v="72"/>
    <s v="รพช. M2 &lt;=100"/>
    <n v="1.28"/>
    <n v="1.1299999999999999"/>
    <n v="0.8"/>
    <n v="17731318.609999999"/>
    <n v="9041701.6699999999"/>
    <n v="1"/>
    <n v="0"/>
    <n v="0"/>
    <s v=""/>
    <x v="1"/>
    <n v="12892040.51"/>
    <n v="-12822393.800000001"/>
  </r>
  <r>
    <n v="230"/>
    <x v="3"/>
    <x v="21"/>
    <s v="10773"/>
    <s v="บางปะหัน,รพช."/>
    <s v="รพช."/>
    <n v="36"/>
    <s v="รพช.F2 &lt;=30,000"/>
    <n v="1.54"/>
    <n v="1.35"/>
    <n v="1.01"/>
    <n v="16494412.91"/>
    <n v="7820006.1299999999"/>
    <n v="0"/>
    <n v="0"/>
    <n v="0"/>
    <s v=""/>
    <x v="0"/>
    <n v="8412504.9000000004"/>
    <n v="336895.59"/>
  </r>
  <r>
    <n v="231"/>
    <x v="3"/>
    <x v="21"/>
    <s v="10774"/>
    <s v="ผักไห่,รพช."/>
    <s v="รพช."/>
    <n v="31"/>
    <s v="รพช.F2 &lt;=30,000"/>
    <n v="1.67"/>
    <n v="1.58"/>
    <n v="1.37"/>
    <n v="15182277.43"/>
    <n v="6958015.9900000002"/>
    <n v="0"/>
    <n v="0"/>
    <n v="0"/>
    <s v=""/>
    <x v="0"/>
    <n v="8519649.2699999996"/>
    <n v="8209333.4500000002"/>
  </r>
  <r>
    <n v="232"/>
    <x v="3"/>
    <x v="21"/>
    <s v="10775"/>
    <s v="ภาชี,รพช."/>
    <s v="รพช."/>
    <n v="46"/>
    <s v="รพช.F2 &lt;=30,000"/>
    <n v="2.36"/>
    <n v="2.1800000000000002"/>
    <n v="1.58"/>
    <n v="21016632.57"/>
    <n v="11373742.869999999"/>
    <n v="0"/>
    <n v="0"/>
    <n v="0"/>
    <s v=""/>
    <x v="0"/>
    <n v="12279287.65"/>
    <n v="8979709.5800000001"/>
  </r>
  <r>
    <n v="233"/>
    <x v="3"/>
    <x v="21"/>
    <s v="10776"/>
    <s v="ลาดบัวหลวง,รพช."/>
    <s v="รพช."/>
    <n v="34"/>
    <s v="รพช.F2 &lt;=30,000"/>
    <n v="3.27"/>
    <n v="2.95"/>
    <n v="2.4300000000000002"/>
    <n v="28374835.899999999"/>
    <n v="10475506.92"/>
    <n v="0"/>
    <n v="0"/>
    <n v="0"/>
    <s v=""/>
    <x v="0"/>
    <n v="10188409.91"/>
    <n v="17876664.289999999"/>
  </r>
  <r>
    <n v="234"/>
    <x v="3"/>
    <x v="21"/>
    <s v="10777"/>
    <s v="วังน้อย,รพช."/>
    <s v="รพช."/>
    <n v="64"/>
    <s v="รพช.F1 &lt;=50,000"/>
    <n v="3.82"/>
    <n v="3.11"/>
    <n v="2.74"/>
    <n v="65522957.340000004"/>
    <n v="30073820.699999999"/>
    <n v="0"/>
    <n v="0"/>
    <n v="0"/>
    <s v=""/>
    <x v="0"/>
    <n v="20786930.899999999"/>
    <n v="40414527.780000001"/>
  </r>
  <r>
    <n v="235"/>
    <x v="3"/>
    <x v="21"/>
    <s v="10778"/>
    <s v="บางซ้าย,รพช."/>
    <s v="รพช."/>
    <n v="10"/>
    <s v="รพช.F3 &lt;=15,000"/>
    <n v="2.82"/>
    <n v="2.52"/>
    <n v="2.29"/>
    <n v="9141426.8000000007"/>
    <n v="3781115.46"/>
    <n v="0"/>
    <n v="0"/>
    <n v="0"/>
    <s v=""/>
    <x v="0"/>
    <n v="4483652.6500000004"/>
    <n v="6452728.2300000004"/>
  </r>
  <r>
    <n v="236"/>
    <x v="3"/>
    <x v="21"/>
    <s v="10779"/>
    <s v="อุทัย,รพช."/>
    <s v="รพช."/>
    <n v="30"/>
    <s v="รพช.F2 &lt;=30,000"/>
    <n v="1.77"/>
    <n v="1.58"/>
    <n v="1.1200000000000001"/>
    <n v="14595334.369999999"/>
    <n v="8011090.7300000004"/>
    <n v="0"/>
    <n v="0"/>
    <n v="0"/>
    <s v=""/>
    <x v="0"/>
    <n v="9872896.3900000006"/>
    <n v="2323264.9300000002"/>
  </r>
  <r>
    <n v="237"/>
    <x v="3"/>
    <x v="21"/>
    <s v="10780"/>
    <s v="มหาราช,รพช."/>
    <s v="รพช."/>
    <n v="24"/>
    <s v="รพช.F3 &lt;=15,000"/>
    <n v="1.37"/>
    <n v="1.21"/>
    <n v="0.88"/>
    <n v="5543818.1900000004"/>
    <n v="2694433.56"/>
    <n v="1"/>
    <n v="0"/>
    <n v="0"/>
    <s v=""/>
    <x v="1"/>
    <n v="4834674.22"/>
    <n v="-1721038.57"/>
  </r>
  <r>
    <n v="238"/>
    <x v="3"/>
    <x v="21"/>
    <s v="10781"/>
    <s v="บ้านแพรก,รพช."/>
    <s v="รพช."/>
    <n v="24"/>
    <s v="รพช.F3 &lt;=15,000"/>
    <n v="2.7"/>
    <n v="2.44"/>
    <n v="1.94"/>
    <n v="10353036.119999999"/>
    <n v="3323684.57"/>
    <n v="0"/>
    <n v="0"/>
    <n v="0"/>
    <s v=""/>
    <x v="0"/>
    <n v="4300508.57"/>
    <n v="5736451.8399999999"/>
  </r>
  <r>
    <n v="239"/>
    <x v="3"/>
    <x v="22"/>
    <s v="10690"/>
    <s v="พระนารายณ์มหาราช,รพท."/>
    <s v="รพท."/>
    <n v="556"/>
    <s v="รพท.S &gt;400"/>
    <n v="1.96"/>
    <n v="1.88"/>
    <n v="0.69"/>
    <n v="285707372.02999997"/>
    <n v="83711053.180000007"/>
    <n v="1"/>
    <n v="0"/>
    <n v="0"/>
    <s v=""/>
    <x v="1"/>
    <n v="98260521.280000001"/>
    <n v="-85394390.200000003"/>
  </r>
  <r>
    <n v="240"/>
    <x v="3"/>
    <x v="22"/>
    <s v="10691"/>
    <s v="บ้านหมี่,รพท."/>
    <s v="รพท."/>
    <n v="258"/>
    <s v="รพท. M1 &gt;200"/>
    <n v="1.24"/>
    <n v="1.1399999999999999"/>
    <n v="0.75"/>
    <n v="38768138.689999998"/>
    <n v="12364653.73"/>
    <n v="2"/>
    <n v="0"/>
    <n v="0"/>
    <s v=""/>
    <x v="2"/>
    <n v="18920009.73"/>
    <n v="65418552.189999998"/>
  </r>
  <r>
    <n v="241"/>
    <x v="3"/>
    <x v="22"/>
    <s v="10789"/>
    <s v="พัฒนานิคม,รพช."/>
    <s v="รพช."/>
    <n v="66"/>
    <s v="รพช.F2 30,000 - 60,000"/>
    <n v="2.63"/>
    <n v="2.48"/>
    <n v="2.0499999999999998"/>
    <n v="33009691.379999999"/>
    <n v="14972385.99"/>
    <n v="0"/>
    <n v="0"/>
    <n v="0"/>
    <s v=""/>
    <x v="0"/>
    <n v="17032824.489999998"/>
    <n v="21351578.57"/>
  </r>
  <r>
    <n v="242"/>
    <x v="3"/>
    <x v="22"/>
    <s v="10790"/>
    <s v="โคกสำโรง,รพช."/>
    <s v="รพช."/>
    <n v="123"/>
    <s v="รพช. M2 &gt;100"/>
    <n v="1.5"/>
    <n v="1.4"/>
    <n v="1.1200000000000001"/>
    <n v="34039524.729999997"/>
    <n v="21266486.870000001"/>
    <n v="0"/>
    <n v="0"/>
    <n v="0"/>
    <s v=""/>
    <x v="0"/>
    <n v="25134574.370000001"/>
    <n v="8152198.0599999996"/>
  </r>
  <r>
    <n v="243"/>
    <x v="3"/>
    <x v="22"/>
    <s v="10791"/>
    <s v="ชัยบาดาล,รพช."/>
    <s v="รพช."/>
    <n v="144"/>
    <s v="รพช. M2 &gt;100"/>
    <n v="0.97"/>
    <n v="0.87"/>
    <n v="0.45"/>
    <n v="-3258440.42"/>
    <n v="21145988.859999999"/>
    <n v="3"/>
    <n v="1"/>
    <n v="0"/>
    <n v="0.4"/>
    <x v="4"/>
    <n v="25404370.359999999"/>
    <n v="-55186103.960000001"/>
  </r>
  <r>
    <n v="244"/>
    <x v="3"/>
    <x v="22"/>
    <s v="10792"/>
    <s v="ท่าวุ้ง,รพช."/>
    <s v="รพช."/>
    <n v="41"/>
    <s v="รพช.F2 30,000 - 60,000"/>
    <n v="1.29"/>
    <n v="1.25"/>
    <n v="1.1499999999999999"/>
    <n v="13891731.98"/>
    <n v="5955323.0499999998"/>
    <n v="1"/>
    <n v="0"/>
    <n v="0"/>
    <s v=""/>
    <x v="1"/>
    <n v="6703204.6200000001"/>
    <n v="7097996.5199999996"/>
  </r>
  <r>
    <n v="245"/>
    <x v="3"/>
    <x v="22"/>
    <s v="10793"/>
    <s v="ท่าหลวง,รพช."/>
    <s v="รพช."/>
    <n v="30"/>
    <s v="รพช.F2 &lt;=30,000"/>
    <n v="2.3199999999999998"/>
    <n v="2.04"/>
    <n v="1.73"/>
    <n v="15218875.140000001"/>
    <n v="8285525.2699999996"/>
    <n v="0"/>
    <n v="0"/>
    <n v="0"/>
    <s v=""/>
    <x v="0"/>
    <n v="9320827.9600000009"/>
    <n v="8403643.2400000002"/>
  </r>
  <r>
    <n v="246"/>
    <x v="3"/>
    <x v="22"/>
    <s v="10794"/>
    <s v="สระโบสถ์,รพช."/>
    <s v="รพช."/>
    <n v="30"/>
    <s v="รพช.F3 &lt;=15,000"/>
    <n v="1.42"/>
    <n v="1.31"/>
    <n v="0.97"/>
    <n v="6846221.1399999997"/>
    <n v="6229877.3600000003"/>
    <n v="1"/>
    <n v="0"/>
    <n v="0"/>
    <s v=""/>
    <x v="1"/>
    <n v="6995591.6900000004"/>
    <n v="-563814.24"/>
  </r>
  <r>
    <n v="247"/>
    <x v="3"/>
    <x v="22"/>
    <s v="10795"/>
    <s v="โคกเจริญ,รพช."/>
    <s v="รพช."/>
    <n v="30"/>
    <s v="รพช.F2 &lt;=30,000"/>
    <n v="2.4"/>
    <n v="2.25"/>
    <n v="1.89"/>
    <n v="17311449.190000001"/>
    <n v="7082128.0300000003"/>
    <n v="0"/>
    <n v="0"/>
    <n v="0"/>
    <s v=""/>
    <x v="0"/>
    <n v="8174711.2400000002"/>
    <n v="11072029.35"/>
  </r>
  <r>
    <n v="248"/>
    <x v="3"/>
    <x v="22"/>
    <s v="10796"/>
    <s v="ลำสนธิ,รพช."/>
    <s v="รพช."/>
    <n v="30"/>
    <s v="รพช.F2 &lt;=30,000"/>
    <n v="0.96"/>
    <n v="0.89"/>
    <n v="0.64"/>
    <n v="-1228082.19"/>
    <n v="1070154.3400000001"/>
    <n v="3"/>
    <n v="1"/>
    <n v="1"/>
    <n v="3.4"/>
    <x v="6"/>
    <n v="2386038.33"/>
    <n v="-12374688.32"/>
  </r>
  <r>
    <n v="249"/>
    <x v="3"/>
    <x v="22"/>
    <s v="10797"/>
    <s v="หนองม่วง,รพช."/>
    <s v="รพช."/>
    <n v="35"/>
    <s v="รพช.F2 &lt;=30,000"/>
    <n v="4.38"/>
    <n v="4.25"/>
    <n v="4.04"/>
    <n v="52269736.659999996"/>
    <n v="8296028.3700000001"/>
    <n v="0"/>
    <n v="0"/>
    <n v="0"/>
    <s v=""/>
    <x v="0"/>
    <n v="9392043.9499999993"/>
    <n v="46710762.939999998"/>
  </r>
  <r>
    <n v="250"/>
    <x v="3"/>
    <x v="23"/>
    <s v="10661"/>
    <s v="สระบุรี,รพศ."/>
    <s v="รพศ."/>
    <n v="700"/>
    <s v="รพศ.A &lt;=700"/>
    <n v="2.0499999999999998"/>
    <n v="1.87"/>
    <n v="0.4"/>
    <n v="533696314.01999998"/>
    <n v="186984684.34"/>
    <n v="1"/>
    <n v="0"/>
    <n v="0"/>
    <s v=""/>
    <x v="1"/>
    <n v="222925681.75"/>
    <n v="-306682184.54000002"/>
  </r>
  <r>
    <n v="251"/>
    <x v="3"/>
    <x v="23"/>
    <s v="10695"/>
    <s v="พระพุทธบาท,รพท."/>
    <s v="รพท."/>
    <n v="315"/>
    <s v="รพท. M1 &gt;200"/>
    <n v="0.93"/>
    <n v="0.85"/>
    <n v="0.46"/>
    <n v="-22440051.760000002"/>
    <n v="11675026.85"/>
    <n v="3"/>
    <n v="1"/>
    <n v="1"/>
    <n v="5.7"/>
    <x v="6"/>
    <n v="23381996.329999998"/>
    <n v="-184214748.08000001"/>
  </r>
  <r>
    <n v="252"/>
    <x v="3"/>
    <x v="23"/>
    <s v="10807"/>
    <s v="แก่งคอย,รพช."/>
    <s v="รพช."/>
    <n v="82"/>
    <s v="รพช.F1 50,000-100,000"/>
    <n v="3.45"/>
    <n v="3.1"/>
    <n v="1.4"/>
    <n v="36839581.729999997"/>
    <n v="30622642.359999999"/>
    <n v="0"/>
    <n v="0"/>
    <n v="0"/>
    <s v=""/>
    <x v="0"/>
    <n v="32204730.949999999"/>
    <n v="6018932.9699999997"/>
  </r>
  <r>
    <n v="253"/>
    <x v="3"/>
    <x v="23"/>
    <s v="10808"/>
    <s v="หนองแค,รพช."/>
    <s v="รพช."/>
    <n v="60"/>
    <s v="รพช.F2 30,000 - 60,000"/>
    <n v="1.99"/>
    <n v="1.85"/>
    <n v="1.31"/>
    <n v="27251659.57"/>
    <n v="12841600.32"/>
    <n v="0"/>
    <n v="0"/>
    <n v="0"/>
    <s v=""/>
    <x v="0"/>
    <n v="14409617.73"/>
    <n v="8395808.9000000004"/>
  </r>
  <r>
    <n v="254"/>
    <x v="3"/>
    <x v="23"/>
    <s v="10809"/>
    <s v="วิหารแดง,รพช."/>
    <s v="รพช."/>
    <n v="49"/>
    <s v="รพช.F2 &lt;=30,000"/>
    <n v="3.02"/>
    <n v="2.92"/>
    <n v="1.99"/>
    <n v="55593283.590000004"/>
    <n v="-5054890.01"/>
    <n v="0"/>
    <n v="1"/>
    <n v="0"/>
    <n v="32.9"/>
    <x v="1"/>
    <n v="-3294341.27"/>
    <n v="27209975.84"/>
  </r>
  <r>
    <n v="255"/>
    <x v="3"/>
    <x v="23"/>
    <s v="10810"/>
    <s v="หนองแซง,รพช."/>
    <s v="รพช."/>
    <n v="22"/>
    <s v="รพช.F2 &lt;=30,000"/>
    <n v="2.88"/>
    <n v="2.59"/>
    <n v="1.73"/>
    <n v="19119347.260000002"/>
    <n v="8188503.7599999998"/>
    <n v="0"/>
    <n v="0"/>
    <n v="0"/>
    <s v=""/>
    <x v="0"/>
    <n v="8544235.0500000007"/>
    <n v="7392049.1699999999"/>
  </r>
  <r>
    <n v="256"/>
    <x v="3"/>
    <x v="23"/>
    <s v="10811"/>
    <s v="บ้านหมอ,รพช."/>
    <s v="รพช."/>
    <n v="32"/>
    <s v="รพช.F2 &lt;=30,000"/>
    <n v="1.59"/>
    <n v="1.45"/>
    <n v="1.1499999999999999"/>
    <n v="14018460.66"/>
    <n v="5396366.0599999996"/>
    <n v="0"/>
    <n v="0"/>
    <n v="0"/>
    <s v=""/>
    <x v="0"/>
    <n v="6375972.6100000003"/>
    <n v="3604240.43"/>
  </r>
  <r>
    <n v="257"/>
    <x v="3"/>
    <x v="23"/>
    <s v="10812"/>
    <s v="ดอนพุด,รพช."/>
    <s v="รพช."/>
    <n v="15"/>
    <s v="รพช.F3 &lt;=15,000"/>
    <n v="4.21"/>
    <n v="3.91"/>
    <n v="3.52"/>
    <n v="18409748.920000002"/>
    <n v="6801607.9199999999"/>
    <n v="0"/>
    <n v="0"/>
    <n v="0"/>
    <s v=""/>
    <x v="0"/>
    <n v="5210301.99"/>
    <n v="14450497.92"/>
  </r>
  <r>
    <n v="258"/>
    <x v="3"/>
    <x v="23"/>
    <s v="10813"/>
    <s v="หนองโดน,รพช."/>
    <s v="รพช."/>
    <n v="21"/>
    <s v="รพช.F3 &lt;=15,000"/>
    <n v="2.0299999999999998"/>
    <n v="1.75"/>
    <n v="1.37"/>
    <n v="10464571.35"/>
    <n v="2266183.62"/>
    <n v="0"/>
    <n v="0"/>
    <n v="0"/>
    <s v=""/>
    <x v="0"/>
    <n v="3181246.44"/>
    <n v="3814825.43"/>
  </r>
  <r>
    <n v="259"/>
    <x v="3"/>
    <x v="23"/>
    <s v="10814"/>
    <s v="เสาไห้,รพช."/>
    <s v="รพช."/>
    <n v="46"/>
    <s v="รพช.F2 &lt;=30,000"/>
    <n v="1.17"/>
    <n v="1.07"/>
    <n v="0.75"/>
    <n v="4112203.96"/>
    <n v="9567875.5600000005"/>
    <n v="2"/>
    <n v="0"/>
    <n v="0"/>
    <s v=""/>
    <x v="2"/>
    <n v="11636360.800000001"/>
    <n v="-6006576.96"/>
  </r>
  <r>
    <n v="260"/>
    <x v="3"/>
    <x v="23"/>
    <s v="10815"/>
    <s v="มวกเหล็ก,รพช."/>
    <s v="รพช."/>
    <n v="41"/>
    <s v="รพช.F2 30,000 - 60,000"/>
    <n v="1.78"/>
    <n v="1.71"/>
    <n v="0.95"/>
    <n v="32989356.039999999"/>
    <n v="13744245.57"/>
    <n v="0"/>
    <n v="0"/>
    <n v="0"/>
    <s v=""/>
    <x v="0"/>
    <n v="15769452.77"/>
    <n v="-2231539.7400000002"/>
  </r>
  <r>
    <n v="261"/>
    <x v="3"/>
    <x v="23"/>
    <s v="10816"/>
    <s v="วังม่วง,รพช."/>
    <s v="รพช."/>
    <n v="37"/>
    <s v="รพช.F2 &lt;=30,000"/>
    <n v="1.96"/>
    <n v="1.83"/>
    <n v="0.97"/>
    <n v="15640182.98"/>
    <n v="4476948.67"/>
    <n v="0"/>
    <n v="0"/>
    <n v="0"/>
    <s v=""/>
    <x v="0"/>
    <n v="4730113.68"/>
    <n v="-549384.54"/>
  </r>
  <r>
    <n v="262"/>
    <x v="3"/>
    <x v="24"/>
    <s v="10692"/>
    <s v="สิงห์บุรี,รพท."/>
    <s v="รพท."/>
    <n v="282"/>
    <s v="รพท.S &lt;=400"/>
    <n v="4.05"/>
    <n v="3.54"/>
    <n v="1.59"/>
    <n v="158879960.59"/>
    <n v="18810665.890000001"/>
    <n v="0"/>
    <n v="0"/>
    <n v="0"/>
    <s v=""/>
    <x v="0"/>
    <n v="28280737.350000001"/>
    <n v="30486220.379999999"/>
  </r>
  <r>
    <n v="263"/>
    <x v="3"/>
    <x v="24"/>
    <s v="10693"/>
    <s v="อินทร์บุรี,รพท."/>
    <s v="รพท."/>
    <n v="150"/>
    <s v="รพท. M1 &lt;=200"/>
    <n v="1.23"/>
    <n v="1.1000000000000001"/>
    <n v="0.77"/>
    <n v="19351672.210000001"/>
    <n v="3683513.53"/>
    <n v="2"/>
    <n v="0"/>
    <n v="0"/>
    <s v=""/>
    <x v="2"/>
    <n v="10006710.07"/>
    <n v="-20398523.690000001"/>
  </r>
  <r>
    <n v="264"/>
    <x v="3"/>
    <x v="24"/>
    <s v="10798"/>
    <s v="บางระจัน,รพช."/>
    <s v="รพช."/>
    <n v="30"/>
    <s v="รพช.F2 &lt;=30,000"/>
    <n v="1.45"/>
    <n v="1.34"/>
    <n v="1.1499999999999999"/>
    <n v="9745920.9199999999"/>
    <n v="5783562.8499999996"/>
    <n v="1"/>
    <n v="0"/>
    <n v="0"/>
    <s v=""/>
    <x v="1"/>
    <n v="6669349.2199999997"/>
    <n v="3234154.69"/>
  </r>
  <r>
    <n v="265"/>
    <x v="3"/>
    <x v="24"/>
    <s v="10799"/>
    <s v="ค่ายบางระจัน,รพช."/>
    <s v="รพช."/>
    <n v="30"/>
    <s v="รพช.F2 &lt;=30,000"/>
    <n v="1.3"/>
    <n v="1.23"/>
    <n v="1.04"/>
    <n v="6560911.8799999999"/>
    <n v="7595326.1900000004"/>
    <n v="1"/>
    <n v="0"/>
    <n v="0"/>
    <s v=""/>
    <x v="1"/>
    <n v="8326140.25"/>
    <n v="876372.17"/>
  </r>
  <r>
    <n v="266"/>
    <x v="3"/>
    <x v="24"/>
    <s v="10800"/>
    <s v="พรหมบุรี,รพช."/>
    <s v="รพช."/>
    <n v="28"/>
    <s v="รพช.F3 &lt;=15,000"/>
    <n v="1.34"/>
    <n v="1.24"/>
    <n v="0.89"/>
    <n v="6031724.5899999999"/>
    <n v="8000239.4000000004"/>
    <n v="1"/>
    <n v="0"/>
    <n v="0"/>
    <s v=""/>
    <x v="1"/>
    <n v="8950546.3399999999"/>
    <n v="-1598541.87"/>
  </r>
  <r>
    <n v="267"/>
    <x v="3"/>
    <x v="24"/>
    <s v="10801"/>
    <s v="ท่าช้าง,รพช."/>
    <s v="รพช."/>
    <n v="36"/>
    <s v="รพช.F2 &lt;=30,000"/>
    <n v="1.63"/>
    <n v="1.47"/>
    <n v="1.18"/>
    <n v="6953549.8799999999"/>
    <n v="3100445.74"/>
    <n v="0"/>
    <n v="0"/>
    <n v="0"/>
    <s v=""/>
    <x v="0"/>
    <n v="3831676.45"/>
    <n v="1942714.31"/>
  </r>
  <r>
    <n v="268"/>
    <x v="3"/>
    <x v="25"/>
    <s v="10689"/>
    <s v="อ่างทอง,รพท."/>
    <s v="รพท."/>
    <n v="328"/>
    <s v="รพท.S &lt;=400"/>
    <n v="1.47"/>
    <n v="1.36"/>
    <n v="0.67"/>
    <n v="107523927.78"/>
    <n v="8971563.8000000007"/>
    <n v="2"/>
    <n v="0"/>
    <n v="0"/>
    <s v=""/>
    <x v="2"/>
    <n v="19353083.629999999"/>
    <n v="-41412597.859999999"/>
  </r>
  <r>
    <n v="269"/>
    <x v="3"/>
    <x v="25"/>
    <s v="10782"/>
    <s v="ไชโย,รพช."/>
    <s v="รพช."/>
    <n v="36"/>
    <s v="รพช.F2 &lt;=30,000"/>
    <n v="1.1399999999999999"/>
    <n v="1.07"/>
    <n v="0.84"/>
    <n v="2969351.57"/>
    <n v="2700009.3"/>
    <n v="1"/>
    <n v="0"/>
    <n v="0"/>
    <s v=""/>
    <x v="1"/>
    <n v="1962612.26"/>
    <n v="-3926040.03"/>
  </r>
  <r>
    <n v="270"/>
    <x v="3"/>
    <x v="25"/>
    <s v="10784"/>
    <s v="ป่าโมก,รพช."/>
    <s v="รพช."/>
    <n v="54"/>
    <s v="รพช.F2 &lt;=30,000"/>
    <n v="1.23"/>
    <n v="1.1299999999999999"/>
    <n v="0.82"/>
    <n v="6763573.4299999997"/>
    <n v="3370290.5"/>
    <n v="1"/>
    <n v="0"/>
    <n v="0"/>
    <s v=""/>
    <x v="1"/>
    <n v="5181401.5999999996"/>
    <n v="-5816576.5700000003"/>
  </r>
  <r>
    <n v="271"/>
    <x v="3"/>
    <x v="25"/>
    <s v="10785"/>
    <s v="โพธิ์ทอง,รพช."/>
    <s v="รพช."/>
    <n v="60"/>
    <s v="รพช.F2 30,000 - 60,000"/>
    <n v="1.93"/>
    <n v="1.86"/>
    <n v="1.48"/>
    <n v="41662187.310000002"/>
    <n v="5965574.29"/>
    <n v="0"/>
    <n v="0"/>
    <n v="0"/>
    <s v=""/>
    <x v="0"/>
    <n v="8106743.6799999997"/>
    <n v="21620185.43"/>
  </r>
  <r>
    <n v="272"/>
    <x v="3"/>
    <x v="25"/>
    <s v="10786"/>
    <s v="แสวงหา,รพช."/>
    <s v="รพช."/>
    <n v="48"/>
    <s v="รพช.F2 &lt;=30,000"/>
    <n v="1.2"/>
    <n v="1.1000000000000001"/>
    <n v="0.9"/>
    <n v="5709476.3700000001"/>
    <n v="4311834.18"/>
    <n v="1"/>
    <n v="0"/>
    <n v="0"/>
    <s v=""/>
    <x v="1"/>
    <n v="5442751.1500000004"/>
    <n v="-3193228.15"/>
  </r>
  <r>
    <n v="273"/>
    <x v="3"/>
    <x v="25"/>
    <s v="10787"/>
    <s v="วิเศษชัยชาญ,รพช."/>
    <s v="รพช."/>
    <n v="97"/>
    <s v="รพช.F1 &lt;=50,000"/>
    <n v="1"/>
    <n v="0.94"/>
    <n v="0.61"/>
    <n v="-101497.59"/>
    <n v="5747721.2400000002"/>
    <n v="3"/>
    <n v="1"/>
    <n v="0"/>
    <n v="0"/>
    <x v="4"/>
    <n v="9882586.2300000004"/>
    <n v="-20389534.300000001"/>
  </r>
  <r>
    <n v="274"/>
    <x v="3"/>
    <x v="25"/>
    <s v="10788"/>
    <s v="สามโก้,รพช."/>
    <s v="รพช."/>
    <n v="38"/>
    <s v="รพช.F3 &lt;=15,000"/>
    <n v="1.3"/>
    <n v="1.21"/>
    <n v="1.02"/>
    <n v="5602369.79"/>
    <n v="2158130.2799999998"/>
    <n v="1"/>
    <n v="0"/>
    <n v="0"/>
    <s v=""/>
    <x v="1"/>
    <n v="3120607.95"/>
    <n v="460478.23"/>
  </r>
  <r>
    <n v="275"/>
    <x v="4"/>
    <x v="26"/>
    <s v="10731"/>
    <s v="พหลพลพยุหเสนา,รพท."/>
    <s v="รพท."/>
    <n v="556"/>
    <s v="รพท.S &gt;400"/>
    <n v="1.76"/>
    <n v="1.58"/>
    <n v="1.06"/>
    <n v="215419281.15000001"/>
    <n v="49728477.920000002"/>
    <n v="0"/>
    <n v="0"/>
    <n v="0"/>
    <s v=""/>
    <x v="0"/>
    <n v="36779632.409999996"/>
    <n v="16661567.939999999"/>
  </r>
  <r>
    <n v="276"/>
    <x v="4"/>
    <x v="26"/>
    <s v="10732"/>
    <s v="มะการักษ์,รพท."/>
    <s v="รพท."/>
    <n v="281"/>
    <s v="รพท. M1 &gt;200"/>
    <n v="1.64"/>
    <n v="1.53"/>
    <n v="0.86"/>
    <n v="98125742.650000006"/>
    <n v="66710991.140000001"/>
    <n v="0"/>
    <n v="0"/>
    <n v="0"/>
    <s v=""/>
    <x v="0"/>
    <n v="55502421.350000001"/>
    <n v="-22276433.969999999"/>
  </r>
  <r>
    <n v="277"/>
    <x v="4"/>
    <x v="26"/>
    <s v="11278"/>
    <s v="ไทรโยค,รพช."/>
    <s v="รพช."/>
    <n v="62"/>
    <s v="รพช.F2 &lt;=30,000"/>
    <n v="3.01"/>
    <n v="2.75"/>
    <n v="2.13"/>
    <n v="37137130.210000001"/>
    <n v="9004015.0399999991"/>
    <n v="0"/>
    <n v="0"/>
    <n v="0"/>
    <s v=""/>
    <x v="0"/>
    <n v="7795850.5800000001"/>
    <n v="20928718.98"/>
  </r>
  <r>
    <n v="278"/>
    <x v="4"/>
    <x v="26"/>
    <s v="11279"/>
    <s v="สมเด็จพระปิยะมหาราชรมณียเขต,รพช."/>
    <s v="รพช."/>
    <n v="30"/>
    <s v="รพช.F2 &lt;=30,000"/>
    <n v="3.91"/>
    <n v="3.37"/>
    <n v="2.71"/>
    <n v="13370982.800000001"/>
    <n v="3549620.39"/>
    <n v="0"/>
    <n v="0"/>
    <n v="0"/>
    <s v=""/>
    <x v="0"/>
    <n v="3889209.02"/>
    <n v="7848290.0999999996"/>
  </r>
  <r>
    <n v="279"/>
    <x v="4"/>
    <x v="26"/>
    <s v="11280"/>
    <s v="บ่อพลอย,รพช."/>
    <s v="รพช."/>
    <n v="70"/>
    <s v="รพช.F1 &lt;=50,000"/>
    <n v="2.31"/>
    <n v="1.91"/>
    <n v="1.3"/>
    <n v="21929563.370000001"/>
    <n v="13260804.869999999"/>
    <n v="0"/>
    <n v="0"/>
    <n v="0"/>
    <s v=""/>
    <x v="0"/>
    <n v="14170511.98"/>
    <n v="5075930.51"/>
  </r>
  <r>
    <n v="280"/>
    <x v="4"/>
    <x v="26"/>
    <s v="11281"/>
    <s v="ท่ากระดาน,รพช."/>
    <s v="รพช."/>
    <n v="30"/>
    <s v="รพช.F2 &lt;=30,000"/>
    <n v="2.21"/>
    <n v="2.02"/>
    <n v="1.58"/>
    <n v="7893189.7599999998"/>
    <n v="4033996.85"/>
    <n v="0"/>
    <n v="0"/>
    <n v="0"/>
    <s v=""/>
    <x v="0"/>
    <n v="3761511.31"/>
    <n v="3760923.48"/>
  </r>
  <r>
    <n v="281"/>
    <x v="4"/>
    <x v="26"/>
    <s v="11282"/>
    <s v="สมเด็จพระสังฆราชองค์ที่ ๑๙,รพช."/>
    <s v="รพช."/>
    <n v="141"/>
    <s v="รพช. M2 &gt;100"/>
    <n v="1.35"/>
    <n v="1.21"/>
    <n v="0.8"/>
    <n v="22972235.690000001"/>
    <n v="13761821.25"/>
    <n v="1"/>
    <n v="0"/>
    <n v="0"/>
    <s v=""/>
    <x v="1"/>
    <n v="17417886.579999998"/>
    <n v="-13181517.800000001"/>
  </r>
  <r>
    <n v="282"/>
    <x v="4"/>
    <x v="26"/>
    <s v="11283"/>
    <s v="ทองผาภูมิ,รพช."/>
    <s v="รพช."/>
    <n v="93"/>
    <s v="รพช. M2 &lt;=100"/>
    <n v="2.99"/>
    <n v="2.63"/>
    <n v="1.67"/>
    <n v="46935074.079999998"/>
    <n v="-15249055.640000001"/>
    <n v="0"/>
    <n v="1"/>
    <n v="0"/>
    <n v="9.1999999999999993"/>
    <x v="1"/>
    <n v="-15221833.210000001"/>
    <n v="16639188.23"/>
  </r>
  <r>
    <n v="283"/>
    <x v="4"/>
    <x v="26"/>
    <s v="11284"/>
    <s v="สังขละบุรี,รพช."/>
    <s v="รพช."/>
    <n v="58"/>
    <s v="รพช.F2 &lt;=30,000"/>
    <n v="2.94"/>
    <n v="2.63"/>
    <n v="2.34"/>
    <n v="41562750.93"/>
    <n v="2423837.54"/>
    <n v="0"/>
    <n v="0"/>
    <n v="0"/>
    <s v=""/>
    <x v="0"/>
    <n v="3219634.7"/>
    <n v="28568460.170000002"/>
  </r>
  <r>
    <n v="284"/>
    <x v="4"/>
    <x v="26"/>
    <s v="11285"/>
    <s v="เจ้าคุณไพบูลย์พนมทวน,รพช."/>
    <s v="รพช."/>
    <n v="60"/>
    <s v="รพช.F2 30,000 - 60,000"/>
    <n v="1.5"/>
    <n v="1.24"/>
    <n v="0.95"/>
    <n v="13270878.23"/>
    <n v="7246070.8399999999"/>
    <n v="0"/>
    <n v="0"/>
    <n v="0"/>
    <s v=""/>
    <x v="0"/>
    <n v="7729350.0300000003"/>
    <n v="-1204351.8"/>
  </r>
  <r>
    <n v="285"/>
    <x v="4"/>
    <x v="26"/>
    <s v="11286"/>
    <s v="เลาขวัญ,รพช."/>
    <s v="รพช."/>
    <n v="43"/>
    <s v="รพช.F2 30,000 - 60,000"/>
    <n v="4.49"/>
    <n v="4.0599999999999996"/>
    <n v="3.51"/>
    <n v="46734224.850000001"/>
    <n v="13440271.119999999"/>
    <n v="0"/>
    <n v="0"/>
    <n v="0"/>
    <s v=""/>
    <x v="0"/>
    <n v="12721358.640000001"/>
    <n v="33580409.579999998"/>
  </r>
  <r>
    <n v="286"/>
    <x v="4"/>
    <x v="26"/>
    <s v="11287"/>
    <s v="ด่านมะขามเตี้ย,รพช."/>
    <s v="รพช."/>
    <n v="56"/>
    <s v="รพช.F2 &lt;=30,000"/>
    <n v="2.71"/>
    <n v="2.42"/>
    <n v="1.92"/>
    <n v="20061882.010000002"/>
    <n v="9192624.3100000005"/>
    <n v="0"/>
    <n v="0"/>
    <n v="0"/>
    <s v=""/>
    <x v="0"/>
    <n v="10278670.119999999"/>
    <n v="10796999.52"/>
  </r>
  <r>
    <n v="287"/>
    <x v="4"/>
    <x v="26"/>
    <s v="11288"/>
    <s v="สถานพระบารมี,รพช."/>
    <s v="รพช."/>
    <n v="33"/>
    <s v="รพช.F2 &lt;=30,000"/>
    <n v="1.64"/>
    <n v="1.55"/>
    <n v="1.39"/>
    <n v="10155847.199999999"/>
    <n v="9310890.9399999995"/>
    <n v="0"/>
    <n v="0"/>
    <n v="0"/>
    <s v=""/>
    <x v="0"/>
    <n v="10330432.24"/>
    <n v="5757003.5"/>
  </r>
  <r>
    <n v="288"/>
    <x v="4"/>
    <x v="26"/>
    <s v="14136"/>
    <s v="ศุกร์ศิริศรีสวัสดิ์,รพช."/>
    <s v="รพช."/>
    <n v="15"/>
    <s v="รพช.F3 &lt;=15,000"/>
    <n v="5.61"/>
    <n v="5.36"/>
    <n v="5.12"/>
    <n v="16697595.119999999"/>
    <n v="7888936.6600000001"/>
    <n v="0"/>
    <n v="0"/>
    <n v="0"/>
    <s v=""/>
    <x v="0"/>
    <n v="8427806.5600000005"/>
    <n v="14682788.52"/>
  </r>
  <r>
    <n v="289"/>
    <x v="4"/>
    <x v="26"/>
    <s v="21948"/>
    <s v="ห้วยกระเจา เฉลิมพระเกียรติ 80 พรรษา,รพช."/>
    <s v="รพช."/>
    <n v="44"/>
    <s v="รพช.F2 &lt;=30,000"/>
    <n v="2.59"/>
    <n v="2.34"/>
    <n v="2.04"/>
    <n v="15368012.84"/>
    <n v="6891404.3200000003"/>
    <n v="0"/>
    <n v="0"/>
    <n v="0"/>
    <s v=""/>
    <x v="0"/>
    <n v="8182204.7599999998"/>
    <n v="10054086.210000001"/>
  </r>
  <r>
    <n v="290"/>
    <x v="4"/>
    <x v="26"/>
    <s v="41701"/>
    <s v="หนองปรือ,รพช."/>
    <s v="รพช."/>
    <n v="31"/>
    <s v="รพช.F3 15,000-25,000"/>
    <n v="4.57"/>
    <n v="4.26"/>
    <n v="4.08"/>
    <n v="13558876.140000001"/>
    <n v="8264298.1299999999"/>
    <n v="0"/>
    <n v="0"/>
    <n v="0"/>
    <s v=""/>
    <x v="0"/>
    <n v="9053247.4399999995"/>
    <n v="11688811.369999999"/>
  </r>
  <r>
    <n v="291"/>
    <x v="4"/>
    <x v="27"/>
    <s v="10679"/>
    <s v="นครปฐม,รพศ."/>
    <s v="รพศ."/>
    <n v="860"/>
    <s v="รพศ.A &gt;700 to &lt;1000"/>
    <n v="2.93"/>
    <n v="2.77"/>
    <n v="2.2400000000000002"/>
    <n v="785359069.55999994"/>
    <n v="98430816"/>
    <n v="0"/>
    <n v="0"/>
    <n v="0"/>
    <s v=""/>
    <x v="0"/>
    <n v="82758541.799999997"/>
    <n v="501964058.56999999"/>
  </r>
  <r>
    <n v="292"/>
    <x v="4"/>
    <x v="27"/>
    <s v="11297"/>
    <s v="กำแพงแสน,รพช."/>
    <s v="รพช."/>
    <n v="90"/>
    <s v="รพช.F1 50,000-100,000"/>
    <n v="1.83"/>
    <n v="1.63"/>
    <n v="1.1299999999999999"/>
    <n v="49299308.490000002"/>
    <n v="37684146.780000001"/>
    <n v="0"/>
    <n v="0"/>
    <n v="0"/>
    <s v=""/>
    <x v="0"/>
    <n v="36590775.810000002"/>
    <n v="7675312.3899999997"/>
  </r>
  <r>
    <n v="293"/>
    <x v="4"/>
    <x v="27"/>
    <s v="11298"/>
    <s v="นครชัยศรี,รพช."/>
    <s v="รพช."/>
    <n v="51"/>
    <s v="รพช.F2 30,000 - 60,000"/>
    <n v="3.21"/>
    <n v="3.01"/>
    <n v="2.5499999999999998"/>
    <n v="54764448.75"/>
    <n v="10379141.970000001"/>
    <n v="0"/>
    <n v="0"/>
    <n v="0"/>
    <s v=""/>
    <x v="0"/>
    <n v="6034624.2699999996"/>
    <n v="38322257.049999997"/>
  </r>
  <r>
    <n v="294"/>
    <x v="4"/>
    <x v="27"/>
    <s v="11299"/>
    <s v="ห้วยพลู,รพช."/>
    <s v="รพช."/>
    <n v="58"/>
    <s v="รพช.F2 30,000 - 60,000"/>
    <n v="1.22"/>
    <n v="1.1299999999999999"/>
    <n v="0.81"/>
    <n v="9300369.25"/>
    <n v="8514430.0700000003"/>
    <n v="1"/>
    <n v="0"/>
    <n v="0"/>
    <s v=""/>
    <x v="1"/>
    <n v="4778302.57"/>
    <n v="-7870442.4000000004"/>
  </r>
  <r>
    <n v="295"/>
    <x v="4"/>
    <x v="27"/>
    <s v="11300"/>
    <s v="ดอนตูม,รพช."/>
    <s v="รพช."/>
    <n v="38"/>
    <s v="รพช.F2 30,000 - 60,000"/>
    <n v="6.04"/>
    <n v="5.79"/>
    <n v="5.01"/>
    <n v="77421021.129999995"/>
    <n v="7387151.0700000003"/>
    <n v="0"/>
    <n v="0"/>
    <n v="0"/>
    <s v=""/>
    <x v="0"/>
    <n v="8478555.1899999995"/>
    <n v="61627512.07"/>
  </r>
  <r>
    <n v="296"/>
    <x v="4"/>
    <x v="27"/>
    <s v="11301"/>
    <s v="บางเลน,รพช."/>
    <s v="รพช."/>
    <n v="79"/>
    <s v="รพช.F1 &lt;=50,000"/>
    <n v="4.57"/>
    <n v="4.32"/>
    <n v="3.81"/>
    <n v="90632161.159999996"/>
    <n v="-2318667.34"/>
    <n v="0"/>
    <n v="1"/>
    <n v="0"/>
    <n v="117.2"/>
    <x v="1"/>
    <n v="-321310.40999999997"/>
    <n v="71287114.700000003"/>
  </r>
  <r>
    <n v="297"/>
    <x v="4"/>
    <x v="27"/>
    <s v="11302"/>
    <s v="สามพราน,รพช."/>
    <s v="รพช."/>
    <n v="152"/>
    <s v="รพช. M2 &gt;100"/>
    <n v="1.51"/>
    <n v="1.36"/>
    <n v="1.1200000000000001"/>
    <n v="47476966.859999999"/>
    <n v="8640138.0999999996"/>
    <n v="0"/>
    <n v="0"/>
    <n v="0"/>
    <s v=""/>
    <x v="0"/>
    <n v="11076602.27"/>
    <n v="11255698.050000001"/>
  </r>
  <r>
    <n v="298"/>
    <x v="4"/>
    <x v="27"/>
    <s v="11303"/>
    <s v="พุทธมณฑล,รพช."/>
    <s v="รพช."/>
    <n v="30"/>
    <s v="รพช.F2 &lt;=30,000"/>
    <n v="2.68"/>
    <n v="2.4300000000000002"/>
    <n v="2.0699999999999998"/>
    <n v="32930553.449999999"/>
    <n v="21358465.41"/>
    <n v="0"/>
    <n v="0"/>
    <n v="0"/>
    <s v=""/>
    <x v="0"/>
    <n v="8474385.1699999999"/>
    <n v="21002451.309999999"/>
  </r>
  <r>
    <n v="299"/>
    <x v="4"/>
    <x v="27"/>
    <s v="13819"/>
    <s v="หลวงพ่อเปิ่น,รพช."/>
    <s v="รพช."/>
    <n v="30"/>
    <s v="รพช.F2 &lt;=30,000"/>
    <n v="2.15"/>
    <n v="1.98"/>
    <n v="1.75"/>
    <n v="19295250.190000001"/>
    <n v="6144088.9000000004"/>
    <n v="0"/>
    <n v="0"/>
    <n v="0"/>
    <s v=""/>
    <x v="0"/>
    <n v="5774697.3600000003"/>
    <n v="12520138.18"/>
  </r>
  <r>
    <n v="300"/>
    <x v="4"/>
    <x v="28"/>
    <s v="10737"/>
    <s v="ประจวบคีรีขันธ์,รพท."/>
    <s v="รพท."/>
    <n v="278"/>
    <s v="รพท.S &lt;=400"/>
    <n v="1.78"/>
    <n v="1.67"/>
    <n v="1.1399999999999999"/>
    <n v="108630532.23"/>
    <n v="36582162.829999998"/>
    <n v="0"/>
    <n v="0"/>
    <n v="0"/>
    <s v=""/>
    <x v="0"/>
    <n v="40800477.439999998"/>
    <n v="19836135.329999998"/>
  </r>
  <r>
    <n v="301"/>
    <x v="4"/>
    <x v="28"/>
    <s v="11315"/>
    <s v="กุยบุรี,รพช."/>
    <s v="รพช."/>
    <n v="30"/>
    <s v="รพช.F2 30,000 - 60,000"/>
    <n v="1.53"/>
    <n v="1.46"/>
    <n v="1.18"/>
    <n v="13940406.960000001"/>
    <n v="9671619.3399999999"/>
    <n v="0"/>
    <n v="0"/>
    <n v="0"/>
    <s v=""/>
    <x v="0"/>
    <n v="9307189.8599999994"/>
    <n v="4722349.53"/>
  </r>
  <r>
    <n v="302"/>
    <x v="4"/>
    <x v="28"/>
    <s v="11316"/>
    <s v="ทับสะแก,รพช."/>
    <s v="รพช."/>
    <n v="60"/>
    <s v="รพช.F2 30,000 - 60,000"/>
    <n v="1.58"/>
    <n v="1.54"/>
    <n v="1.18"/>
    <n v="19315284.379999999"/>
    <n v="23838789.809999999"/>
    <n v="0"/>
    <n v="0"/>
    <n v="0"/>
    <s v=""/>
    <x v="0"/>
    <n v="21642870.579999998"/>
    <n v="6031395.6699999999"/>
  </r>
  <r>
    <n v="303"/>
    <x v="4"/>
    <x v="28"/>
    <s v="11317"/>
    <s v="บางสะพาน,รพช."/>
    <s v="รพช."/>
    <n v="133"/>
    <s v="รพช. M2 &gt;100"/>
    <n v="1.46"/>
    <n v="1.36"/>
    <n v="0.7"/>
    <n v="44152481.420000002"/>
    <n v="49224099.469999999"/>
    <n v="2"/>
    <n v="0"/>
    <n v="0"/>
    <s v=""/>
    <x v="2"/>
    <n v="46269720.009999998"/>
    <n v="-28888440.390000001"/>
  </r>
  <r>
    <n v="304"/>
    <x v="4"/>
    <x v="28"/>
    <s v="11318"/>
    <s v="บางสะพานน้อย,รพช."/>
    <s v="รพช."/>
    <n v="38"/>
    <s v="รพช.F2 &lt;=30,000"/>
    <n v="1.46"/>
    <n v="1.33"/>
    <n v="1.2"/>
    <n v="13200821.140000001"/>
    <n v="7430473.7999999998"/>
    <n v="1"/>
    <n v="0"/>
    <n v="0"/>
    <s v=""/>
    <x v="1"/>
    <n v="6913436.3499999996"/>
    <n v="5803552.0899999999"/>
  </r>
  <r>
    <n v="305"/>
    <x v="4"/>
    <x v="28"/>
    <s v="11319"/>
    <s v="ปราณบุรี,รพช."/>
    <s v="รพช."/>
    <n v="60"/>
    <s v="รพช.F2 30,000 - 60,000"/>
    <n v="1.29"/>
    <n v="1.17"/>
    <n v="0.94"/>
    <n v="11572195.74"/>
    <n v="13186339.550000001"/>
    <n v="1"/>
    <n v="0"/>
    <n v="0"/>
    <s v=""/>
    <x v="1"/>
    <n v="12458904.93"/>
    <n v="-2599930.56"/>
  </r>
  <r>
    <n v="306"/>
    <x v="4"/>
    <x v="28"/>
    <s v="11320"/>
    <s v="หัวหิน,รพท."/>
    <s v="รพท."/>
    <n v="316"/>
    <s v="รพท.S &lt;=400"/>
    <n v="1.23"/>
    <n v="1.02"/>
    <n v="0.51"/>
    <n v="51906422.149999999"/>
    <n v="60865279.909999996"/>
    <n v="2"/>
    <n v="0"/>
    <n v="0"/>
    <s v=""/>
    <x v="2"/>
    <n v="78865900.689999998"/>
    <n v="-113206116.2"/>
  </r>
  <r>
    <n v="307"/>
    <x v="4"/>
    <x v="28"/>
    <s v="11321"/>
    <s v="สามร้อยยอด,รพช."/>
    <s v="รพช."/>
    <n v="89"/>
    <s v="รพช.F2 30,000 - 60,000"/>
    <n v="4.97"/>
    <n v="4.78"/>
    <n v="4.25"/>
    <n v="93823540.629999995"/>
    <n v="14320871.619999999"/>
    <n v="0"/>
    <n v="0"/>
    <n v="0"/>
    <s v=""/>
    <x v="0"/>
    <n v="13198441.699999999"/>
    <n v="76786724.689999998"/>
  </r>
  <r>
    <n v="308"/>
    <x v="4"/>
    <x v="29"/>
    <s v="10736"/>
    <s v="พระจอมเกล้า,รพท."/>
    <s v="รพท."/>
    <n v="439"/>
    <s v="รพท.S &gt;400"/>
    <n v="2.09"/>
    <n v="1.93"/>
    <n v="1.19"/>
    <n v="260512411.40000001"/>
    <n v="47859145.259999998"/>
    <n v="0"/>
    <n v="0"/>
    <n v="0"/>
    <s v=""/>
    <x v="0"/>
    <n v="60247554.82"/>
    <n v="45285383.590000004"/>
  </r>
  <r>
    <n v="309"/>
    <x v="4"/>
    <x v="29"/>
    <s v="11308"/>
    <s v="เขาย้อย,รพช."/>
    <s v="รพช."/>
    <n v="33"/>
    <s v="รพช.F2 &lt;=30,000"/>
    <n v="1.37"/>
    <n v="1.1399999999999999"/>
    <n v="0.79"/>
    <n v="6912602.9100000001"/>
    <n v="3053976.85"/>
    <n v="2"/>
    <n v="0"/>
    <n v="0"/>
    <s v=""/>
    <x v="2"/>
    <n v="3575507.85"/>
    <n v="-4368349.54"/>
  </r>
  <r>
    <n v="310"/>
    <x v="4"/>
    <x v="29"/>
    <s v="11309"/>
    <s v="หนองหญ้าปล้อง,รพช."/>
    <s v="รพช."/>
    <n v="30"/>
    <s v="รพช.F2 &lt;=30,000"/>
    <n v="1.82"/>
    <n v="1.63"/>
    <n v="1.44"/>
    <n v="8310081.5599999996"/>
    <n v="3251111.94"/>
    <n v="0"/>
    <n v="0"/>
    <n v="0"/>
    <s v=""/>
    <x v="0"/>
    <n v="1730413.74"/>
    <n v="4409984.0199999996"/>
  </r>
  <r>
    <n v="311"/>
    <x v="4"/>
    <x v="29"/>
    <s v="11310"/>
    <s v="ชะอำ,รพช."/>
    <s v="รพช."/>
    <n v="115"/>
    <s v="รพช. M2 &gt;100"/>
    <n v="1.1399999999999999"/>
    <n v="0.93"/>
    <n v="0.59"/>
    <n v="5245362.8099999996"/>
    <n v="12110962.539999999"/>
    <n v="3"/>
    <n v="0"/>
    <n v="0"/>
    <s v=""/>
    <x v="3"/>
    <n v="15712821.789999999"/>
    <n v="-15561575.1"/>
  </r>
  <r>
    <n v="312"/>
    <x v="4"/>
    <x v="29"/>
    <s v="11311"/>
    <s v="ท่ายาง,รพช."/>
    <s v="รพช."/>
    <n v="74"/>
    <s v="รพช.F1 50,000-100,000"/>
    <n v="2.54"/>
    <n v="2.21"/>
    <n v="1.51"/>
    <n v="32810070.02"/>
    <n v="24413838.789999999"/>
    <n v="0"/>
    <n v="0"/>
    <n v="0"/>
    <s v=""/>
    <x v="0"/>
    <n v="25383190.75"/>
    <n v="10404086.189999999"/>
  </r>
  <r>
    <n v="313"/>
    <x v="4"/>
    <x v="29"/>
    <s v="11312"/>
    <s v="บ้านลาด,รพช."/>
    <s v="รพช."/>
    <n v="30"/>
    <s v="รพช.F2 30,000 - 60,000"/>
    <n v="1.95"/>
    <n v="1.79"/>
    <n v="1.41"/>
    <n v="18380034.77"/>
    <n v="14687197.6"/>
    <n v="0"/>
    <n v="0"/>
    <n v="0"/>
    <s v=""/>
    <x v="0"/>
    <n v="15790106.23"/>
    <n v="7845768.0599999996"/>
  </r>
  <r>
    <n v="314"/>
    <x v="4"/>
    <x v="29"/>
    <s v="11313"/>
    <s v="บ้านแหลม,รพช."/>
    <s v="รพช."/>
    <n v="30"/>
    <s v="รพช.F2 30,000 - 60,000"/>
    <n v="1.49"/>
    <n v="1.3"/>
    <n v="1.05"/>
    <n v="11116040.67"/>
    <n v="4305890.32"/>
    <n v="1"/>
    <n v="0"/>
    <n v="0"/>
    <s v=""/>
    <x v="1"/>
    <n v="5750670.7300000004"/>
    <n v="1219394.3400000001"/>
  </r>
  <r>
    <n v="315"/>
    <x v="4"/>
    <x v="29"/>
    <s v="11314"/>
    <s v="แก่งกระจาน,รพช."/>
    <s v="รพช."/>
    <n v="30"/>
    <s v="รพช.F2 &lt;=30,000"/>
    <n v="1.49"/>
    <n v="1.39"/>
    <n v="1.1100000000000001"/>
    <n v="13464648.65"/>
    <n v="8185942.5899999999"/>
    <n v="1"/>
    <n v="0"/>
    <n v="0"/>
    <s v=""/>
    <x v="1"/>
    <n v="8690422.0899999999"/>
    <n v="2317855.38"/>
  </r>
  <r>
    <n v="316"/>
    <x v="4"/>
    <x v="30"/>
    <s v="10677"/>
    <s v="ราชบุรี,รพศ."/>
    <s v="รพศ."/>
    <n v="911"/>
    <s v="รพศ.A &gt;700 to &lt;1000"/>
    <n v="2.98"/>
    <n v="2.64"/>
    <n v="0.81"/>
    <n v="918438603.44000006"/>
    <n v="145154150.16999999"/>
    <n v="0"/>
    <n v="0"/>
    <n v="0"/>
    <s v=""/>
    <x v="0"/>
    <n v="81537293.430000007"/>
    <n v="-90149120.379999995"/>
  </r>
  <r>
    <n v="317"/>
    <x v="4"/>
    <x v="30"/>
    <s v="10728"/>
    <s v="ดำเนินสะดวก,รพท."/>
    <s v="รพท."/>
    <n v="272"/>
    <s v="รพท. M1 &gt;200"/>
    <n v="1.17"/>
    <n v="1.1200000000000001"/>
    <n v="0.82"/>
    <n v="26274056.870000001"/>
    <n v="16941779.43"/>
    <n v="1"/>
    <n v="0"/>
    <n v="0"/>
    <s v=""/>
    <x v="1"/>
    <n v="23024952.34"/>
    <n v="-26858308"/>
  </r>
  <r>
    <n v="318"/>
    <x v="4"/>
    <x v="30"/>
    <s v="10729"/>
    <s v="บ้านโป่ง,รพท."/>
    <s v="รพท."/>
    <n v="350"/>
    <s v="รพท.S &lt;=400"/>
    <n v="2.37"/>
    <n v="2.13"/>
    <n v="1.63"/>
    <n v="146864223.56"/>
    <n v="23752410.960000001"/>
    <n v="0"/>
    <n v="0"/>
    <n v="0"/>
    <s v=""/>
    <x v="0"/>
    <n v="23587795.539999999"/>
    <n v="67548505.760000005"/>
  </r>
  <r>
    <n v="319"/>
    <x v="4"/>
    <x v="30"/>
    <s v="10730"/>
    <s v="โพธาราม,รพท."/>
    <s v="รพท."/>
    <n v="340"/>
    <s v="รพท. M1 &gt;200"/>
    <n v="1.63"/>
    <n v="1.54"/>
    <n v="0.79"/>
    <n v="95193261.980000004"/>
    <n v="16761697.6"/>
    <n v="1"/>
    <n v="0"/>
    <n v="0"/>
    <s v=""/>
    <x v="1"/>
    <n v="16291044.73"/>
    <n v="-31109525.440000001"/>
  </r>
  <r>
    <n v="320"/>
    <x v="4"/>
    <x v="30"/>
    <s v="11273"/>
    <s v="สวนผึ้ง,รพช."/>
    <s v="รพช."/>
    <n v="65"/>
    <s v="รพช.F2 &lt;=30,000"/>
    <n v="1.86"/>
    <n v="1.73"/>
    <n v="1.1100000000000001"/>
    <n v="19955961.789999999"/>
    <n v="3281728.24"/>
    <n v="0"/>
    <n v="0"/>
    <n v="0"/>
    <s v=""/>
    <x v="0"/>
    <n v="3979511.05"/>
    <n v="2460756.12"/>
  </r>
  <r>
    <n v="321"/>
    <x v="4"/>
    <x v="30"/>
    <s v="11274"/>
    <s v="บางแพ,รพช."/>
    <s v="รพช."/>
    <n v="48"/>
    <s v="รพช.F2 &lt;=30,000"/>
    <n v="1.3"/>
    <n v="1.19"/>
    <n v="0.85"/>
    <n v="9212196.0999999996"/>
    <n v="9384113.8699999992"/>
    <n v="1"/>
    <n v="0"/>
    <n v="0"/>
    <s v=""/>
    <x v="1"/>
    <n v="6452161.2199999997"/>
    <n v="-4516770.3899999997"/>
  </r>
  <r>
    <n v="322"/>
    <x v="4"/>
    <x v="30"/>
    <s v="11275"/>
    <s v="เจ็ดเสมียน,รพช."/>
    <s v="รพช."/>
    <n v="30"/>
    <s v="รพช.F2 &lt;=30,000"/>
    <n v="1.52"/>
    <n v="1.34"/>
    <n v="0.53"/>
    <n v="6889996.3899999997"/>
    <n v="7721289.0899999999"/>
    <n v="1"/>
    <n v="0"/>
    <n v="0"/>
    <s v=""/>
    <x v="1"/>
    <n v="7855432.3300000001"/>
    <n v="-6314580.5"/>
  </r>
  <r>
    <n v="323"/>
    <x v="4"/>
    <x v="30"/>
    <s v="11276"/>
    <s v="ปากท่อ,รพช."/>
    <s v="รพช."/>
    <n v="60"/>
    <s v="รพช.F2 30,000 - 60,000"/>
    <n v="1.42"/>
    <n v="1.32"/>
    <n v="1.1599999999999999"/>
    <n v="15574195"/>
    <n v="14121293.109999999"/>
    <n v="1"/>
    <n v="0"/>
    <n v="0"/>
    <s v=""/>
    <x v="1"/>
    <n v="11212732.470000001"/>
    <n v="5758524.9500000002"/>
  </r>
  <r>
    <n v="324"/>
    <x v="4"/>
    <x v="30"/>
    <s v="11277"/>
    <s v="วัดเพลง,รพช."/>
    <s v="รพช."/>
    <n v="38"/>
    <s v="รพช.F2 &lt;=30,000"/>
    <n v="1.64"/>
    <n v="1.41"/>
    <n v="0.79"/>
    <n v="7942366"/>
    <n v="6632991.9900000002"/>
    <n v="1"/>
    <n v="0"/>
    <n v="0"/>
    <s v=""/>
    <x v="1"/>
    <n v="3688996.41"/>
    <n v="-2647578.11"/>
  </r>
  <r>
    <n v="325"/>
    <x v="4"/>
    <x v="30"/>
    <s v="11458"/>
    <s v="สมเด็จพระยุพราชจอมบึง,รพช."/>
    <s v="รพช."/>
    <n v="60"/>
    <s v="รพช.F1 &lt;=50,000"/>
    <n v="1.19"/>
    <n v="1.08"/>
    <n v="0.8"/>
    <n v="7673403"/>
    <n v="12461249.26"/>
    <n v="1"/>
    <n v="0"/>
    <n v="0"/>
    <s v=""/>
    <x v="1"/>
    <n v="11532921.25"/>
    <n v="-8217625.3899999997"/>
  </r>
  <r>
    <n v="326"/>
    <x v="4"/>
    <x v="30"/>
    <s v="28858"/>
    <s v="บ้านคา,รพช."/>
    <s v="รพช."/>
    <n v="30"/>
    <s v="รพช.F3 15,000-25,000"/>
    <n v="2.37"/>
    <n v="2.16"/>
    <n v="1.93"/>
    <n v="15924420.140000001"/>
    <n v="13713785.16"/>
    <n v="0"/>
    <n v="0"/>
    <n v="0"/>
    <s v=""/>
    <x v="0"/>
    <n v="12473127.859999999"/>
    <n v="10393710.640000001"/>
  </r>
  <r>
    <n v="327"/>
    <x v="4"/>
    <x v="31"/>
    <s v="10735"/>
    <s v="สมเด็จพระพุทธเลิศหล้า,รพท."/>
    <s v="รพท."/>
    <n v="299"/>
    <s v="รพท.S &lt;=400"/>
    <n v="1.37"/>
    <n v="1.1200000000000001"/>
    <n v="0.69"/>
    <n v="57603044.560000002"/>
    <n v="58032383.539999999"/>
    <n v="2"/>
    <n v="0"/>
    <n v="0"/>
    <s v=""/>
    <x v="2"/>
    <n v="62976757.140000001"/>
    <n v="-48149319.560000002"/>
  </r>
  <r>
    <n v="328"/>
    <x v="4"/>
    <x v="31"/>
    <s v="11306"/>
    <s v="นภาลัย,รพช."/>
    <s v="รพช."/>
    <n v="90"/>
    <s v="รพช.F1 &lt;=50,000"/>
    <n v="2.41"/>
    <n v="2.12"/>
    <n v="1.79"/>
    <n v="26856643.100000001"/>
    <n v="8365636.6799999997"/>
    <n v="0"/>
    <n v="0"/>
    <n v="0"/>
    <s v=""/>
    <x v="0"/>
    <n v="9023863.4900000002"/>
    <n v="15167733.17"/>
  </r>
  <r>
    <n v="329"/>
    <x v="4"/>
    <x v="31"/>
    <s v="11307"/>
    <s v="อัมพวา,รพช."/>
    <s v="รพช."/>
    <n v="36"/>
    <s v="รพช.F2 30,000 - 60,000"/>
    <n v="3.83"/>
    <n v="3.44"/>
    <n v="3.3"/>
    <n v="34135835.630000003"/>
    <n v="2994602.34"/>
    <n v="0"/>
    <n v="0"/>
    <n v="0"/>
    <s v=""/>
    <x v="0"/>
    <n v="4409348.16"/>
    <n v="27776388.210000001"/>
  </r>
  <r>
    <n v="330"/>
    <x v="4"/>
    <x v="32"/>
    <s v="10734"/>
    <s v="สมุทรสาคร,รพศ."/>
    <s v="รพศ."/>
    <n v="628"/>
    <s v="รพศ.A &lt;=700"/>
    <n v="2.64"/>
    <n v="2.5"/>
    <n v="1.74"/>
    <n v="637801381.96000004"/>
    <n v="171288925.59999999"/>
    <n v="0"/>
    <n v="0"/>
    <n v="0"/>
    <s v=""/>
    <x v="0"/>
    <n v="158260449"/>
    <n v="286616634.20999998"/>
  </r>
  <r>
    <n v="331"/>
    <x v="4"/>
    <x v="32"/>
    <s v="11304"/>
    <s v="กระทุ่มแบน,รพท."/>
    <s v="รพท."/>
    <n v="287"/>
    <s v="รพท. M1 &gt;200"/>
    <n v="1.45"/>
    <n v="1.33"/>
    <n v="1.07"/>
    <n v="81564820"/>
    <n v="44470297.170000002"/>
    <n v="1"/>
    <n v="0"/>
    <n v="0"/>
    <s v=""/>
    <x v="1"/>
    <n v="36245659.130000003"/>
    <n v="14068907.029999999"/>
  </r>
  <r>
    <n v="332"/>
    <x v="4"/>
    <x v="33"/>
    <s v="10678"/>
    <s v="เจ้าพระยายมราช,รพศ."/>
    <s v="รพศ."/>
    <n v="680"/>
    <s v="รพศ.A &lt;=700"/>
    <n v="1.43"/>
    <n v="1.31"/>
    <n v="0.77"/>
    <n v="202503673.72"/>
    <n v="39938877.020000003"/>
    <n v="2"/>
    <n v="0"/>
    <n v="0"/>
    <s v=""/>
    <x v="2"/>
    <n v="78888493.510000005"/>
    <n v="-109338847.14"/>
  </r>
  <r>
    <n v="333"/>
    <x v="4"/>
    <x v="33"/>
    <s v="10733"/>
    <s v="สมเด็จพระสังฆราชองค์ที่17,รพท."/>
    <s v="รพท."/>
    <n v="262"/>
    <s v="รพท. M1 &gt;200"/>
    <n v="1.79"/>
    <n v="1.65"/>
    <n v="1.18"/>
    <n v="93395832.670000002"/>
    <n v="23086750.640000001"/>
    <n v="0"/>
    <n v="0"/>
    <n v="0"/>
    <s v=""/>
    <x v="0"/>
    <n v="22666447.739999998"/>
    <n v="20091951.890000001"/>
  </r>
  <r>
    <n v="334"/>
    <x v="4"/>
    <x v="33"/>
    <s v="11289"/>
    <s v="เดิมบางนางบวช,รพช."/>
    <s v="รพช."/>
    <n v="109"/>
    <s v="รพช.F1 50,000-100,000"/>
    <n v="1.52"/>
    <n v="1.33"/>
    <n v="0.86"/>
    <n v="21473888.030000001"/>
    <n v="16578179.85"/>
    <n v="0"/>
    <n v="0"/>
    <n v="0"/>
    <s v=""/>
    <x v="0"/>
    <n v="17168645.82"/>
    <n v="-5579389.8899999997"/>
  </r>
  <r>
    <n v="335"/>
    <x v="4"/>
    <x v="33"/>
    <s v="11290"/>
    <s v="ด่านช้าง,รพช."/>
    <s v="รพช."/>
    <n v="113"/>
    <s v="รพช.F1 50,000-100,000"/>
    <n v="3.07"/>
    <n v="2.82"/>
    <n v="2.14"/>
    <n v="71998192.989999995"/>
    <n v="113546852.08"/>
    <n v="0"/>
    <n v="0"/>
    <n v="0"/>
    <s v=""/>
    <x v="0"/>
    <n v="19585270.66"/>
    <n v="39380396.060000002"/>
  </r>
  <r>
    <n v="336"/>
    <x v="4"/>
    <x v="33"/>
    <s v="11291"/>
    <s v="บางปลาม้า,รพช."/>
    <s v="รพช."/>
    <n v="60"/>
    <s v="รพช.F2 30,000 - 60,000"/>
    <n v="2.4300000000000002"/>
    <n v="2.2200000000000002"/>
    <n v="1.68"/>
    <n v="46911205.979999997"/>
    <n v="26278058.239999998"/>
    <n v="0"/>
    <n v="0"/>
    <n v="0"/>
    <s v=""/>
    <x v="0"/>
    <n v="19467622.66"/>
    <n v="22448143.52"/>
  </r>
  <r>
    <n v="337"/>
    <x v="4"/>
    <x v="33"/>
    <s v="11292"/>
    <s v="ศรีประจันต์,รพช."/>
    <s v="รพช."/>
    <n v="60"/>
    <s v="รพช.F2 30,000 - 60,000"/>
    <n v="2.4900000000000002"/>
    <n v="2.2400000000000002"/>
    <n v="1.73"/>
    <n v="47864164.369999997"/>
    <n v="7050145.5899999999"/>
    <n v="0"/>
    <n v="0"/>
    <n v="0"/>
    <s v=""/>
    <x v="0"/>
    <n v="9767622.2799999993"/>
    <n v="23543373.010000002"/>
  </r>
  <r>
    <n v="338"/>
    <x v="4"/>
    <x v="33"/>
    <s v="11293"/>
    <s v="ดอนเจดีย์,รพช."/>
    <s v="รพช."/>
    <n v="60"/>
    <s v="รพช.F2 30,000 - 60,000"/>
    <n v="2.98"/>
    <n v="2.69"/>
    <n v="2.12"/>
    <n v="55712743.259999998"/>
    <n v="19311764.370000001"/>
    <n v="0"/>
    <n v="0"/>
    <n v="0"/>
    <s v=""/>
    <x v="0"/>
    <n v="12916145.470000001"/>
    <n v="31439069.07"/>
  </r>
  <r>
    <n v="339"/>
    <x v="4"/>
    <x v="33"/>
    <s v="11294"/>
    <s v="สามชุก,รพช."/>
    <s v="รพช."/>
    <n v="60"/>
    <s v="รพช.F2 30,000 - 60,000"/>
    <n v="4.6500000000000004"/>
    <n v="4.33"/>
    <n v="3.64"/>
    <n v="101320583.84"/>
    <n v="12195609.359999999"/>
    <n v="0"/>
    <n v="0"/>
    <n v="0"/>
    <s v=""/>
    <x v="0"/>
    <n v="15681195.539999999"/>
    <n v="73417575.480000004"/>
  </r>
  <r>
    <n v="340"/>
    <x v="4"/>
    <x v="33"/>
    <s v="11295"/>
    <s v="อู่ทอง,รพช."/>
    <s v="รพช."/>
    <n v="142"/>
    <s v="รพช. M2 &gt;100"/>
    <n v="1.3"/>
    <n v="1.1000000000000001"/>
    <n v="0.8"/>
    <n v="29901013.84"/>
    <n v="37033865.490000002"/>
    <n v="1"/>
    <n v="0"/>
    <n v="0"/>
    <s v=""/>
    <x v="1"/>
    <n v="35251115.520000003"/>
    <n v="-20287083.670000002"/>
  </r>
  <r>
    <n v="341"/>
    <x v="4"/>
    <x v="33"/>
    <s v="11296"/>
    <s v="หนองหญ้าไซ,รพช."/>
    <s v="รพช."/>
    <n v="60"/>
    <s v="รพช.F2 &lt;=30,000"/>
    <n v="2.41"/>
    <n v="2.2999999999999998"/>
    <n v="1.88"/>
    <n v="31695554.920000002"/>
    <n v="7363624.7300000004"/>
    <n v="0"/>
    <n v="0"/>
    <n v="0"/>
    <s v=""/>
    <x v="0"/>
    <n v="8065628.2400000002"/>
    <n v="19688922.109999999"/>
  </r>
  <r>
    <n v="342"/>
    <x v="5"/>
    <x v="34"/>
    <s v="10664"/>
    <s v="พระปกเกล้า,รพศ."/>
    <s v="รพศ."/>
    <n v="847"/>
    <s v="รพศ.A &gt;700 to &lt;1000"/>
    <n v="1.79"/>
    <n v="1.58"/>
    <n v="0.77"/>
    <n v="326942000.14999998"/>
    <n v="237981348.31999999"/>
    <n v="1"/>
    <n v="0"/>
    <n v="0"/>
    <s v=""/>
    <x v="1"/>
    <n v="190506378.41"/>
    <n v="-95366251.599999994"/>
  </r>
  <r>
    <n v="343"/>
    <x v="5"/>
    <x v="34"/>
    <s v="10834"/>
    <s v="ขลุง,รพช."/>
    <s v="รพช."/>
    <n v="38"/>
    <s v="รพช.F1 &lt;=50,000"/>
    <n v="2.93"/>
    <n v="2.62"/>
    <n v="2.08"/>
    <n v="32010111.41"/>
    <n v="6051429.1299999999"/>
    <n v="0"/>
    <n v="0"/>
    <n v="0"/>
    <s v=""/>
    <x v="0"/>
    <n v="7970133.54"/>
    <n v="17904447.91"/>
  </r>
  <r>
    <n v="344"/>
    <x v="5"/>
    <x v="34"/>
    <s v="10835"/>
    <s v="ท่าใหม่,รพช."/>
    <s v="รพช."/>
    <n v="32"/>
    <s v="รพช.F2 &lt;=30,000"/>
    <n v="4.3099999999999996"/>
    <n v="4.13"/>
    <n v="3.73"/>
    <n v="35024825.880000003"/>
    <n v="7622072.6299999999"/>
    <n v="0"/>
    <n v="0"/>
    <n v="0"/>
    <s v=""/>
    <x v="0"/>
    <n v="8217546.9800000004"/>
    <n v="28874773.34"/>
  </r>
  <r>
    <n v="345"/>
    <x v="5"/>
    <x v="34"/>
    <s v="10836"/>
    <s v="เขาสุกิม,รพช."/>
    <s v="รพช."/>
    <n v="45"/>
    <s v="รพช.F2 &lt;=30,000"/>
    <n v="4.3600000000000003"/>
    <n v="3.98"/>
    <n v="3.54"/>
    <n v="27274036.399999999"/>
    <n v="2526719.0699999998"/>
    <n v="0"/>
    <n v="0"/>
    <n v="0"/>
    <s v=""/>
    <x v="0"/>
    <n v="3560200.6"/>
    <n v="20599268.550000001"/>
  </r>
  <r>
    <n v="346"/>
    <x v="5"/>
    <x v="34"/>
    <s v="10837"/>
    <s v="สองพี่น้อง,รพช."/>
    <s v="รพช."/>
    <n v="33"/>
    <s v="รพช.F2 &lt;=30,000"/>
    <n v="5.07"/>
    <n v="4.7699999999999996"/>
    <n v="4.42"/>
    <n v="33515197.710000001"/>
    <n v="2411676.7400000002"/>
    <n v="0"/>
    <n v="0"/>
    <n v="0"/>
    <s v=""/>
    <x v="0"/>
    <n v="3503207.76"/>
    <n v="28144616.079999998"/>
  </r>
  <r>
    <n v="347"/>
    <x v="5"/>
    <x v="34"/>
    <s v="10838"/>
    <s v="โป่งน้ำร้อน,รพช."/>
    <s v="รพช."/>
    <n v="69"/>
    <s v="รพช.F2 30,000 - 60,000"/>
    <n v="2.59"/>
    <n v="2.37"/>
    <n v="2.1"/>
    <n v="25810561.989999998"/>
    <n v="3735081.02"/>
    <n v="0"/>
    <n v="0"/>
    <n v="0"/>
    <s v=""/>
    <x v="0"/>
    <n v="5350701.47"/>
    <n v="17836838.359999999"/>
  </r>
  <r>
    <n v="348"/>
    <x v="5"/>
    <x v="34"/>
    <s v="10839"/>
    <s v="มะขาม,รพช."/>
    <s v="รพช."/>
    <n v="38"/>
    <s v="รพช.F1 &lt;=50,000"/>
    <n v="1.1499999999999999"/>
    <n v="0.99"/>
    <n v="0.66"/>
    <n v="2747630.14"/>
    <n v="-1801561"/>
    <n v="3"/>
    <n v="1"/>
    <n v="1"/>
    <n v="4.5"/>
    <x v="6"/>
    <n v="-2372210.9"/>
    <n v="-6493378.7199999997"/>
  </r>
  <r>
    <n v="349"/>
    <x v="5"/>
    <x v="34"/>
    <s v="10840"/>
    <s v="แหลมสิงห์,รพช."/>
    <s v="รพช."/>
    <n v="36"/>
    <s v="รพช.F2 &lt;=30,000"/>
    <n v="3.11"/>
    <n v="2.86"/>
    <n v="2.4300000000000002"/>
    <n v="22678810.609999999"/>
    <n v="3379446.81"/>
    <n v="0"/>
    <n v="0"/>
    <n v="0"/>
    <s v=""/>
    <x v="0"/>
    <n v="4966976.24"/>
    <n v="15334695.560000001"/>
  </r>
  <r>
    <n v="350"/>
    <x v="5"/>
    <x v="34"/>
    <s v="10841"/>
    <s v="สอยดาว,รพช."/>
    <s v="รพช."/>
    <n v="92"/>
    <s v="รพช.F1 50,000-100,000"/>
    <n v="1.82"/>
    <n v="1.51"/>
    <n v="1.26"/>
    <n v="24045958.07"/>
    <n v="14222044.439999999"/>
    <n v="0"/>
    <n v="0"/>
    <n v="0"/>
    <s v=""/>
    <x v="0"/>
    <n v="16558832.65"/>
    <n v="7780482.2000000002"/>
  </r>
  <r>
    <n v="351"/>
    <x v="5"/>
    <x v="34"/>
    <s v="10842"/>
    <s v="แก่งหางแมว,รพช."/>
    <s v="รพช."/>
    <n v="34"/>
    <s v="รพช.F2 30,000 - 60,000"/>
    <n v="3.45"/>
    <n v="3.12"/>
    <n v="2.74"/>
    <n v="30433184.120000001"/>
    <n v="8907889.6600000001"/>
    <n v="0"/>
    <n v="0"/>
    <n v="0"/>
    <s v=""/>
    <x v="0"/>
    <n v="10537872.41"/>
    <n v="21582794.079999998"/>
  </r>
  <r>
    <n v="352"/>
    <x v="5"/>
    <x v="34"/>
    <s v="10843"/>
    <s v="นายายอาม,รพช."/>
    <s v="รพช."/>
    <n v="36"/>
    <s v="รพช.F1 &lt;=50,000"/>
    <n v="2.1"/>
    <n v="1.91"/>
    <n v="1.55"/>
    <n v="18390084.09"/>
    <n v="2860682.2"/>
    <n v="0"/>
    <n v="0"/>
    <n v="0"/>
    <s v=""/>
    <x v="0"/>
    <n v="3854267.39"/>
    <n v="9167794.5600000005"/>
  </r>
  <r>
    <n v="353"/>
    <x v="5"/>
    <x v="34"/>
    <s v="10844"/>
    <s v="เขาคิชฌกูฏ,รพช."/>
    <s v="รพช."/>
    <n v="38"/>
    <s v="รพช.F2 &lt;=30,000"/>
    <n v="3.74"/>
    <n v="3.36"/>
    <n v="2.87"/>
    <n v="37359652.049999997"/>
    <n v="3334589.2"/>
    <n v="0"/>
    <n v="0"/>
    <n v="0"/>
    <s v=""/>
    <x v="0"/>
    <n v="4910919.2300000004"/>
    <n v="25520857.609999999"/>
  </r>
  <r>
    <n v="354"/>
    <x v="5"/>
    <x v="35"/>
    <s v="10697"/>
    <s v="พุทธโสธร,รพศ."/>
    <s v="รพศ."/>
    <n v="595"/>
    <s v="รพศ.A &lt;=700"/>
    <n v="2.34"/>
    <n v="2.09"/>
    <n v="1.32"/>
    <n v="423428853.26999998"/>
    <n v="85417228.239999995"/>
    <n v="0"/>
    <n v="0"/>
    <n v="0"/>
    <s v=""/>
    <x v="0"/>
    <n v="111543333.51000001"/>
    <n v="99805854.700000003"/>
  </r>
  <r>
    <n v="355"/>
    <x v="5"/>
    <x v="35"/>
    <s v="10833"/>
    <s v="ท่าตะเกียบ,รพช."/>
    <s v="รพช."/>
    <n v="40"/>
    <s v="รพช.F2 30,000 - 60,000"/>
    <n v="1.99"/>
    <n v="1.83"/>
    <n v="1.69"/>
    <n v="26572718.579999998"/>
    <n v="14521978.51"/>
    <n v="0"/>
    <n v="0"/>
    <n v="0"/>
    <s v=""/>
    <x v="0"/>
    <n v="16949969.25"/>
    <n v="17942469.010000002"/>
  </r>
  <r>
    <n v="356"/>
    <x v="5"/>
    <x v="35"/>
    <s v="10850"/>
    <s v="บางคล้า,รพช."/>
    <s v="รพช."/>
    <n v="50"/>
    <s v="รพช.F2 &lt;=30,000"/>
    <n v="4.87"/>
    <n v="4.6399999999999997"/>
    <n v="3.46"/>
    <n v="91577475.25"/>
    <n v="7437369.0499999998"/>
    <n v="0"/>
    <n v="0"/>
    <n v="0"/>
    <s v=""/>
    <x v="0"/>
    <n v="9576484.4700000007"/>
    <n v="57544787.979999997"/>
  </r>
  <r>
    <n v="357"/>
    <x v="5"/>
    <x v="35"/>
    <s v="10851"/>
    <s v="บางน้ำเปรี้ยว,รพช."/>
    <s v="รพช."/>
    <n v="64"/>
    <s v="รพช.F1 50,000-100,000"/>
    <n v="2.0099999999999998"/>
    <n v="1.83"/>
    <n v="1.41"/>
    <n v="30833928.920000002"/>
    <n v="25101743.690000001"/>
    <n v="0"/>
    <n v="0"/>
    <n v="0"/>
    <s v=""/>
    <x v="0"/>
    <n v="27948005.859999999"/>
    <n v="12404420.16"/>
  </r>
  <r>
    <n v="358"/>
    <x v="5"/>
    <x v="35"/>
    <s v="10852"/>
    <s v="บางปะกง,รพช."/>
    <s v="รพช."/>
    <n v="90"/>
    <s v="รพช.F1 50,000-100,000"/>
    <n v="2.27"/>
    <n v="2.17"/>
    <n v="1.99"/>
    <n v="51594307.799999997"/>
    <n v="15045105.17"/>
    <n v="0"/>
    <n v="0"/>
    <n v="0"/>
    <s v=""/>
    <x v="0"/>
    <n v="16673949.140000001"/>
    <n v="40455939.210000001"/>
  </r>
  <r>
    <n v="359"/>
    <x v="5"/>
    <x v="35"/>
    <s v="10853"/>
    <s v="บ้านโพธิ์,รพช."/>
    <s v="รพช."/>
    <n v="52"/>
    <s v="รพช.F2 30,000 - 60,000"/>
    <n v="4.2699999999999996"/>
    <n v="4"/>
    <n v="2.06"/>
    <n v="64162299.340000004"/>
    <n v="21398089.780000001"/>
    <n v="0"/>
    <n v="0"/>
    <n v="0"/>
    <s v=""/>
    <x v="0"/>
    <n v="21780674.640000001"/>
    <n v="21821428.190000001"/>
  </r>
  <r>
    <n v="360"/>
    <x v="5"/>
    <x v="35"/>
    <s v="10854"/>
    <s v="พนมสารคาม,รพช."/>
    <s v="รพช."/>
    <n v="146"/>
    <s v="รพช. M2 &gt;100"/>
    <n v="2.38"/>
    <n v="2.25"/>
    <n v="1.52"/>
    <n v="91136342.219999999"/>
    <n v="13245756.34"/>
    <n v="0"/>
    <n v="0"/>
    <n v="0"/>
    <s v=""/>
    <x v="0"/>
    <n v="21244270.050000001"/>
    <n v="34337300.600000001"/>
  </r>
  <r>
    <n v="361"/>
    <x v="5"/>
    <x v="35"/>
    <s v="10855"/>
    <s v="สนามชัยเขต,รพช."/>
    <s v="รพช."/>
    <n v="150"/>
    <s v="รพช. M2 &gt;100"/>
    <n v="1.27"/>
    <n v="1.1499999999999999"/>
    <n v="0.63"/>
    <n v="16540675.640000001"/>
    <n v="18224770.079999998"/>
    <n v="2"/>
    <n v="0"/>
    <n v="0"/>
    <s v=""/>
    <x v="2"/>
    <n v="22523967.079999998"/>
    <n v="-23150901.559999999"/>
  </r>
  <r>
    <n v="362"/>
    <x v="5"/>
    <x v="35"/>
    <s v="10856"/>
    <s v="แปลงยาว,รพช."/>
    <s v="รพช."/>
    <n v="85"/>
    <s v="รพช.F2 &lt;=30,000"/>
    <n v="1.81"/>
    <n v="1.6"/>
    <n v="0.91"/>
    <n v="17559006.27"/>
    <n v="10909884.49"/>
    <n v="0"/>
    <n v="0"/>
    <n v="0"/>
    <s v=""/>
    <x v="0"/>
    <n v="12770530.16"/>
    <n v="-1928017.47"/>
  </r>
  <r>
    <n v="363"/>
    <x v="5"/>
    <x v="35"/>
    <s v="13747"/>
    <s v="ราชสาส์น,รพช."/>
    <s v="รพช."/>
    <n v="13"/>
    <s v="รพช.F2 &lt;=30,000"/>
    <n v="1.76"/>
    <n v="1.62"/>
    <n v="1.29"/>
    <n v="8026108.4100000001"/>
    <n v="3591967.68"/>
    <n v="0"/>
    <n v="0"/>
    <n v="0"/>
    <s v=""/>
    <x v="0"/>
    <n v="4170006.99"/>
    <n v="3036299.85"/>
  </r>
  <r>
    <n v="364"/>
    <x v="5"/>
    <x v="35"/>
    <s v="31327"/>
    <s v="คลองเขื่อน,รพช."/>
    <s v="รพช."/>
    <n v="10"/>
    <s v="รพช.F3 &lt;=15,000"/>
    <n v="6.78"/>
    <n v="6.53"/>
    <n v="6.22"/>
    <n v="41492488.100000001"/>
    <n v="14201212.76"/>
    <n v="0"/>
    <n v="0"/>
    <n v="0"/>
    <s v=""/>
    <x v="0"/>
    <n v="14857527.66"/>
    <n v="37422631.939999998"/>
  </r>
  <r>
    <n v="365"/>
    <x v="5"/>
    <x v="36"/>
    <s v="10662"/>
    <s v="ชลบุรี,รพศ."/>
    <s v="รพศ."/>
    <n v="834"/>
    <s v="รพศ.A &gt;700 to &lt;1000"/>
    <n v="2.76"/>
    <n v="2.54"/>
    <n v="1.58"/>
    <n v="1374273451.22"/>
    <n v="98973656.900000006"/>
    <n v="0"/>
    <n v="0"/>
    <n v="0"/>
    <s v=""/>
    <x v="0"/>
    <n v="101014952.55"/>
    <n v="448791279"/>
  </r>
  <r>
    <n v="366"/>
    <x v="5"/>
    <x v="36"/>
    <s v="10817"/>
    <s v="บ้านบึง,รพช."/>
    <s v="รพช."/>
    <n v="124"/>
    <s v="รพช. M2 &gt;100"/>
    <n v="7.15"/>
    <n v="6.84"/>
    <n v="5.89"/>
    <n v="212102828.65000001"/>
    <n v="34904007.939999998"/>
    <n v="0"/>
    <n v="0"/>
    <n v="0"/>
    <s v=""/>
    <x v="0"/>
    <n v="44791234.659999996"/>
    <n v="168862469.38"/>
  </r>
  <r>
    <n v="367"/>
    <x v="5"/>
    <x v="36"/>
    <s v="10818"/>
    <s v="หนองใหญ่,รพช."/>
    <s v="รพช."/>
    <n v="35"/>
    <s v="รพช.F2 &lt;=30,000"/>
    <n v="2.7"/>
    <n v="2.57"/>
    <n v="2.15"/>
    <n v="28278908.25"/>
    <n v="6445194.79"/>
    <n v="0"/>
    <n v="0"/>
    <n v="0"/>
    <s v=""/>
    <x v="0"/>
    <n v="6575487.9800000004"/>
    <n v="19552692.140000001"/>
  </r>
  <r>
    <n v="368"/>
    <x v="5"/>
    <x v="36"/>
    <s v="10819"/>
    <s v="บางละมุง,รพท."/>
    <s v="รพท."/>
    <n v="269"/>
    <s v="รพท.S &lt;=400"/>
    <n v="3.02"/>
    <n v="2.77"/>
    <n v="2.34"/>
    <n v="391616896.55000001"/>
    <n v="50456935.869999997"/>
    <n v="0"/>
    <n v="0"/>
    <n v="0"/>
    <s v=""/>
    <x v="0"/>
    <n v="72943531.290000007"/>
    <n v="259259044.02000001"/>
  </r>
  <r>
    <n v="369"/>
    <x v="5"/>
    <x v="36"/>
    <s v="10820"/>
    <s v="วัดญาณสังวราราม,รพช."/>
    <s v="รพช."/>
    <n v="30"/>
    <s v="รพช.F2 &lt;=30,000"/>
    <n v="1.96"/>
    <n v="1.8"/>
    <n v="1.52"/>
    <n v="19231607.510000002"/>
    <n v="2080014.16"/>
    <n v="0"/>
    <n v="0"/>
    <n v="0"/>
    <s v=""/>
    <x v="0"/>
    <n v="3127104.4"/>
    <n v="10449554.779999999"/>
  </r>
  <r>
    <n v="370"/>
    <x v="5"/>
    <x v="36"/>
    <s v="10821"/>
    <s v="พานทอง,รพช."/>
    <s v="รพช."/>
    <n v="69"/>
    <s v="รพช.F1 &lt;=50,000"/>
    <n v="2.9"/>
    <n v="2.77"/>
    <n v="2.31"/>
    <n v="80904511.829999998"/>
    <n v="19373700.399999999"/>
    <n v="0"/>
    <n v="0"/>
    <n v="0"/>
    <s v=""/>
    <x v="0"/>
    <n v="23633691.170000002"/>
    <n v="55731281.799999997"/>
  </r>
  <r>
    <n v="371"/>
    <x v="5"/>
    <x v="36"/>
    <s v="10822"/>
    <s v="พนัสนิคม,รพช."/>
    <s v="รพช."/>
    <n v="232"/>
    <s v="รพช. M2 &gt;100"/>
    <n v="3.28"/>
    <n v="3.05"/>
    <n v="2.41"/>
    <n v="249068948.28"/>
    <n v="43099072.090000004"/>
    <n v="0"/>
    <n v="0"/>
    <n v="0"/>
    <s v=""/>
    <x v="0"/>
    <n v="53331407.369999997"/>
    <n v="155368985.44999999"/>
  </r>
  <r>
    <n v="372"/>
    <x v="5"/>
    <x v="36"/>
    <s v="10823"/>
    <s v="แหลมฉบัง,รพช."/>
    <s v="รพช."/>
    <n v="186"/>
    <s v="รพช. M2 &gt;100"/>
    <n v="2.8"/>
    <n v="2.62"/>
    <n v="2.25"/>
    <n v="198535270.31"/>
    <n v="40830854.369999997"/>
    <n v="0"/>
    <n v="0"/>
    <n v="0"/>
    <s v=""/>
    <x v="0"/>
    <n v="51606753.270000003"/>
    <n v="139329375.43000001"/>
  </r>
  <r>
    <n v="373"/>
    <x v="5"/>
    <x v="36"/>
    <s v="10824"/>
    <s v="เกาะสีชัง,รพช."/>
    <s v="รพช."/>
    <n v="30"/>
    <s v="รพช.F2 &lt;=30,000"/>
    <n v="6.73"/>
    <n v="6.5"/>
    <n v="6.38"/>
    <n v="31455888.280000001"/>
    <n v="5458182.2800000003"/>
    <n v="0"/>
    <n v="0"/>
    <n v="0"/>
    <s v=""/>
    <x v="0"/>
    <n v="6268271.9199999999"/>
    <n v="29532027.91"/>
  </r>
  <r>
    <n v="374"/>
    <x v="5"/>
    <x v="36"/>
    <s v="10825"/>
    <s v="สัตหีบกม10,รพช."/>
    <s v="รพช."/>
    <n v="56"/>
    <s v="รพช.F1 50,000-100,000"/>
    <n v="4.93"/>
    <n v="4.84"/>
    <n v="4.6399999999999997"/>
    <n v="155192858.36000001"/>
    <n v="22117506.66"/>
    <n v="0"/>
    <n v="0"/>
    <n v="0"/>
    <s v=""/>
    <x v="0"/>
    <n v="24472492.010000002"/>
    <n v="143940362.43000001"/>
  </r>
  <r>
    <n v="375"/>
    <x v="5"/>
    <x v="36"/>
    <s v="10826"/>
    <s v="บ่อทอง,รพช."/>
    <s v="รพช."/>
    <n v="60"/>
    <s v="รพช.F2 30,000 - 60,000"/>
    <n v="6.03"/>
    <n v="5.85"/>
    <n v="5.42"/>
    <n v="97467584.790000007"/>
    <n v="28040192.190000001"/>
    <n v="0"/>
    <n v="0"/>
    <n v="0"/>
    <s v=""/>
    <x v="0"/>
    <n v="26762157.210000001"/>
    <n v="86043597.090000004"/>
  </r>
  <r>
    <n v="376"/>
    <x v="5"/>
    <x v="36"/>
    <s v="28006"/>
    <s v="เกาะจันทร์,รพช."/>
    <s v="รพช."/>
    <n v="30"/>
    <s v="รพช.F2 &lt;=30,000"/>
    <n v="5.75"/>
    <n v="5.51"/>
    <n v="5.17"/>
    <n v="57734998.350000001"/>
    <n v="15158508.08"/>
    <n v="0"/>
    <n v="0"/>
    <n v="0"/>
    <s v=""/>
    <x v="0"/>
    <n v="17338857.98"/>
    <n v="50702293.399999999"/>
  </r>
  <r>
    <n v="377"/>
    <x v="5"/>
    <x v="37"/>
    <s v="10696"/>
    <s v="ตราด,รพท."/>
    <s v="รพท."/>
    <n v="365"/>
    <s v="รพท.S &lt;=400"/>
    <n v="2.6"/>
    <n v="2.4700000000000002"/>
    <n v="1.65"/>
    <n v="200969718.56999999"/>
    <n v="37393685.159999996"/>
    <n v="0"/>
    <n v="0"/>
    <n v="0"/>
    <s v=""/>
    <x v="0"/>
    <n v="39568065.75"/>
    <n v="81250000.420000002"/>
  </r>
  <r>
    <n v="378"/>
    <x v="5"/>
    <x v="37"/>
    <s v="10845"/>
    <s v="คลองใหญ่,รพช."/>
    <s v="รพช."/>
    <n v="36"/>
    <s v="รพช.F2 &lt;=30,000"/>
    <n v="3.11"/>
    <n v="2.8"/>
    <n v="2.36"/>
    <n v="18027327.109999999"/>
    <n v="-574707.98"/>
    <n v="0"/>
    <n v="1"/>
    <n v="0"/>
    <n v="94.1"/>
    <x v="1"/>
    <n v="403433.49"/>
    <n v="11582823.689999999"/>
  </r>
  <r>
    <n v="379"/>
    <x v="5"/>
    <x v="37"/>
    <s v="10846"/>
    <s v="เขาสมิง,รพช."/>
    <s v="รพช."/>
    <n v="36"/>
    <s v="รพช.F2 30,000 - 60,000"/>
    <n v="1.87"/>
    <n v="1.73"/>
    <n v="1.52"/>
    <n v="14228519.32"/>
    <n v="5640744.8600000003"/>
    <n v="0"/>
    <n v="0"/>
    <n v="0"/>
    <s v=""/>
    <x v="0"/>
    <n v="6910148.1799999997"/>
    <n v="8434142.7100000009"/>
  </r>
  <r>
    <n v="380"/>
    <x v="5"/>
    <x v="37"/>
    <s v="10847"/>
    <s v="บ่อไร่,รพช."/>
    <s v="รพช."/>
    <n v="35"/>
    <s v="รพช.F2 &lt;=30,000"/>
    <n v="3.23"/>
    <n v="3.04"/>
    <n v="2.58"/>
    <n v="25004905.84"/>
    <n v="7927803.3300000001"/>
    <n v="0"/>
    <n v="0"/>
    <n v="0"/>
    <s v=""/>
    <x v="0"/>
    <n v="8302938.9400000004"/>
    <n v="17720639.710000001"/>
  </r>
  <r>
    <n v="381"/>
    <x v="5"/>
    <x v="37"/>
    <s v="10848"/>
    <s v="แหลมงอบ,รพช."/>
    <s v="รพช."/>
    <n v="30"/>
    <s v="รพช.F2 &lt;=30,000"/>
    <n v="4.53"/>
    <n v="4.2300000000000004"/>
    <n v="3.64"/>
    <n v="21050134.539999999"/>
    <n v="2785566.14"/>
    <n v="0"/>
    <n v="0"/>
    <n v="0"/>
    <s v=""/>
    <x v="0"/>
    <n v="3467341.87"/>
    <n v="15777656.800000001"/>
  </r>
  <r>
    <n v="382"/>
    <x v="5"/>
    <x v="37"/>
    <s v="10849"/>
    <s v="เกาะกูด,รพช."/>
    <s v="รพช."/>
    <n v="7"/>
    <s v="รพช.F3 &lt;=15,000"/>
    <n v="6.16"/>
    <n v="6"/>
    <n v="5.68"/>
    <n v="16370349.35"/>
    <n v="2978672.04"/>
    <n v="0"/>
    <n v="0"/>
    <n v="0"/>
    <s v=""/>
    <x v="0"/>
    <n v="3265590.82"/>
    <n v="14611775.970000001"/>
  </r>
  <r>
    <n v="383"/>
    <x v="5"/>
    <x v="37"/>
    <s v="13816"/>
    <s v="เกาะช้าง,รพช."/>
    <s v="รพช."/>
    <n v="25"/>
    <s v="รพช.F2 &lt;=30,000"/>
    <n v="6"/>
    <n v="5.73"/>
    <n v="5.18"/>
    <n v="25490109.609999999"/>
    <n v="5304781.2"/>
    <n v="0"/>
    <n v="0"/>
    <n v="0"/>
    <s v=""/>
    <x v="0"/>
    <n v="6239547.54"/>
    <n v="21299731.960000001"/>
  </r>
  <r>
    <n v="384"/>
    <x v="5"/>
    <x v="38"/>
    <s v="10665"/>
    <s v="เจ้าพระยาอภัยภูเบศร,รพศ."/>
    <s v="รพศ."/>
    <n v="501"/>
    <s v="รพศ.A &lt;=700"/>
    <n v="2.0299999999999998"/>
    <n v="1.83"/>
    <n v="1.06"/>
    <n v="347897463.61000001"/>
    <n v="205340281.25"/>
    <n v="0"/>
    <n v="0"/>
    <n v="0"/>
    <s v=""/>
    <x v="0"/>
    <n v="202181671.66"/>
    <n v="40497851.140000001"/>
  </r>
  <r>
    <n v="385"/>
    <x v="5"/>
    <x v="38"/>
    <s v="10857"/>
    <s v="กบินทร์บุรี,รพท."/>
    <s v="รพท."/>
    <n v="248"/>
    <s v="รพท. M1 &gt;200"/>
    <n v="2.06"/>
    <n v="1.87"/>
    <n v="1.22"/>
    <n v="177064640.22999999"/>
    <n v="37781511.219999999"/>
    <n v="0"/>
    <n v="0"/>
    <n v="0"/>
    <s v=""/>
    <x v="0"/>
    <n v="46124221.399999999"/>
    <n v="35711034.479999997"/>
  </r>
  <r>
    <n v="386"/>
    <x v="5"/>
    <x v="38"/>
    <s v="10858"/>
    <s v="นาดี,รพช."/>
    <s v="รพช."/>
    <n v="60"/>
    <s v="รพช.F2 30,000 - 60,000"/>
    <n v="3.34"/>
    <n v="3.12"/>
    <n v="2.38"/>
    <n v="31922604.34"/>
    <n v="9364032.6500000004"/>
    <n v="0"/>
    <n v="0"/>
    <n v="0"/>
    <s v=""/>
    <x v="0"/>
    <n v="10990861.140000001"/>
    <n v="18595620.850000001"/>
  </r>
  <r>
    <n v="387"/>
    <x v="5"/>
    <x v="38"/>
    <s v="10859"/>
    <s v="บ้านสร้าง,รพช."/>
    <s v="รพช."/>
    <n v="30"/>
    <s v="รพช.F2 &lt;=30,000"/>
    <n v="1.65"/>
    <n v="1.44"/>
    <n v="1.08"/>
    <n v="10014655.029999999"/>
    <n v="5633458.0899999999"/>
    <n v="0"/>
    <n v="0"/>
    <n v="0"/>
    <s v=""/>
    <x v="0"/>
    <n v="5852205.7699999996"/>
    <n v="1207051.68"/>
  </r>
  <r>
    <n v="388"/>
    <x v="5"/>
    <x v="38"/>
    <s v="10860"/>
    <s v="ประจันตคาม,รพช."/>
    <s v="รพช."/>
    <n v="33"/>
    <s v="รพช.F2 30,000 - 60,000"/>
    <n v="2.86"/>
    <n v="2.73"/>
    <n v="2.46"/>
    <n v="24744923.34"/>
    <n v="8887898.3599999994"/>
    <n v="0"/>
    <n v="0"/>
    <n v="0"/>
    <s v=""/>
    <x v="0"/>
    <n v="10117006.49"/>
    <n v="19431318.239999998"/>
  </r>
  <r>
    <n v="389"/>
    <x v="5"/>
    <x v="38"/>
    <s v="10861"/>
    <s v="ศรีมหาโพธิ,รพช."/>
    <s v="รพช."/>
    <n v="60"/>
    <s v="รพช.F2 30,000 - 60,000"/>
    <n v="1.29"/>
    <n v="1.1599999999999999"/>
    <n v="0.76"/>
    <n v="8111851.8700000001"/>
    <n v="6869635.4299999997"/>
    <n v="2"/>
    <n v="0"/>
    <n v="0"/>
    <s v=""/>
    <x v="2"/>
    <n v="9525688.8200000003"/>
    <n v="-6788693.6699999999"/>
  </r>
  <r>
    <n v="390"/>
    <x v="5"/>
    <x v="38"/>
    <s v="10862"/>
    <s v="ศรีมโหสถ,รพช."/>
    <s v="รพช."/>
    <n v="30"/>
    <s v="รพช.F2 &lt;=30,000"/>
    <n v="1.75"/>
    <n v="1.59"/>
    <n v="1.3"/>
    <n v="11128596.539999999"/>
    <n v="5090480.12"/>
    <n v="0"/>
    <n v="0"/>
    <n v="0"/>
    <s v=""/>
    <x v="0"/>
    <n v="6012612.0199999996"/>
    <n v="4454378"/>
  </r>
  <r>
    <n v="391"/>
    <x v="5"/>
    <x v="39"/>
    <s v="10663"/>
    <s v="ระยอง,รพศ."/>
    <s v="รพศ."/>
    <n v="580"/>
    <s v="รพศ.A &lt;=700"/>
    <n v="2.93"/>
    <n v="2.69"/>
    <n v="2.23"/>
    <n v="825592468.74000001"/>
    <n v="49947228.380000003"/>
    <n v="0"/>
    <n v="0"/>
    <n v="0"/>
    <s v=""/>
    <x v="0"/>
    <n v="55846672.130000003"/>
    <n v="568637693.98000002"/>
  </r>
  <r>
    <n v="392"/>
    <x v="5"/>
    <x v="39"/>
    <s v="10827"/>
    <s v="เฉลิมพระเกียรติสมเด็จพระเทพรัตนราชสุดาฯ สยามบรมราช,รพท."/>
    <s v="รพท."/>
    <n v="162"/>
    <s v="รพท. M1 &lt;=200"/>
    <n v="0.96"/>
    <n v="0.89"/>
    <n v="0.36"/>
    <n v="-5106752.68"/>
    <n v="19170991.09"/>
    <n v="3"/>
    <n v="1"/>
    <n v="0"/>
    <n v="0.7"/>
    <x v="4"/>
    <n v="33305979.550000001"/>
    <n v="-76580545.069999993"/>
  </r>
  <r>
    <n v="393"/>
    <x v="5"/>
    <x v="39"/>
    <s v="10828"/>
    <s v="บ้านฉาง,รพช."/>
    <s v="รพช."/>
    <n v="70"/>
    <s v="รพช.F1 &lt;=50,000"/>
    <n v="2.5299999999999998"/>
    <n v="2.39"/>
    <n v="1.95"/>
    <n v="42636825.030000001"/>
    <n v="2446850.79"/>
    <n v="0"/>
    <n v="0"/>
    <n v="0"/>
    <s v=""/>
    <x v="0"/>
    <n v="7185711.9199999999"/>
    <n v="26531686.559999999"/>
  </r>
  <r>
    <n v="394"/>
    <x v="5"/>
    <x v="39"/>
    <s v="10829"/>
    <s v="แกลง,รพท."/>
    <s v="รพท."/>
    <n v="214"/>
    <s v="รพท. M1 &gt;200"/>
    <n v="1.94"/>
    <n v="1.78"/>
    <n v="0.7"/>
    <n v="126691550.95999999"/>
    <n v="21143746.129999999"/>
    <n v="1"/>
    <n v="0"/>
    <n v="0"/>
    <s v=""/>
    <x v="1"/>
    <n v="32478849.789999999"/>
    <n v="-40550115.469999999"/>
  </r>
  <r>
    <n v="395"/>
    <x v="5"/>
    <x v="39"/>
    <s v="10830"/>
    <s v="วังจันทร์,รพช."/>
    <s v="รพช."/>
    <n v="43"/>
    <s v="รพช.F2 &lt;=30,000"/>
    <n v="1.42"/>
    <n v="1.32"/>
    <n v="0.74"/>
    <n v="11815290.24"/>
    <n v="9847625.9000000004"/>
    <n v="2"/>
    <n v="0"/>
    <n v="0"/>
    <s v=""/>
    <x v="2"/>
    <n v="11458856.949999999"/>
    <n v="-7203759.5300000003"/>
  </r>
  <r>
    <n v="396"/>
    <x v="5"/>
    <x v="39"/>
    <s v="10831"/>
    <s v="บ้านค่าย,รพช."/>
    <s v="รพช."/>
    <n v="48"/>
    <s v="รพช.F2 30,000 - 60,000"/>
    <n v="4.0599999999999996"/>
    <n v="3.86"/>
    <n v="3.17"/>
    <n v="82283126.420000002"/>
    <n v="10271234.57"/>
    <n v="0"/>
    <n v="0"/>
    <n v="0"/>
    <s v=""/>
    <x v="0"/>
    <n v="11958602.6"/>
    <n v="58459135.509999998"/>
  </r>
  <r>
    <n v="397"/>
    <x v="5"/>
    <x v="39"/>
    <s v="10832"/>
    <s v="ปลวกแดง,รพช."/>
    <s v="รพช."/>
    <n v="75"/>
    <s v="รพช.F1 &lt;=50,000"/>
    <n v="1.1299999999999999"/>
    <n v="1.05"/>
    <n v="0.52"/>
    <n v="13488017.91"/>
    <n v="-4148641.68"/>
    <n v="2"/>
    <n v="1"/>
    <n v="0"/>
    <n v="9.6999999999999993"/>
    <x v="3"/>
    <n v="-2170358.5099999998"/>
    <n v="-47939731.020000003"/>
  </r>
  <r>
    <n v="398"/>
    <x v="5"/>
    <x v="39"/>
    <s v="22734"/>
    <s v="เขาชะเมา เฉลิมพระเกียรติ 80 พรรษา,รพช."/>
    <s v="รพช."/>
    <n v="30"/>
    <s v="รพช.F2 &lt;=30,000"/>
    <n v="2.17"/>
    <n v="1.96"/>
    <n v="1.24"/>
    <n v="18524047.280000001"/>
    <n v="3342871.94"/>
    <n v="0"/>
    <n v="0"/>
    <n v="0"/>
    <s v=""/>
    <x v="0"/>
    <n v="3782940.62"/>
    <n v="3768506.02"/>
  </r>
  <r>
    <n v="399"/>
    <x v="5"/>
    <x v="39"/>
    <s v="23962"/>
    <s v="นิคมพัฒนา,รพช."/>
    <s v="รพช."/>
    <n v="30"/>
    <s v="รพช.F2 &lt;=30,000"/>
    <n v="4.18"/>
    <n v="4.01"/>
    <n v="3.52"/>
    <n v="81385420.049999997"/>
    <n v="-12269750.32"/>
    <n v="0"/>
    <n v="1"/>
    <n v="0"/>
    <n v="19.8"/>
    <x v="1"/>
    <n v="-11287120.99"/>
    <n v="64777629.240000002"/>
  </r>
  <r>
    <n v="400"/>
    <x v="5"/>
    <x v="40"/>
    <s v="10685"/>
    <s v="สมุทรปราการ,รพศ."/>
    <s v="รพศ."/>
    <n v="600"/>
    <s v="รพศ.A &lt;=700"/>
    <n v="1.47"/>
    <n v="1.27"/>
    <n v="0.55000000000000004"/>
    <n v="195719252.66"/>
    <n v="159306770.03999999"/>
    <n v="2"/>
    <n v="0"/>
    <n v="0"/>
    <s v=""/>
    <x v="2"/>
    <n v="186630160.19999999"/>
    <n v="-188036193.13999999"/>
  </r>
  <r>
    <n v="401"/>
    <x v="5"/>
    <x v="40"/>
    <s v="10752"/>
    <s v="บางบ่อ,รพช."/>
    <s v="รพช."/>
    <n v="163"/>
    <s v="รพช. M2 &gt;100"/>
    <n v="2.54"/>
    <n v="2.44"/>
    <n v="1.24"/>
    <n v="147336142.53"/>
    <n v="5983804.1799999997"/>
    <n v="0"/>
    <n v="0"/>
    <n v="0"/>
    <s v=""/>
    <x v="0"/>
    <n v="13538241.18"/>
    <n v="22746614.41"/>
  </r>
  <r>
    <n v="402"/>
    <x v="5"/>
    <x v="40"/>
    <s v="10753"/>
    <s v="บางพลี,รพท."/>
    <s v="รพท."/>
    <n v="232"/>
    <s v="รพท. M1 &gt;200"/>
    <n v="3.89"/>
    <n v="3.8"/>
    <n v="3.54"/>
    <n v="569737080.44000006"/>
    <n v="49778543.5"/>
    <n v="0"/>
    <n v="0"/>
    <n v="0"/>
    <s v=""/>
    <x v="0"/>
    <n v="60239160.810000002"/>
    <n v="500413841.19999999"/>
  </r>
  <r>
    <n v="403"/>
    <x v="5"/>
    <x v="40"/>
    <s v="10754"/>
    <s v="บางจาก,รพช."/>
    <s v="รพช."/>
    <n v="108"/>
    <s v="รพช.F1 50,000-100,000"/>
    <n v="3.03"/>
    <n v="2.81"/>
    <n v="2.3199999999999998"/>
    <n v="60981035.700000003"/>
    <n v="24509856.27"/>
    <n v="0"/>
    <n v="0"/>
    <n v="0"/>
    <s v=""/>
    <x v="0"/>
    <n v="27276556.27"/>
    <n v="39619652.979999997"/>
  </r>
  <r>
    <n v="404"/>
    <x v="5"/>
    <x v="40"/>
    <s v="10755"/>
    <s v="พระสมุทรเจดีย์,รพช."/>
    <s v="รพช."/>
    <n v="51"/>
    <s v="รพช.F2 60,000-90,000"/>
    <n v="1.6"/>
    <n v="1.44"/>
    <n v="1.31"/>
    <n v="28191889.059999999"/>
    <n v="21150994.719999999"/>
    <n v="0"/>
    <n v="0"/>
    <n v="0"/>
    <s v=""/>
    <x v="0"/>
    <n v="22948338.449999999"/>
    <n v="14789651.43"/>
  </r>
  <r>
    <n v="405"/>
    <x v="5"/>
    <x v="40"/>
    <s v="28785"/>
    <s v="บางเสาธง,รพช."/>
    <s v="รพช."/>
    <n v="15"/>
    <s v="รพช.F3 &gt;=25,000"/>
    <n v="2.72"/>
    <n v="2.63"/>
    <n v="2.6"/>
    <n v="91237448.920000002"/>
    <n v="13304921.609999999"/>
    <n v="0"/>
    <n v="0"/>
    <n v="0"/>
    <s v=""/>
    <x v="0"/>
    <n v="15018829.380000001"/>
    <n v="84853746.109999999"/>
  </r>
  <r>
    <n v="406"/>
    <x v="5"/>
    <x v="41"/>
    <s v="10699"/>
    <s v="สมเด็จพระยุพราชสระแก้ว,รพท."/>
    <s v="รพท."/>
    <n v="440"/>
    <s v="รพท.S &gt;400"/>
    <n v="4.17"/>
    <n v="3.87"/>
    <n v="2.75"/>
    <n v="450204132.75999999"/>
    <n v="113106559.98999999"/>
    <n v="0"/>
    <n v="0"/>
    <n v="0"/>
    <s v=""/>
    <x v="0"/>
    <n v="110434892.86"/>
    <n v="248144272.13999999"/>
  </r>
  <r>
    <n v="407"/>
    <x v="5"/>
    <x v="41"/>
    <s v="10866"/>
    <s v="คลองหาด,รพช."/>
    <s v="รพช."/>
    <n v="36"/>
    <s v="รพช.F2 &lt;=30,000"/>
    <n v="2.12"/>
    <n v="1.95"/>
    <n v="1.78"/>
    <n v="20679374.539999999"/>
    <n v="6305369.9800000004"/>
    <n v="0"/>
    <n v="0"/>
    <n v="0"/>
    <s v=""/>
    <x v="0"/>
    <n v="7699478.3799999999"/>
    <n v="14444642.59"/>
  </r>
  <r>
    <n v="408"/>
    <x v="5"/>
    <x v="41"/>
    <s v="10867"/>
    <s v="ตาพระยา,รพช."/>
    <s v="รพช."/>
    <n v="46"/>
    <s v="รพช.F2 30,000 - 60,000"/>
    <n v="5.87"/>
    <n v="5.59"/>
    <n v="4.8"/>
    <n v="77741302.599999994"/>
    <n v="13643514.720000001"/>
    <n v="0"/>
    <n v="0"/>
    <n v="0"/>
    <s v=""/>
    <x v="0"/>
    <n v="16002030.279999999"/>
    <n v="60694884.630000003"/>
  </r>
  <r>
    <n v="409"/>
    <x v="5"/>
    <x v="41"/>
    <s v="10868"/>
    <s v="วังน้ำเย็น,รพช."/>
    <s v="รพช."/>
    <n v="71"/>
    <s v="รพช.F2 30,000 - 60,000"/>
    <n v="2.64"/>
    <n v="2.2200000000000002"/>
    <n v="1.69"/>
    <n v="33075499.120000001"/>
    <n v="21506338.43"/>
    <n v="0"/>
    <n v="0"/>
    <n v="0"/>
    <s v=""/>
    <x v="0"/>
    <n v="24709156.690000001"/>
    <n v="13916828.060000001"/>
  </r>
  <r>
    <n v="410"/>
    <x v="5"/>
    <x v="41"/>
    <s v="10869"/>
    <s v="วัฒนานคร,รพช."/>
    <s v="รพช."/>
    <n v="77"/>
    <s v="รพช.F2 30,000 - 60,000"/>
    <n v="3.02"/>
    <n v="2.85"/>
    <n v="2.4"/>
    <n v="50044662.729999997"/>
    <n v="12782431.17"/>
    <n v="0"/>
    <n v="0"/>
    <n v="0"/>
    <s v=""/>
    <x v="0"/>
    <n v="14915579.699999999"/>
    <n v="34822091.07"/>
  </r>
  <r>
    <n v="411"/>
    <x v="5"/>
    <x v="41"/>
    <s v="10870"/>
    <s v="อรัญประเทศ,รพท."/>
    <s v="รพท."/>
    <n v="156"/>
    <s v="รพท. M1 &lt;=200"/>
    <n v="2.41"/>
    <n v="2.1800000000000002"/>
    <n v="1.46"/>
    <n v="102671547.5"/>
    <n v="111224410.09"/>
    <n v="0"/>
    <n v="0"/>
    <n v="0"/>
    <s v=""/>
    <x v="0"/>
    <n v="116646522.94"/>
    <n v="33655312.710000001"/>
  </r>
  <r>
    <n v="412"/>
    <x v="5"/>
    <x v="41"/>
    <s v="13817"/>
    <s v="เขาฉกรรจ์,รพช."/>
    <s v="รพช."/>
    <n v="51"/>
    <s v="รพช.F2 30,000 - 60,000"/>
    <n v="3.59"/>
    <n v="3.24"/>
    <n v="2.92"/>
    <n v="41258153.100000001"/>
    <n v="10234934.640000001"/>
    <n v="0"/>
    <n v="0"/>
    <n v="0"/>
    <s v=""/>
    <x v="0"/>
    <n v="12036628.59"/>
    <n v="30484059.84"/>
  </r>
  <r>
    <n v="413"/>
    <x v="5"/>
    <x v="41"/>
    <s v="28849"/>
    <s v="วังสมบูรณ์,รพช."/>
    <s v="รพช."/>
    <n v="22"/>
    <s v="รพช.F3 &gt;=25,000"/>
    <n v="6.51"/>
    <n v="6.22"/>
    <n v="5.44"/>
    <n v="35091200.079999998"/>
    <n v="14902615.189999999"/>
    <n v="0"/>
    <n v="0"/>
    <n v="0"/>
    <s v=""/>
    <x v="0"/>
    <n v="16312178.310000001"/>
    <n v="28239578.010000002"/>
  </r>
  <r>
    <n v="414"/>
    <x v="5"/>
    <x v="41"/>
    <s v="28850"/>
    <s v="โคกสูง,รพช."/>
    <s v="รพช."/>
    <n v="30"/>
    <s v="รพช.F3 15,000-25,000"/>
    <n v="2.2999999999999998"/>
    <n v="2.1"/>
    <n v="1.83"/>
    <n v="22332960.280000001"/>
    <n v="17174462.350000001"/>
    <n v="0"/>
    <n v="0"/>
    <n v="0"/>
    <s v=""/>
    <x v="0"/>
    <n v="19036565.390000001"/>
    <n v="14197326.02"/>
  </r>
  <r>
    <n v="415"/>
    <x v="6"/>
    <x v="42"/>
    <s v="10709"/>
    <s v="กาฬสินธุ์,รพท."/>
    <s v="รพท."/>
    <n v="534"/>
    <s v="รพท.S &gt;400"/>
    <n v="1.84"/>
    <n v="1.67"/>
    <n v="0.94"/>
    <n v="225930530.88"/>
    <n v="84002907.909999996"/>
    <n v="0"/>
    <n v="0"/>
    <n v="0"/>
    <s v=""/>
    <x v="0"/>
    <n v="75210685.390000001"/>
    <n v="-14896749.32"/>
  </r>
  <r>
    <n v="416"/>
    <x v="6"/>
    <x v="42"/>
    <s v="11077"/>
    <s v="นามน,รพช."/>
    <s v="รพช."/>
    <n v="37"/>
    <s v="รพช.F2 &lt;=30,000"/>
    <n v="3.38"/>
    <n v="3.1"/>
    <n v="2.81"/>
    <n v="25618377.52"/>
    <n v="8686889.7599999998"/>
    <n v="0"/>
    <n v="0"/>
    <n v="0"/>
    <s v=""/>
    <x v="0"/>
    <n v="8368105.9800000004"/>
    <n v="19240743.789999999"/>
  </r>
  <r>
    <n v="417"/>
    <x v="6"/>
    <x v="42"/>
    <s v="11078"/>
    <s v="กมลาไสย,รพช."/>
    <s v="รพช."/>
    <n v="124"/>
    <s v="รพช.F1 &lt;=50,000"/>
    <n v="1.42"/>
    <n v="1.29"/>
    <n v="0.72"/>
    <n v="28340751.109999999"/>
    <n v="11291005.800000001"/>
    <n v="2"/>
    <n v="0"/>
    <n v="0"/>
    <s v=""/>
    <x v="2"/>
    <n v="13516676.289999999"/>
    <n v="-19388183.02"/>
  </r>
  <r>
    <n v="418"/>
    <x v="6"/>
    <x v="42"/>
    <s v="11079"/>
    <s v="ร่องคำ,รพช."/>
    <s v="รพช."/>
    <n v="30"/>
    <s v="รพช.F2 &lt;=30,000"/>
    <n v="1.86"/>
    <n v="1.73"/>
    <n v="1.51"/>
    <n v="7106461.4500000002"/>
    <n v="3827311.68"/>
    <n v="0"/>
    <n v="0"/>
    <n v="0"/>
    <s v=""/>
    <x v="0"/>
    <n v="3693865.92"/>
    <n v="4171592.7"/>
  </r>
  <r>
    <n v="419"/>
    <x v="6"/>
    <x v="42"/>
    <s v="11080"/>
    <s v="เขาวง,รพช."/>
    <s v="รพช."/>
    <n v="93"/>
    <s v="รพช.F2 &lt;=30,000"/>
    <n v="4.07"/>
    <n v="3.66"/>
    <n v="2.98"/>
    <n v="46290573.939999998"/>
    <n v="13784624.93"/>
    <n v="0"/>
    <n v="0"/>
    <n v="0"/>
    <s v=""/>
    <x v="0"/>
    <n v="12846533.890000001"/>
    <n v="29852715.329999998"/>
  </r>
  <r>
    <n v="420"/>
    <x v="6"/>
    <x v="42"/>
    <s v="11081"/>
    <s v="ยางตลาด,รพช."/>
    <s v="รพช."/>
    <n v="154"/>
    <s v="รพช. M2 &gt;100"/>
    <n v="1.82"/>
    <n v="1.67"/>
    <n v="1.2"/>
    <n v="47433789.850000001"/>
    <n v="22352196.719999999"/>
    <n v="0"/>
    <n v="0"/>
    <n v="0"/>
    <s v=""/>
    <x v="0"/>
    <n v="19307430.190000001"/>
    <n v="11614299.4"/>
  </r>
  <r>
    <n v="421"/>
    <x v="6"/>
    <x v="42"/>
    <s v="11082"/>
    <s v="ห้วยเม็ก,รพช."/>
    <s v="รพช."/>
    <n v="58"/>
    <s v="รพช.F2 30,000 - 60,000"/>
    <n v="2.3199999999999998"/>
    <n v="2.0299999999999998"/>
    <n v="1.49"/>
    <n v="17884590.510000002"/>
    <n v="7119205.1200000001"/>
    <n v="0"/>
    <n v="0"/>
    <n v="0"/>
    <s v=""/>
    <x v="0"/>
    <n v="7962150.5"/>
    <n v="6853004.4400000004"/>
  </r>
  <r>
    <n v="422"/>
    <x v="6"/>
    <x v="42"/>
    <s v="11083"/>
    <s v="สหัสขันธ์,รพช."/>
    <s v="รพช."/>
    <n v="45"/>
    <s v="รพช.F2 &lt;=30,000"/>
    <n v="1.99"/>
    <n v="1.68"/>
    <n v="1.17"/>
    <n v="14476232.189999999"/>
    <n v="9100240.9900000002"/>
    <n v="0"/>
    <n v="0"/>
    <n v="0"/>
    <s v=""/>
    <x v="0"/>
    <n v="9971217.3499999996"/>
    <n v="2606057.62"/>
  </r>
  <r>
    <n v="423"/>
    <x v="6"/>
    <x v="42"/>
    <s v="11084"/>
    <s v="คำม่วง,รพช."/>
    <s v="รพช."/>
    <n v="74"/>
    <s v="รพช.F2 30,000 - 60,000"/>
    <n v="1.89"/>
    <n v="1.68"/>
    <n v="1.39"/>
    <n v="19996892.48"/>
    <n v="16228603.99"/>
    <n v="0"/>
    <n v="0"/>
    <n v="0"/>
    <s v=""/>
    <x v="0"/>
    <n v="15301896.130000001"/>
    <n v="8557753.1300000008"/>
  </r>
  <r>
    <n v="424"/>
    <x v="6"/>
    <x v="42"/>
    <s v="11085"/>
    <s v="ท่าคันโท,รพช."/>
    <s v="รพช."/>
    <n v="44"/>
    <s v="รพช.F2 &lt;=30,000"/>
    <n v="1.9"/>
    <n v="1.63"/>
    <n v="1.36"/>
    <n v="16153180.369999999"/>
    <n v="10436687.5"/>
    <n v="0"/>
    <n v="0"/>
    <n v="0"/>
    <s v=""/>
    <x v="0"/>
    <n v="12519691.52"/>
    <n v="6442151.4800000004"/>
  </r>
  <r>
    <n v="425"/>
    <x v="6"/>
    <x v="42"/>
    <s v="11086"/>
    <s v="หนองกุงศรี,รพช."/>
    <s v="รพช."/>
    <n v="67"/>
    <s v="รพช.F2 30,000 - 60,000"/>
    <n v="5.13"/>
    <n v="4.6399999999999997"/>
    <n v="3.86"/>
    <n v="58426393.810000002"/>
    <n v="17442635.239999998"/>
    <n v="0"/>
    <n v="0"/>
    <n v="0"/>
    <s v=""/>
    <x v="0"/>
    <n v="16501711.73"/>
    <n v="41308202.920000002"/>
  </r>
  <r>
    <n v="426"/>
    <x v="6"/>
    <x v="42"/>
    <s v="11087"/>
    <s v="สมเด็จ,รพช."/>
    <s v="รพช."/>
    <n v="138"/>
    <s v="รพช. M2 &gt;100"/>
    <n v="2.36"/>
    <n v="2.13"/>
    <n v="1.72"/>
    <n v="49917599.5"/>
    <n v="17914839.850000001"/>
    <n v="0"/>
    <n v="0"/>
    <n v="0"/>
    <s v=""/>
    <x v="0"/>
    <n v="16705683.630000001"/>
    <n v="26188267.640000001"/>
  </r>
  <r>
    <n v="427"/>
    <x v="6"/>
    <x v="42"/>
    <s v="11088"/>
    <s v="ห้วยผึ้ง,รพช."/>
    <s v="รพช."/>
    <n v="34"/>
    <s v="รพช.F2 &lt;=30,000"/>
    <n v="1.76"/>
    <n v="1.48"/>
    <n v="1.1499999999999999"/>
    <n v="7899000.4800000004"/>
    <n v="4582264.05"/>
    <n v="0"/>
    <n v="0"/>
    <n v="0"/>
    <s v=""/>
    <x v="0"/>
    <n v="3532895.53"/>
    <n v="1559384.82"/>
  </r>
  <r>
    <n v="428"/>
    <x v="6"/>
    <x v="42"/>
    <s v="11449"/>
    <s v="สมเด็จพระยุพราชกุฉินารายณ์,รพช."/>
    <s v="รพช."/>
    <n v="155"/>
    <s v="รพช. M2 &gt;100"/>
    <n v="1.56"/>
    <n v="1.39"/>
    <n v="0.76"/>
    <n v="37220388.390000001"/>
    <n v="26596390.73"/>
    <n v="1"/>
    <n v="0"/>
    <n v="0"/>
    <s v=""/>
    <x v="1"/>
    <n v="22371253.079999998"/>
    <n v="-15611833.23"/>
  </r>
  <r>
    <n v="429"/>
    <x v="6"/>
    <x v="42"/>
    <s v="28017"/>
    <s v="นาคู,รพช."/>
    <s v="รพช."/>
    <n v="40"/>
    <s v="รพช.F3 15,000-25,000"/>
    <n v="2.5299999999999998"/>
    <n v="2.2000000000000002"/>
    <n v="2.0099999999999998"/>
    <n v="17094603.399999999"/>
    <n v="9457097.7100000009"/>
    <n v="0"/>
    <n v="0"/>
    <n v="0"/>
    <s v=""/>
    <x v="0"/>
    <n v="5684399.7400000002"/>
    <n v="10814609.380000001"/>
  </r>
  <r>
    <n v="430"/>
    <x v="6"/>
    <x v="42"/>
    <s v="28789"/>
    <s v="ฆ้องชัย,รพช."/>
    <s v="รพช."/>
    <n v="0"/>
    <s v="รพช.F3 15,000-25,000"/>
    <n v="2.21"/>
    <n v="2"/>
    <n v="1.88"/>
    <n v="12336987.470000001"/>
    <n v="9826824.0899999999"/>
    <n v="0"/>
    <n v="0"/>
    <n v="0"/>
    <s v=""/>
    <x v="0"/>
    <n v="6344219.6200000001"/>
    <n v="8754726.4199999999"/>
  </r>
  <r>
    <n v="431"/>
    <x v="6"/>
    <x v="42"/>
    <s v="28790"/>
    <s v="ดอนจาน,รพช."/>
    <s v="รพช."/>
    <n v="0"/>
    <s v="รพช.F3 15,000-25,000"/>
    <n v="1.97"/>
    <n v="1.71"/>
    <n v="1.63"/>
    <n v="10186832.73"/>
    <n v="5777649.1900000004"/>
    <n v="0"/>
    <n v="0"/>
    <n v="0"/>
    <s v=""/>
    <x v="0"/>
    <n v="4844060.37"/>
    <n v="6430678.7699999996"/>
  </r>
  <r>
    <n v="432"/>
    <x v="6"/>
    <x v="42"/>
    <s v="28791"/>
    <s v="สามชัย,รพช."/>
    <s v="รพช."/>
    <n v="30"/>
    <s v="รพช.F2 &lt;=30,000"/>
    <n v="2.06"/>
    <n v="1.72"/>
    <n v="1.57"/>
    <n v="9157730.4800000004"/>
    <n v="7859552.0499999998"/>
    <n v="0"/>
    <n v="0"/>
    <n v="0"/>
    <s v=""/>
    <x v="0"/>
    <n v="7748379.8300000001"/>
    <n v="4993535.7"/>
  </r>
  <r>
    <n v="433"/>
    <x v="6"/>
    <x v="43"/>
    <s v="10670"/>
    <s v="ขอนแก่น,รพศ."/>
    <s v="รพศ."/>
    <n v="910"/>
    <s v="รพศ.A &gt;700 to &lt;1000"/>
    <n v="1.86"/>
    <n v="1.66"/>
    <n v="1.0900000000000001"/>
    <n v="834126245.54999995"/>
    <n v="74069270.200000003"/>
    <n v="0"/>
    <n v="0"/>
    <n v="0"/>
    <s v=""/>
    <x v="0"/>
    <n v="92823484.609999999"/>
    <n v="97784165.670000002"/>
  </r>
  <r>
    <n v="434"/>
    <x v="6"/>
    <x v="43"/>
    <s v="10995"/>
    <s v="บ้านฝาง,รพช."/>
    <s v="รพช."/>
    <n v="44"/>
    <s v="รพช.F2 30,000 - 60,000"/>
    <n v="2.2400000000000002"/>
    <n v="2.11"/>
    <n v="1.55"/>
    <n v="44336700.939999998"/>
    <n v="-12592489.060000001"/>
    <n v="0"/>
    <n v="1"/>
    <n v="0"/>
    <n v="10.5"/>
    <x v="1"/>
    <n v="10989209.369999999"/>
    <n v="19107970.27"/>
  </r>
  <r>
    <n v="435"/>
    <x v="6"/>
    <x v="43"/>
    <s v="10996"/>
    <s v="พระยืน,รพช."/>
    <s v="รพช."/>
    <n v="34"/>
    <s v="รพช.F2 &lt;=30,000"/>
    <n v="1.36"/>
    <n v="1.24"/>
    <n v="0.82"/>
    <n v="7487908.1299999999"/>
    <n v="6558368.1500000004"/>
    <n v="1"/>
    <n v="0"/>
    <n v="0"/>
    <s v=""/>
    <x v="1"/>
    <n v="4527827.32"/>
    <n v="-3658828.53"/>
  </r>
  <r>
    <n v="436"/>
    <x v="6"/>
    <x v="43"/>
    <s v="10997"/>
    <s v="หนองเรือ,รพช."/>
    <s v="รพช."/>
    <n v="99"/>
    <s v="รพช.F1 50,000-100,000"/>
    <n v="2.2400000000000002"/>
    <n v="2.0299999999999998"/>
    <n v="1.63"/>
    <n v="39137950.759999998"/>
    <n v="8707495.8200000003"/>
    <n v="0"/>
    <n v="0"/>
    <n v="0"/>
    <s v=""/>
    <x v="0"/>
    <n v="6537423.9800000004"/>
    <n v="20593403.350000001"/>
  </r>
  <r>
    <n v="437"/>
    <x v="6"/>
    <x v="43"/>
    <s v="10998"/>
    <s v="ชุมแพ,รพท."/>
    <s v="รพท."/>
    <n v="354"/>
    <s v="รพท. M1 &gt;200"/>
    <n v="1.1499999999999999"/>
    <n v="1.04"/>
    <n v="0.55000000000000004"/>
    <n v="35227128.340000004"/>
    <n v="31203456.52"/>
    <n v="2"/>
    <n v="0"/>
    <n v="0"/>
    <s v=""/>
    <x v="2"/>
    <n v="44706231.899999999"/>
    <n v="-107125094.48"/>
  </r>
  <r>
    <n v="438"/>
    <x v="6"/>
    <x v="43"/>
    <s v="10999"/>
    <s v="สีชมพู,รพช."/>
    <s v="รพช."/>
    <n v="82"/>
    <s v="รพช.F2 30,000 - 60,000"/>
    <n v="1.41"/>
    <n v="1.3"/>
    <n v="0.9"/>
    <n v="15419773.050000001"/>
    <n v="8165234.1100000003"/>
    <n v="1"/>
    <n v="0"/>
    <n v="0"/>
    <s v=""/>
    <x v="1"/>
    <n v="5532318.0199999996"/>
    <n v="-3795078.65"/>
  </r>
  <r>
    <n v="439"/>
    <x v="6"/>
    <x v="43"/>
    <s v="11000"/>
    <s v="น้ำพอง,รพช."/>
    <s v="รพช."/>
    <n v="209"/>
    <s v="รพช. M2 &gt;100"/>
    <n v="1.65"/>
    <n v="1.55"/>
    <n v="1.1299999999999999"/>
    <n v="47905009.630000003"/>
    <n v="29656319.890000001"/>
    <n v="0"/>
    <n v="0"/>
    <n v="0"/>
    <s v=""/>
    <x v="0"/>
    <n v="28727802.899999999"/>
    <n v="9741374.3300000001"/>
  </r>
  <r>
    <n v="440"/>
    <x v="6"/>
    <x v="43"/>
    <s v="11001"/>
    <s v="อุบลรัตน์,รพช."/>
    <s v="รพช."/>
    <n v="64"/>
    <s v="รพช.F2 30,000 - 60,000"/>
    <n v="2.72"/>
    <n v="2.15"/>
    <n v="1.51"/>
    <n v="25520148.449999999"/>
    <n v="1347953.95"/>
    <n v="0"/>
    <n v="0"/>
    <n v="0"/>
    <s v=""/>
    <x v="0"/>
    <n v="5005872.0199999996"/>
    <n v="7579135.4199999999"/>
  </r>
  <r>
    <n v="441"/>
    <x v="6"/>
    <x v="43"/>
    <s v="11002"/>
    <s v="บ้านไผ่,รพช."/>
    <s v="รพช."/>
    <n v="121"/>
    <s v="รพช. M2 &gt;100"/>
    <n v="1.9"/>
    <n v="1.8"/>
    <n v="1.41"/>
    <n v="60980723.229999997"/>
    <n v="38319544.030000001"/>
    <n v="0"/>
    <n v="0"/>
    <n v="0"/>
    <s v=""/>
    <x v="0"/>
    <n v="32850369.010000002"/>
    <n v="26875515.710000001"/>
  </r>
  <r>
    <n v="442"/>
    <x v="6"/>
    <x v="43"/>
    <s v="11003"/>
    <s v="เปือยน้อย,รพช."/>
    <s v="รพช."/>
    <n v="39"/>
    <s v="รพช.F2 &lt;=30,000"/>
    <n v="3.58"/>
    <n v="3.3"/>
    <n v="2.57"/>
    <n v="14897258.390000001"/>
    <n v="5458194.3399999999"/>
    <n v="0"/>
    <n v="0"/>
    <n v="0"/>
    <s v=""/>
    <x v="0"/>
    <n v="3911735.38"/>
    <n v="9058579"/>
  </r>
  <r>
    <n v="443"/>
    <x v="6"/>
    <x v="43"/>
    <s v="11004"/>
    <s v="พล,รพช."/>
    <s v="รพช."/>
    <n v="100"/>
    <s v="รพช. M2 &lt;=100"/>
    <n v="1.87"/>
    <n v="1.62"/>
    <n v="1.2"/>
    <n v="44529804.280000001"/>
    <n v="15559643.380000001"/>
    <n v="0"/>
    <n v="0"/>
    <n v="0"/>
    <s v=""/>
    <x v="0"/>
    <n v="16274152.57"/>
    <n v="10406899.199999999"/>
  </r>
  <r>
    <n v="444"/>
    <x v="6"/>
    <x v="43"/>
    <s v="11005"/>
    <s v="แวงใหญ่,รพช."/>
    <s v="รพช."/>
    <n v="39"/>
    <s v="รพช.F2 &lt;=30,000"/>
    <n v="1.73"/>
    <n v="1.28"/>
    <n v="0.96"/>
    <n v="11862319.539999999"/>
    <n v="12345538.029999999"/>
    <n v="0"/>
    <n v="0"/>
    <n v="0"/>
    <s v=""/>
    <x v="0"/>
    <n v="11287212.140000001"/>
    <n v="-754393.22"/>
  </r>
  <r>
    <n v="445"/>
    <x v="6"/>
    <x v="43"/>
    <s v="11006"/>
    <s v="แวงน้อย,รพช."/>
    <s v="รพช."/>
    <n v="34"/>
    <s v="รพช.F2 &lt;=30,000"/>
    <n v="3.38"/>
    <n v="2.99"/>
    <n v="2.54"/>
    <n v="30580091.239999998"/>
    <n v="12898291.76"/>
    <n v="0"/>
    <n v="0"/>
    <n v="0"/>
    <s v=""/>
    <x v="0"/>
    <n v="9337636.3499999996"/>
    <n v="19663510.02"/>
  </r>
  <r>
    <n v="446"/>
    <x v="6"/>
    <x v="43"/>
    <s v="11007"/>
    <s v="หนองสองห้อง,รพช."/>
    <s v="รพช."/>
    <n v="69"/>
    <s v="รพช.F1 50,000-100,000"/>
    <n v="4.0199999999999996"/>
    <n v="3.69"/>
    <n v="3.27"/>
    <n v="53105446.390000001"/>
    <n v="18074110.23"/>
    <n v="0"/>
    <n v="0"/>
    <n v="0"/>
    <s v=""/>
    <x v="0"/>
    <n v="21893772.059999999"/>
    <n v="39818529.729999997"/>
  </r>
  <r>
    <n v="447"/>
    <x v="6"/>
    <x v="43"/>
    <s v="11008"/>
    <s v="ภูเวียง,รพช."/>
    <s v="รพช."/>
    <n v="70"/>
    <s v="รพช.F1 50,000-100,000"/>
    <n v="1.62"/>
    <n v="1.1299999999999999"/>
    <n v="0.56999999999999995"/>
    <n v="33651592.899999999"/>
    <n v="27919219.329999998"/>
    <n v="1"/>
    <n v="0"/>
    <n v="0"/>
    <s v=""/>
    <x v="1"/>
    <n v="23223102.260000002"/>
    <n v="-23157668.559999999"/>
  </r>
  <r>
    <n v="448"/>
    <x v="6"/>
    <x v="43"/>
    <s v="11009"/>
    <s v="มัญจาคีรี,รพช."/>
    <s v="รพช."/>
    <n v="97"/>
    <s v="รพช.F1 50,000-100,000"/>
    <n v="3.38"/>
    <n v="3.09"/>
    <n v="2.48"/>
    <n v="51017534.850000001"/>
    <n v="7973959.4800000004"/>
    <n v="0"/>
    <n v="0"/>
    <n v="0"/>
    <s v=""/>
    <x v="0"/>
    <n v="4424559.7300000004"/>
    <n v="31813376.399999999"/>
  </r>
  <r>
    <n v="449"/>
    <x v="6"/>
    <x v="43"/>
    <s v="11010"/>
    <s v="ชนบท,รพช."/>
    <s v="รพช."/>
    <n v="35"/>
    <s v="รพช.F2 30,000 - 60,000"/>
    <n v="1.22"/>
    <n v="1.1399999999999999"/>
    <n v="0.84"/>
    <n v="5443722.6299999999"/>
    <n v="5035080.67"/>
    <n v="1"/>
    <n v="0"/>
    <n v="0"/>
    <s v=""/>
    <x v="1"/>
    <n v="3309294.74"/>
    <n v="-3760247.02"/>
  </r>
  <r>
    <n v="450"/>
    <x v="6"/>
    <x v="43"/>
    <s v="11011"/>
    <s v="เขาสวนกวาง,รพช."/>
    <s v="รพช."/>
    <n v="45"/>
    <s v="รพช.F2 &lt;=30,000"/>
    <n v="1.5"/>
    <n v="1.34"/>
    <n v="0.88"/>
    <n v="11883464.67"/>
    <n v="13661858.960000001"/>
    <n v="0"/>
    <n v="0"/>
    <n v="0"/>
    <s v=""/>
    <x v="0"/>
    <n v="14922197.42"/>
    <n v="-2364472.38"/>
  </r>
  <r>
    <n v="451"/>
    <x v="6"/>
    <x v="43"/>
    <s v="11012"/>
    <s v="ภูผาม่าน,รพช."/>
    <s v="รพช."/>
    <n v="33"/>
    <s v="รพช.F2 &lt;=30,000"/>
    <n v="1.24"/>
    <n v="1.0900000000000001"/>
    <n v="0.88"/>
    <n v="3894174.57"/>
    <n v="2595869.7000000002"/>
    <n v="1"/>
    <n v="0"/>
    <n v="0"/>
    <s v=""/>
    <x v="1"/>
    <n v="4004886.96"/>
    <n v="-1831169.22"/>
  </r>
  <r>
    <n v="452"/>
    <x v="6"/>
    <x v="43"/>
    <s v="11445"/>
    <s v="สมเด็จพระยุพราชกระนวน,รพช."/>
    <s v="รพช."/>
    <n v="114"/>
    <s v="รพช. M2 &gt;100"/>
    <n v="2.06"/>
    <n v="1.9"/>
    <n v="0.57999999999999996"/>
    <n v="73602981.969999999"/>
    <n v="86030195.310000002"/>
    <n v="1"/>
    <n v="0"/>
    <n v="0"/>
    <s v=""/>
    <x v="1"/>
    <n v="89320842.310000002"/>
    <n v="-29265744.989999998"/>
  </r>
  <r>
    <n v="453"/>
    <x v="6"/>
    <x v="43"/>
    <s v="12275"/>
    <s v="สิรินธร(ภาคตะวันออกเฉียงเหนือ),รพท."/>
    <s v="รพท."/>
    <n v="120"/>
    <s v="รพท. M1 &lt;=200"/>
    <n v="1.48"/>
    <n v="1.37"/>
    <n v="0.84"/>
    <n v="37111282.020000003"/>
    <n v="23487268.140000001"/>
    <n v="1"/>
    <n v="0"/>
    <n v="0"/>
    <s v=""/>
    <x v="1"/>
    <n v="26006283.440000001"/>
    <n v="-12368754.98"/>
  </r>
  <r>
    <n v="454"/>
    <x v="6"/>
    <x v="43"/>
    <s v="14132"/>
    <s v="ซำสูง,รพช."/>
    <s v="รพช."/>
    <n v="38"/>
    <s v="รพช.F2 &lt;=30,000"/>
    <n v="1.31"/>
    <n v="1.21"/>
    <n v="0.83"/>
    <n v="6473842.9400000004"/>
    <n v="5760315.5999999996"/>
    <n v="1"/>
    <n v="0"/>
    <n v="0"/>
    <s v=""/>
    <x v="1"/>
    <n v="6514441.5599999996"/>
    <n v="-3680827.57"/>
  </r>
  <r>
    <n v="455"/>
    <x v="6"/>
    <x v="43"/>
    <s v="77649"/>
    <s v="หนองนาคำ,รพช."/>
    <s v="รพช."/>
    <n v="0"/>
    <s v="รพช.F3 15,000-25,000"/>
    <n v="1.53"/>
    <n v="1.19"/>
    <n v="1.1100000000000001"/>
    <n v="4446721.08"/>
    <n v="1417421.33"/>
    <n v="0"/>
    <n v="0"/>
    <n v="0"/>
    <s v=""/>
    <x v="0"/>
    <n v="2363455.54"/>
    <n v="1093299.9099999999"/>
  </r>
  <r>
    <n v="456"/>
    <x v="6"/>
    <x v="43"/>
    <s v="77650"/>
    <s v="เวียงเก่า,รพช."/>
    <s v="รพช."/>
    <n v="0"/>
    <s v="รพช.F3 &lt;=15,000"/>
    <n v="2.19"/>
    <n v="1.62"/>
    <n v="1.1200000000000001"/>
    <n v="10851014.279999999"/>
    <n v="8598259.6400000006"/>
    <n v="0"/>
    <n v="0"/>
    <n v="0"/>
    <s v=""/>
    <x v="0"/>
    <n v="6594229.75"/>
    <n v="1181999.2"/>
  </r>
  <r>
    <n v="457"/>
    <x v="6"/>
    <x v="43"/>
    <s v="77651"/>
    <s v="โคกโพธิ์ไชย,รพช."/>
    <s v="รพช."/>
    <n v="0"/>
    <s v="รพช.F3 15,000-25,000"/>
    <n v="3.25"/>
    <n v="2.83"/>
    <n v="2"/>
    <n v="9133825.1400000006"/>
    <n v="8629465.5500000007"/>
    <n v="0"/>
    <n v="0"/>
    <n v="0"/>
    <s v=""/>
    <x v="0"/>
    <n v="7740546.8600000003"/>
    <n v="4074859.89"/>
  </r>
  <r>
    <n v="458"/>
    <x v="6"/>
    <x v="43"/>
    <s v="77652"/>
    <s v="โนนศิลา,รพช."/>
    <s v="รพช."/>
    <n v="0"/>
    <s v="รพช.F3 15,000-25,000"/>
    <n v="2.15"/>
    <n v="1.94"/>
    <n v="1.89"/>
    <n v="13928998.359999999"/>
    <n v="8604302"/>
    <n v="0"/>
    <n v="0"/>
    <n v="0"/>
    <s v=""/>
    <x v="0"/>
    <n v="6580570.9000000004"/>
    <n v="10786203.359999999"/>
  </r>
  <r>
    <n v="459"/>
    <x v="6"/>
    <x v="44"/>
    <s v="10707"/>
    <s v="มหาสารคาม,รพท."/>
    <s v="รพท."/>
    <n v="516"/>
    <s v="รพท.S &gt;400"/>
    <n v="2.85"/>
    <n v="2.4300000000000002"/>
    <n v="1.1299999999999999"/>
    <n v="493242582.92000002"/>
    <n v="153379919.41"/>
    <n v="0"/>
    <n v="0"/>
    <n v="0"/>
    <s v=""/>
    <x v="0"/>
    <n v="157226026.58000001"/>
    <n v="37273021.890000001"/>
  </r>
  <r>
    <n v="460"/>
    <x v="6"/>
    <x v="44"/>
    <s v="11051"/>
    <s v="แกดำ,รพช."/>
    <s v="รพช."/>
    <n v="33"/>
    <s v="รพช.F2 &lt;=30,000"/>
    <n v="1.91"/>
    <n v="1.73"/>
    <n v="1.43"/>
    <n v="12396391.949999999"/>
    <n v="10285435.43"/>
    <n v="0"/>
    <n v="0"/>
    <n v="0"/>
    <s v=""/>
    <x v="0"/>
    <n v="8760382.5"/>
    <n v="5902809.8899999997"/>
  </r>
  <r>
    <n v="461"/>
    <x v="6"/>
    <x v="44"/>
    <s v="11052"/>
    <s v="โกสุมพิสัย,รพช."/>
    <s v="รพช."/>
    <n v="112"/>
    <s v="รพช.F1 50,000-100,000"/>
    <n v="2.0099999999999998"/>
    <n v="1.91"/>
    <n v="1.39"/>
    <n v="60326193.350000001"/>
    <n v="27536377.620000001"/>
    <n v="0"/>
    <n v="0"/>
    <n v="0"/>
    <s v=""/>
    <x v="0"/>
    <n v="23110929.609999999"/>
    <n v="23471111.449999999"/>
  </r>
  <r>
    <n v="462"/>
    <x v="6"/>
    <x v="44"/>
    <s v="11053"/>
    <s v="กันทรวิชัย,รพช."/>
    <s v="รพช."/>
    <n v="65"/>
    <s v="รพช.F2 30,000 - 60,000"/>
    <n v="3.22"/>
    <n v="2.94"/>
    <n v="2.62"/>
    <n v="35407941.409999996"/>
    <n v="3133364.97"/>
    <n v="0"/>
    <n v="0"/>
    <n v="0"/>
    <s v=""/>
    <x v="0"/>
    <n v="1696060.02"/>
    <n v="25964953.399999999"/>
  </r>
  <r>
    <n v="463"/>
    <x v="6"/>
    <x v="44"/>
    <s v="11054"/>
    <s v="เชียงยืน,รพช."/>
    <s v="รพช."/>
    <n v="60"/>
    <s v="รพช.F2 30,000 - 60,000"/>
    <n v="2.44"/>
    <n v="2.27"/>
    <n v="1.63"/>
    <n v="31193281.670000002"/>
    <n v="8374861.1900000004"/>
    <n v="0"/>
    <n v="0"/>
    <n v="0"/>
    <s v=""/>
    <x v="0"/>
    <n v="7315157.54"/>
    <n v="13740354.699999999"/>
  </r>
  <r>
    <n v="464"/>
    <x v="6"/>
    <x v="44"/>
    <s v="11055"/>
    <s v="บรบือ,รพช."/>
    <s v="รพช."/>
    <n v="184"/>
    <s v="รพช. M2 &gt;100"/>
    <n v="3.83"/>
    <n v="3.51"/>
    <n v="2.96"/>
    <n v="149978466.22"/>
    <n v="23655736.030000001"/>
    <n v="0"/>
    <n v="0"/>
    <n v="0"/>
    <s v=""/>
    <x v="0"/>
    <n v="16757845.640000001"/>
    <n v="104304623.59"/>
  </r>
  <r>
    <n v="465"/>
    <x v="6"/>
    <x v="44"/>
    <s v="11056"/>
    <s v="นาเชือก,รพช."/>
    <s v="รพช."/>
    <n v="38"/>
    <s v="รพช.F2 30,000 - 60,000"/>
    <n v="1.81"/>
    <n v="1.72"/>
    <n v="1.53"/>
    <n v="18654103.640000001"/>
    <n v="8474777.3599999994"/>
    <n v="0"/>
    <n v="0"/>
    <n v="0"/>
    <s v=""/>
    <x v="0"/>
    <n v="7512152.9699999997"/>
    <n v="12308638.369999999"/>
  </r>
  <r>
    <n v="466"/>
    <x v="6"/>
    <x v="44"/>
    <s v="11057"/>
    <s v="พยัคฆภูมิพิสัย,รพช."/>
    <s v="รพช."/>
    <n v="96"/>
    <s v="รพช. M2 &lt;=100"/>
    <n v="1.77"/>
    <n v="1.58"/>
    <n v="1.04"/>
    <n v="29509535.48"/>
    <n v="26666300.050000001"/>
    <n v="0"/>
    <n v="0"/>
    <n v="0"/>
    <s v=""/>
    <x v="0"/>
    <n v="16910006.66"/>
    <n v="1719358.65"/>
  </r>
  <r>
    <n v="467"/>
    <x v="6"/>
    <x v="44"/>
    <s v="11058"/>
    <s v="วาปีปทุม,รพช."/>
    <s v="รพช."/>
    <n v="156"/>
    <s v="รพช. M2 &gt;100"/>
    <n v="4.05"/>
    <n v="3.9"/>
    <n v="3.58"/>
    <n v="105048575.34"/>
    <n v="19724579.66"/>
    <n v="0"/>
    <n v="0"/>
    <n v="0"/>
    <s v=""/>
    <x v="0"/>
    <n v="14353712.43"/>
    <n v="89535995.530000001"/>
  </r>
  <r>
    <n v="468"/>
    <x v="6"/>
    <x v="44"/>
    <s v="11059"/>
    <s v="นาดูน,รพช."/>
    <s v="รพช."/>
    <n v="37"/>
    <s v="รพช.F2 &lt;=30,000"/>
    <n v="2.2200000000000002"/>
    <n v="2.08"/>
    <n v="1.47"/>
    <n v="22365665.859999999"/>
    <n v="5817920.4000000004"/>
    <n v="0"/>
    <n v="0"/>
    <n v="0"/>
    <s v=""/>
    <x v="0"/>
    <n v="5827790.9000000004"/>
    <n v="8602951.6699999999"/>
  </r>
  <r>
    <n v="469"/>
    <x v="6"/>
    <x v="44"/>
    <s v="11060"/>
    <s v="ยางสีสุราช,รพช."/>
    <s v="รพช."/>
    <n v="30"/>
    <s v="รพช.F2 &lt;=30,000"/>
    <n v="2.5499999999999998"/>
    <n v="2.13"/>
    <n v="1.89"/>
    <n v="21220677.66"/>
    <n v="9487675.8800000008"/>
    <n v="0"/>
    <n v="0"/>
    <n v="0"/>
    <s v=""/>
    <x v="0"/>
    <n v="10717509.869999999"/>
    <n v="12110302.73"/>
  </r>
  <r>
    <n v="470"/>
    <x v="6"/>
    <x v="44"/>
    <s v="24704"/>
    <s v="กุดรัง,รพช."/>
    <s v="รพช."/>
    <n v="16"/>
    <s v="รพช.F3 &gt;=25,000"/>
    <n v="4.1100000000000003"/>
    <n v="3.87"/>
    <n v="3.36"/>
    <n v="30483481.620000001"/>
    <n v="5131319.03"/>
    <n v="0"/>
    <n v="0"/>
    <n v="0"/>
    <s v=""/>
    <x v="0"/>
    <n v="6379840.46"/>
    <n v="23181965.539999999"/>
  </r>
  <r>
    <n v="471"/>
    <x v="6"/>
    <x v="44"/>
    <s v="28843"/>
    <s v="ชื่นชม,รพช."/>
    <s v="รพช."/>
    <n v="0"/>
    <s v="รพช.F3 15,000-25,000"/>
    <n v="2.74"/>
    <n v="2.46"/>
    <n v="2.33"/>
    <n v="17050213.57"/>
    <n v="6123495.54"/>
    <n v="0"/>
    <n v="0"/>
    <n v="0"/>
    <s v=""/>
    <x v="0"/>
    <n v="6185444.3399999999"/>
    <n v="13016210.99"/>
  </r>
  <r>
    <n v="472"/>
    <x v="6"/>
    <x v="45"/>
    <s v="10708"/>
    <s v="ร้อยเอ็ด,รพศ."/>
    <s v="รพศ."/>
    <n v="899"/>
    <s v="รพศ.A &gt;700 to &lt;1000"/>
    <n v="2.75"/>
    <n v="2.4700000000000002"/>
    <n v="1.7"/>
    <n v="731312732.23000002"/>
    <n v="279645797.32999998"/>
    <n v="0"/>
    <n v="0"/>
    <n v="0"/>
    <s v=""/>
    <x v="0"/>
    <n v="294591300.42000002"/>
    <n v="294883477.18000001"/>
  </r>
  <r>
    <n v="473"/>
    <x v="6"/>
    <x v="45"/>
    <s v="11061"/>
    <s v="เกษตรวิสัย,รพช."/>
    <s v="รพช."/>
    <n v="96"/>
    <s v="รพช. M2 &lt;=100"/>
    <n v="1.48"/>
    <n v="1.27"/>
    <n v="0.71"/>
    <n v="29887431.559999999"/>
    <n v="21101259.879999999"/>
    <n v="2"/>
    <n v="0"/>
    <n v="0"/>
    <s v=""/>
    <x v="2"/>
    <n v="18727277.780000001"/>
    <n v="-17884532.100000001"/>
  </r>
  <r>
    <n v="474"/>
    <x v="6"/>
    <x v="45"/>
    <s v="11062"/>
    <s v="ปทุมรัตต์,รพช."/>
    <s v="รพช."/>
    <n v="42"/>
    <s v="รพช.F2 30,000 - 60,000"/>
    <n v="2.41"/>
    <n v="2.2000000000000002"/>
    <n v="0.85"/>
    <n v="34308161.759999998"/>
    <n v="10137763.539999999"/>
    <n v="0"/>
    <n v="0"/>
    <n v="0"/>
    <s v=""/>
    <x v="0"/>
    <n v="8279663.3700000001"/>
    <n v="-3567884.89"/>
  </r>
  <r>
    <n v="475"/>
    <x v="6"/>
    <x v="45"/>
    <s v="11063"/>
    <s v="จตุรพักตรพิมาน,รพช."/>
    <s v="รพช."/>
    <n v="60"/>
    <s v="รพช.F2 30,000 - 60,000"/>
    <n v="4.9800000000000004"/>
    <n v="4.59"/>
    <n v="3.6"/>
    <n v="70772222.769999996"/>
    <n v="14714984.5"/>
    <n v="0"/>
    <n v="0"/>
    <n v="0"/>
    <s v=""/>
    <x v="0"/>
    <n v="12597051.609999999"/>
    <n v="46258571.729999997"/>
  </r>
  <r>
    <n v="476"/>
    <x v="6"/>
    <x v="45"/>
    <s v="11064"/>
    <s v="ธวัชบุรี,รพช."/>
    <s v="รพช."/>
    <n v="37"/>
    <s v="รพช.F2 30,000 - 60,000"/>
    <n v="1.5"/>
    <n v="1.32"/>
    <n v="0.68"/>
    <n v="12598002.18"/>
    <n v="15761446.529999999"/>
    <n v="1"/>
    <n v="0"/>
    <n v="0"/>
    <s v=""/>
    <x v="1"/>
    <n v="17670650.690000001"/>
    <n v="-8335885.5300000003"/>
  </r>
  <r>
    <n v="477"/>
    <x v="6"/>
    <x v="45"/>
    <s v="11065"/>
    <s v="พนมไพร,รพช."/>
    <s v="รพช."/>
    <n v="42"/>
    <s v="รพช.F1 &lt;=50,000"/>
    <n v="1.29"/>
    <n v="1.0900000000000001"/>
    <n v="0.81"/>
    <n v="12869696.16"/>
    <n v="11187094.939999999"/>
    <n v="1"/>
    <n v="0"/>
    <n v="0"/>
    <s v=""/>
    <x v="1"/>
    <n v="13878226.98"/>
    <n v="-7636017.3899999997"/>
  </r>
  <r>
    <n v="478"/>
    <x v="6"/>
    <x v="45"/>
    <s v="11066"/>
    <s v="โพนทอง,รพช."/>
    <s v="รพช."/>
    <n v="144"/>
    <s v="รพช. M2 &gt;100"/>
    <n v="1.1299999999999999"/>
    <n v="0.99"/>
    <n v="0.4"/>
    <n v="10989325.41"/>
    <n v="37438295.399999999"/>
    <n v="3"/>
    <n v="0"/>
    <n v="0"/>
    <s v=""/>
    <x v="3"/>
    <n v="43938944.93"/>
    <n v="-51402446.920000002"/>
  </r>
  <r>
    <n v="479"/>
    <x v="6"/>
    <x v="45"/>
    <s v="11067"/>
    <s v="โพธิ์ชัย,รพช."/>
    <s v="รพช."/>
    <n v="30"/>
    <s v="รพช.F2 30,000 - 60,000"/>
    <n v="2.61"/>
    <n v="2.36"/>
    <n v="2.0299999999999998"/>
    <n v="28438174.640000001"/>
    <n v="9126803.0099999998"/>
    <n v="0"/>
    <n v="0"/>
    <n v="0"/>
    <s v=""/>
    <x v="0"/>
    <n v="10448080.359999999"/>
    <n v="18133468.760000002"/>
  </r>
  <r>
    <n v="480"/>
    <x v="6"/>
    <x v="45"/>
    <s v="11068"/>
    <s v="หนองพอก,รพช."/>
    <s v="รพช."/>
    <n v="56"/>
    <s v="รพช.F2 30,000 - 60,000"/>
    <n v="3.15"/>
    <n v="2.84"/>
    <n v="2.35"/>
    <n v="35866439.329999998"/>
    <n v="14683260.85"/>
    <n v="0"/>
    <n v="0"/>
    <n v="0"/>
    <s v=""/>
    <x v="0"/>
    <n v="14659469.35"/>
    <n v="22480222.809999999"/>
  </r>
  <r>
    <n v="481"/>
    <x v="6"/>
    <x v="45"/>
    <s v="11069"/>
    <s v="เสลภูมิ,รพช."/>
    <s v="รพช."/>
    <n v="90"/>
    <s v="รพช. M2 &lt;=100"/>
    <n v="1.1599999999999999"/>
    <n v="0.94"/>
    <n v="0.45"/>
    <n v="10428474.35"/>
    <n v="19652710.260000002"/>
    <n v="3"/>
    <n v="0"/>
    <n v="0"/>
    <s v=""/>
    <x v="3"/>
    <n v="21122622.140000001"/>
    <n v="-35943205.229999997"/>
  </r>
  <r>
    <n v="482"/>
    <x v="6"/>
    <x v="45"/>
    <s v="11070"/>
    <s v="สุวรรณภูมิ,รพช."/>
    <s v="รพช."/>
    <n v="162"/>
    <s v="รพช. M2 &gt;100"/>
    <n v="1.56"/>
    <n v="1.23"/>
    <n v="0.71"/>
    <n v="38752037.009999998"/>
    <n v="31735527.370000001"/>
    <n v="1"/>
    <n v="0"/>
    <n v="0"/>
    <s v=""/>
    <x v="1"/>
    <n v="26801213.079999998"/>
    <n v="-19907065.079999998"/>
  </r>
  <r>
    <n v="483"/>
    <x v="6"/>
    <x v="45"/>
    <s v="11071"/>
    <s v="เมืองสรวง,รพช."/>
    <s v="รพช."/>
    <n v="30"/>
    <s v="รพช.F2 &lt;=30,000"/>
    <n v="2.54"/>
    <n v="2.2799999999999998"/>
    <n v="1.42"/>
    <n v="22662114.300000001"/>
    <n v="4455830.12"/>
    <n v="0"/>
    <n v="0"/>
    <n v="0"/>
    <s v=""/>
    <x v="0"/>
    <n v="5258064.97"/>
    <n v="6164820.4800000004"/>
  </r>
  <r>
    <n v="484"/>
    <x v="6"/>
    <x v="45"/>
    <s v="11072"/>
    <s v="โพนทราย,รพช."/>
    <s v="รพช."/>
    <n v="30"/>
    <s v="รพช.F2 &lt;=30,000"/>
    <n v="1.7"/>
    <n v="1.56"/>
    <n v="1.31"/>
    <n v="13845620.369999999"/>
    <n v="5133129.72"/>
    <n v="0"/>
    <n v="0"/>
    <n v="0"/>
    <s v=""/>
    <x v="0"/>
    <n v="6259628.5999999996"/>
    <n v="6433091.79"/>
  </r>
  <r>
    <n v="485"/>
    <x v="6"/>
    <x v="45"/>
    <s v="11073"/>
    <s v="อาจสามารถ,รพช."/>
    <s v="รพช."/>
    <n v="38"/>
    <s v="รพช.F2 30,000 - 60,000"/>
    <n v="1.73"/>
    <n v="1.51"/>
    <n v="1.08"/>
    <n v="19294288.859999999"/>
    <n v="15263716.050000001"/>
    <n v="0"/>
    <n v="0"/>
    <n v="0"/>
    <s v=""/>
    <x v="0"/>
    <n v="12660867.15"/>
    <n v="2136837.89"/>
  </r>
  <r>
    <n v="486"/>
    <x v="6"/>
    <x v="45"/>
    <s v="11074"/>
    <s v="เมยวดี,รพช."/>
    <s v="รพช."/>
    <n v="30"/>
    <s v="รพช.F2 &lt;=30,000"/>
    <n v="1.84"/>
    <n v="1.64"/>
    <n v="1.38"/>
    <n v="12726895.890000001"/>
    <n v="10489636.23"/>
    <n v="0"/>
    <n v="0"/>
    <n v="0"/>
    <s v=""/>
    <x v="0"/>
    <n v="9499328.3599999994"/>
    <n v="5733956.9900000002"/>
  </r>
  <r>
    <n v="487"/>
    <x v="6"/>
    <x v="45"/>
    <s v="11075"/>
    <s v="ศรีสมเด็จ,รพช."/>
    <s v="รพช."/>
    <n v="39"/>
    <s v="รพช.F2 &lt;=30,000"/>
    <n v="2.39"/>
    <n v="2"/>
    <n v="1.7"/>
    <n v="19293063.300000001"/>
    <n v="7151846.8300000001"/>
    <n v="0"/>
    <n v="0"/>
    <n v="0"/>
    <s v=""/>
    <x v="0"/>
    <n v="7044337.9800000004"/>
    <n v="9777565.3800000008"/>
  </r>
  <r>
    <n v="488"/>
    <x v="6"/>
    <x v="45"/>
    <s v="11076"/>
    <s v="จังหาร,รพช."/>
    <s v="รพช."/>
    <n v="37"/>
    <s v="รพช.F2 30,000 - 60,000"/>
    <n v="1.6"/>
    <n v="1.34"/>
    <n v="1.1399999999999999"/>
    <n v="11764382.390000001"/>
    <n v="7214280.6900000004"/>
    <n v="0"/>
    <n v="0"/>
    <n v="0"/>
    <s v=""/>
    <x v="0"/>
    <n v="6880058.0800000001"/>
    <n v="2732247.98"/>
  </r>
  <r>
    <n v="489"/>
    <x v="6"/>
    <x v="45"/>
    <s v="27988"/>
    <s v="ทุ่งเขาหลวง,รพช."/>
    <s v="รพช."/>
    <n v="10"/>
    <s v="รพช.F3 15,000-25,000"/>
    <n v="3.68"/>
    <n v="3.19"/>
    <n v="2.82"/>
    <n v="21086404.41"/>
    <n v="4816708.1900000004"/>
    <n v="0"/>
    <n v="0"/>
    <n v="0"/>
    <s v=""/>
    <x v="0"/>
    <n v="4354929.54"/>
    <n v="14307437.83"/>
  </r>
  <r>
    <n v="490"/>
    <x v="6"/>
    <x v="45"/>
    <s v="27989"/>
    <s v="เชียงขวัญ,รพช."/>
    <s v="รพช."/>
    <n v="0"/>
    <s v="รพช.F3 15,000-25,000"/>
    <n v="1.97"/>
    <n v="1.67"/>
    <n v="1.35"/>
    <n v="8166210.7699999996"/>
    <n v="7016260.0099999998"/>
    <n v="0"/>
    <n v="0"/>
    <n v="0"/>
    <s v=""/>
    <x v="0"/>
    <n v="6324040.0800000001"/>
    <n v="2614796.16"/>
  </r>
  <r>
    <n v="491"/>
    <x v="6"/>
    <x v="45"/>
    <s v="27990"/>
    <s v="หนองฮี,รพช."/>
    <s v="รพช."/>
    <n v="10"/>
    <s v="รพช.F3 15,000-25,000"/>
    <n v="1.55"/>
    <n v="1.3"/>
    <n v="1.1299999999999999"/>
    <n v="8512836.9000000004"/>
    <n v="7579110.7599999998"/>
    <n v="0"/>
    <n v="0"/>
    <n v="0"/>
    <s v=""/>
    <x v="0"/>
    <n v="6813128.8600000003"/>
    <n v="2000662.04"/>
  </r>
  <r>
    <n v="492"/>
    <x v="7"/>
    <x v="46"/>
    <s v="10711"/>
    <s v="นครพนม,รพท."/>
    <s v="รพท."/>
    <n v="366"/>
    <s v="รพท.S &lt;=400"/>
    <n v="2.65"/>
    <n v="2.5299999999999998"/>
    <n v="0.92"/>
    <n v="282340703.89999998"/>
    <n v="119343485.02"/>
    <n v="0"/>
    <n v="0"/>
    <n v="0"/>
    <s v=""/>
    <x v="0"/>
    <n v="103481517.93000001"/>
    <n v="-25463056.420000002"/>
  </r>
  <r>
    <n v="493"/>
    <x v="7"/>
    <x v="46"/>
    <s v="11104"/>
    <s v="ปลาปาก,รพช."/>
    <s v="รพช."/>
    <n v="40"/>
    <s v="รพช.F2 30,000 - 60,000"/>
    <n v="5.25"/>
    <n v="4.8899999999999997"/>
    <n v="3.13"/>
    <n v="46618899.740000002"/>
    <n v="13619980.52"/>
    <n v="0"/>
    <n v="0"/>
    <n v="0"/>
    <s v=""/>
    <x v="0"/>
    <n v="8738133.0700000003"/>
    <n v="23398285.870000001"/>
  </r>
  <r>
    <n v="494"/>
    <x v="7"/>
    <x v="46"/>
    <s v="11105"/>
    <s v="ท่าอุเทน,รพช."/>
    <s v="รพช."/>
    <n v="47"/>
    <s v="รพช.F2 30,000 - 60,000"/>
    <n v="3.36"/>
    <n v="3.06"/>
    <n v="2.27"/>
    <n v="27708251.170000002"/>
    <n v="9695674.0099999998"/>
    <n v="0"/>
    <n v="0"/>
    <n v="0"/>
    <s v=""/>
    <x v="0"/>
    <n v="9312165.7699999996"/>
    <n v="14903485.140000001"/>
  </r>
  <r>
    <n v="495"/>
    <x v="7"/>
    <x v="46"/>
    <s v="11106"/>
    <s v="บ้านแพง,รพช."/>
    <s v="รพช."/>
    <n v="43"/>
    <s v="รพช.F2 &lt;=30,000"/>
    <n v="2.4300000000000002"/>
    <n v="2.21"/>
    <n v="1.74"/>
    <n v="24599924.640000001"/>
    <n v="6190131.1200000001"/>
    <n v="0"/>
    <n v="0"/>
    <n v="0"/>
    <s v=""/>
    <x v="0"/>
    <n v="4980893.38"/>
    <n v="12668978.58"/>
  </r>
  <r>
    <n v="496"/>
    <x v="7"/>
    <x v="46"/>
    <s v="11107"/>
    <s v="นาทม,รพช."/>
    <s v="รพช."/>
    <n v="40"/>
    <s v="รพช.F2 &lt;=30,000"/>
    <n v="4.04"/>
    <n v="3.69"/>
    <n v="3.14"/>
    <n v="25291478.75"/>
    <n v="9819120.6199999992"/>
    <n v="0"/>
    <n v="0"/>
    <n v="0"/>
    <s v=""/>
    <x v="0"/>
    <n v="10173411.25"/>
    <n v="17785350.050000001"/>
  </r>
  <r>
    <n v="497"/>
    <x v="7"/>
    <x v="46"/>
    <s v="11108"/>
    <s v="เรณูนคร,รพช."/>
    <s v="รพช."/>
    <n v="39"/>
    <s v="รพช.F2 30,000 - 60,000"/>
    <n v="2.0299999999999998"/>
    <n v="1.83"/>
    <n v="1.23"/>
    <n v="19655809.859999999"/>
    <n v="4844631.9000000004"/>
    <n v="0"/>
    <n v="0"/>
    <n v="0"/>
    <s v=""/>
    <x v="0"/>
    <n v="3613885.65"/>
    <n v="4494174.0599999996"/>
  </r>
  <r>
    <n v="498"/>
    <x v="7"/>
    <x v="46"/>
    <s v="11109"/>
    <s v="นาแก,รพช."/>
    <s v="รพช."/>
    <n v="60"/>
    <s v="รพช.F2 30,000 - 60,000"/>
    <n v="2.3199999999999998"/>
    <n v="2.08"/>
    <n v="1.75"/>
    <n v="31401717.510000002"/>
    <n v="10863133.1"/>
    <n v="0"/>
    <n v="0"/>
    <n v="0"/>
    <s v=""/>
    <x v="0"/>
    <n v="7750846.3099999996"/>
    <n v="17878474.129999999"/>
  </r>
  <r>
    <n v="499"/>
    <x v="7"/>
    <x v="46"/>
    <s v="11110"/>
    <s v="ศรีสงคราม,รพช."/>
    <s v="รพช."/>
    <n v="90"/>
    <s v="รพช.F1 50,000-100,000"/>
    <n v="4.0199999999999996"/>
    <n v="3.58"/>
    <n v="2.1"/>
    <n v="78989053.159999996"/>
    <n v="25504625.850000001"/>
    <n v="0"/>
    <n v="0"/>
    <n v="0"/>
    <s v=""/>
    <x v="0"/>
    <n v="27483454.350000001"/>
    <n v="28653725.09"/>
  </r>
  <r>
    <n v="500"/>
    <x v="7"/>
    <x v="46"/>
    <s v="11111"/>
    <s v="นาหว้า,รพช."/>
    <s v="รพช."/>
    <n v="36"/>
    <s v="รพช.F2 30,000 - 60,000"/>
    <n v="3.58"/>
    <n v="3.34"/>
    <n v="2.8"/>
    <n v="37247707.060000002"/>
    <n v="13985226.949999999"/>
    <n v="0"/>
    <n v="0"/>
    <n v="0"/>
    <s v=""/>
    <x v="0"/>
    <n v="11868757.699999999"/>
    <n v="25962439.440000001"/>
  </r>
  <r>
    <n v="501"/>
    <x v="7"/>
    <x v="46"/>
    <s v="11112"/>
    <s v="โพนสวรรค์,รพช."/>
    <s v="รพช."/>
    <n v="36"/>
    <s v="รพช.F2 30,000 - 60,000"/>
    <n v="3.48"/>
    <n v="3.12"/>
    <n v="2.4700000000000002"/>
    <n v="41327847.799999997"/>
    <n v="7111578.1600000001"/>
    <n v="0"/>
    <n v="0"/>
    <n v="0"/>
    <s v=""/>
    <x v="0"/>
    <n v="6780412.1399999997"/>
    <n v="24664033.219999999"/>
  </r>
  <r>
    <n v="502"/>
    <x v="7"/>
    <x v="46"/>
    <s v="11451"/>
    <s v="สมเด็จพระยุพราชธาตุพนม,รพช."/>
    <s v="รพช."/>
    <n v="118"/>
    <s v="รพช. M2 &gt;100"/>
    <n v="0.88"/>
    <n v="0.74"/>
    <n v="0.34"/>
    <n v="-8285088.7000000002"/>
    <n v="5303651.71"/>
    <n v="3"/>
    <n v="1"/>
    <n v="1"/>
    <n v="4.5999999999999996"/>
    <x v="6"/>
    <n v="8893272.7400000002"/>
    <n v="-46245262.539999999"/>
  </r>
  <r>
    <n v="503"/>
    <x v="7"/>
    <x v="46"/>
    <s v="40840"/>
    <s v="วังยาง,รพช."/>
    <s v="รพช."/>
    <n v="25"/>
    <s v="รพช.F3 &lt;=15,000"/>
    <n v="3.58"/>
    <n v="3.01"/>
    <n v="2.5099999999999998"/>
    <n v="15740551.67"/>
    <n v="4426686.6399999997"/>
    <n v="0"/>
    <n v="0"/>
    <n v="0"/>
    <s v=""/>
    <x v="0"/>
    <n v="5630368.46"/>
    <n v="9184465.1699999999"/>
  </r>
  <r>
    <n v="504"/>
    <x v="7"/>
    <x v="47"/>
    <s v="11040"/>
    <s v="บึงกาฬ,รพท."/>
    <s v="รพท."/>
    <n v="262"/>
    <s v="รพท.S &lt;=400"/>
    <n v="1.58"/>
    <n v="1.34"/>
    <n v="0.77"/>
    <n v="94858997.640000001"/>
    <n v="47486198.619999997"/>
    <n v="1"/>
    <n v="0"/>
    <n v="0"/>
    <s v=""/>
    <x v="1"/>
    <n v="50423207.369999997"/>
    <n v="-38509191.060000002"/>
  </r>
  <r>
    <n v="505"/>
    <x v="7"/>
    <x v="47"/>
    <s v="11041"/>
    <s v="พรเจริญ,รพช."/>
    <s v="รพช."/>
    <n v="41"/>
    <s v="รพช.F2 30,000 - 60,000"/>
    <n v="3.5"/>
    <n v="3.19"/>
    <n v="2.58"/>
    <n v="40117115.140000001"/>
    <n v="10654954.91"/>
    <n v="0"/>
    <n v="0"/>
    <n v="0"/>
    <s v=""/>
    <x v="0"/>
    <n v="10307777.140000001"/>
    <n v="25339335.920000002"/>
  </r>
  <r>
    <n v="506"/>
    <x v="7"/>
    <x v="47"/>
    <s v="11043"/>
    <s v="โซ่พิสัย,รพช."/>
    <s v="รพช."/>
    <n v="74"/>
    <s v="รพช.F2 30,000 - 60,000"/>
    <n v="2.2599999999999998"/>
    <n v="2.09"/>
    <n v="1.49"/>
    <n v="31286544.489999998"/>
    <n v="17014586.039999999"/>
    <n v="0"/>
    <n v="0"/>
    <n v="0"/>
    <s v=""/>
    <x v="0"/>
    <n v="15019897.24"/>
    <n v="12252282.98"/>
  </r>
  <r>
    <n v="507"/>
    <x v="7"/>
    <x v="47"/>
    <s v="11046"/>
    <s v="เซกา,รพช."/>
    <s v="รพช."/>
    <n v="116"/>
    <s v="รพช. M2 &gt;100"/>
    <n v="2.66"/>
    <n v="2.4300000000000002"/>
    <n v="1.43"/>
    <n v="67543659.269999996"/>
    <n v="9974111.7699999996"/>
    <n v="0"/>
    <n v="0"/>
    <n v="0"/>
    <s v=""/>
    <x v="0"/>
    <n v="10998419.51"/>
    <n v="16899071.059999999"/>
  </r>
  <r>
    <n v="508"/>
    <x v="7"/>
    <x v="47"/>
    <s v="11047"/>
    <s v="ปากคาด,รพช."/>
    <s v="รพช."/>
    <n v="37"/>
    <s v="รพช.F2 30,000 - 60,000"/>
    <n v="4.8"/>
    <n v="4.49"/>
    <n v="3.15"/>
    <n v="47103420.270000003"/>
    <n v="9426962.7100000009"/>
    <n v="0"/>
    <n v="0"/>
    <n v="0"/>
    <s v=""/>
    <x v="0"/>
    <n v="8937571.8599999994"/>
    <n v="26644304.620000001"/>
  </r>
  <r>
    <n v="509"/>
    <x v="7"/>
    <x v="47"/>
    <s v="11048"/>
    <s v="บึงโขงหลง,รพช."/>
    <s v="รพช."/>
    <n v="58"/>
    <s v="รพช.F2 30,000 - 60,000"/>
    <n v="3.17"/>
    <n v="2.74"/>
    <n v="2.31"/>
    <n v="36795022.299999997"/>
    <n v="14028633.74"/>
    <n v="0"/>
    <n v="0"/>
    <n v="0"/>
    <s v=""/>
    <x v="0"/>
    <n v="14213712.289999999"/>
    <n v="22219420.32"/>
  </r>
  <r>
    <n v="510"/>
    <x v="7"/>
    <x v="47"/>
    <s v="11049"/>
    <s v="ศรีวิไล,รพช."/>
    <s v="รพช."/>
    <n v="38"/>
    <s v="รพช.F2 30,000 - 60,000"/>
    <n v="1.74"/>
    <n v="1.61"/>
    <n v="1.27"/>
    <n v="21614549.829999998"/>
    <n v="5880378.3600000003"/>
    <n v="0"/>
    <n v="0"/>
    <n v="0"/>
    <s v=""/>
    <x v="0"/>
    <n v="6731641.6299999999"/>
    <n v="7883877.6600000001"/>
  </r>
  <r>
    <n v="511"/>
    <x v="7"/>
    <x v="47"/>
    <s v="11050"/>
    <s v="บุ่งคล้า,รพช."/>
    <s v="รพช."/>
    <n v="32"/>
    <s v="รพช.F3 &lt;=15,000"/>
    <n v="2.11"/>
    <n v="1.97"/>
    <n v="1.8"/>
    <n v="18528515.02"/>
    <n v="9388628.8499999996"/>
    <n v="0"/>
    <n v="0"/>
    <n v="0"/>
    <s v=""/>
    <x v="0"/>
    <n v="7633882.96"/>
    <n v="13262748.630000001"/>
  </r>
  <r>
    <n v="512"/>
    <x v="7"/>
    <x v="48"/>
    <s v="10705"/>
    <s v="เลย,รพท."/>
    <s v="รพท."/>
    <n v="541"/>
    <s v="รพท.S &gt;400"/>
    <n v="1.57"/>
    <n v="1.47"/>
    <n v="0.46"/>
    <n v="180159464.77000001"/>
    <n v="40198082.079999998"/>
    <n v="1"/>
    <n v="0"/>
    <n v="0"/>
    <s v=""/>
    <x v="1"/>
    <n v="59499369.770000003"/>
    <n v="-172210158.66999999"/>
  </r>
  <r>
    <n v="513"/>
    <x v="7"/>
    <x v="48"/>
    <s v="11030"/>
    <s v="นาด้วง,รพช."/>
    <s v="รพช."/>
    <n v="40"/>
    <s v="รพช.F2 &lt;=30,000"/>
    <n v="3.83"/>
    <n v="3.54"/>
    <n v="2.0699999999999998"/>
    <n v="27033671.940000001"/>
    <n v="13531617.24"/>
    <n v="0"/>
    <n v="0"/>
    <n v="0"/>
    <s v=""/>
    <x v="0"/>
    <n v="12513993.01"/>
    <n v="10258841.41"/>
  </r>
  <r>
    <n v="514"/>
    <x v="7"/>
    <x v="48"/>
    <s v="11031"/>
    <s v="เชียงคาน,รพช."/>
    <s v="รพช."/>
    <n v="59"/>
    <s v="รพช.F2 30,000 - 60,000"/>
    <n v="4.51"/>
    <n v="3.99"/>
    <n v="2.63"/>
    <n v="59642238.340000004"/>
    <n v="19263219.280000001"/>
    <n v="0"/>
    <n v="0"/>
    <n v="0"/>
    <s v=""/>
    <x v="0"/>
    <n v="17317342.289999999"/>
    <n v="27720234.030000001"/>
  </r>
  <r>
    <n v="515"/>
    <x v="7"/>
    <x v="48"/>
    <s v="11032"/>
    <s v="ปากชม,รพช."/>
    <s v="รพช."/>
    <n v="53"/>
    <s v="รพช.F2 30,000 - 60,000"/>
    <n v="2.42"/>
    <n v="2.2400000000000002"/>
    <n v="1.79"/>
    <n v="40291488.560000002"/>
    <n v="13802809.109999999"/>
    <n v="0"/>
    <n v="0"/>
    <n v="0"/>
    <s v=""/>
    <x v="0"/>
    <n v="12469970.210000001"/>
    <n v="22466283.25"/>
  </r>
  <r>
    <n v="516"/>
    <x v="7"/>
    <x v="48"/>
    <s v="11033"/>
    <s v="นาแห้ว,รพช."/>
    <s v="รพช."/>
    <n v="30"/>
    <s v="รพช.F3 &lt;=15,000"/>
    <n v="3.61"/>
    <n v="3.28"/>
    <n v="2.95"/>
    <n v="20866423.609999999"/>
    <n v="10390701.890000001"/>
    <n v="0"/>
    <n v="0"/>
    <n v="0"/>
    <s v=""/>
    <x v="0"/>
    <n v="10435130.609999999"/>
    <n v="15587608.300000001"/>
  </r>
  <r>
    <n v="517"/>
    <x v="7"/>
    <x v="48"/>
    <s v="11034"/>
    <s v="ภูเรือ,รพช."/>
    <s v="รพช."/>
    <n v="32"/>
    <s v="รพช.F2 &lt;=30,000"/>
    <n v="3.75"/>
    <n v="3.47"/>
    <n v="2.72"/>
    <n v="22557618.949999999"/>
    <n v="7855718.9199999999"/>
    <n v="0"/>
    <n v="0"/>
    <n v="0"/>
    <s v=""/>
    <x v="0"/>
    <n v="7488869.5499999998"/>
    <n v="14088588.029999999"/>
  </r>
  <r>
    <n v="518"/>
    <x v="7"/>
    <x v="48"/>
    <s v="11035"/>
    <s v="ท่าลี่,รพช."/>
    <s v="รพช."/>
    <n v="50"/>
    <s v="รพช.F2 &lt;=30,000"/>
    <n v="4.53"/>
    <n v="3.95"/>
    <n v="3.3"/>
    <n v="24481876.02"/>
    <n v="5733796.9800000004"/>
    <n v="0"/>
    <n v="0"/>
    <n v="0"/>
    <s v=""/>
    <x v="0"/>
    <n v="5241721.62"/>
    <n v="15983947.17"/>
  </r>
  <r>
    <n v="519"/>
    <x v="7"/>
    <x v="48"/>
    <s v="11036"/>
    <s v="วังสะพุง,รพช."/>
    <s v="รพช."/>
    <n v="113"/>
    <s v="รพช.F1 50,000-100,000"/>
    <n v="1.54"/>
    <n v="1.3"/>
    <n v="0.75"/>
    <n v="30322846.09"/>
    <n v="34341231.969999999"/>
    <n v="1"/>
    <n v="0"/>
    <n v="0"/>
    <s v=""/>
    <x v="1"/>
    <n v="29644670.850000001"/>
    <n v="-14108209.4"/>
  </r>
  <r>
    <n v="520"/>
    <x v="7"/>
    <x v="48"/>
    <s v="11037"/>
    <s v="ภูกระดึง,รพช."/>
    <s v="รพช."/>
    <n v="51"/>
    <s v="รพช.F2 &lt;=30,000"/>
    <n v="1.87"/>
    <n v="1.55"/>
    <n v="0.86"/>
    <n v="11956131.109999999"/>
    <n v="8905607.5199999996"/>
    <n v="0"/>
    <n v="0"/>
    <n v="0"/>
    <s v=""/>
    <x v="0"/>
    <n v="8536323.5700000003"/>
    <n v="-1872494.89"/>
  </r>
  <r>
    <n v="521"/>
    <x v="7"/>
    <x v="48"/>
    <s v="11038"/>
    <s v="ภูหลวง,รพช."/>
    <s v="รพช."/>
    <n v="42"/>
    <s v="รพช.F2 &lt;=30,000"/>
    <n v="1.77"/>
    <n v="1.57"/>
    <n v="0.95"/>
    <n v="13580976.470000001"/>
    <n v="4780108.97"/>
    <n v="0"/>
    <n v="0"/>
    <n v="0"/>
    <s v=""/>
    <x v="0"/>
    <n v="3814912.77"/>
    <n v="-872636.35"/>
  </r>
  <r>
    <n v="522"/>
    <x v="7"/>
    <x v="48"/>
    <s v="11039"/>
    <s v="ผาขาว,รพช."/>
    <s v="รพช."/>
    <n v="49"/>
    <s v="รพช.F2 30,000 - 60,000"/>
    <n v="4.3600000000000003"/>
    <n v="4"/>
    <n v="3.41"/>
    <n v="43613260.18"/>
    <n v="6741599.8799999999"/>
    <n v="0"/>
    <n v="0"/>
    <n v="0"/>
    <s v=""/>
    <x v="0"/>
    <n v="5541039.4500000002"/>
    <n v="31288423.550000001"/>
  </r>
  <r>
    <n v="523"/>
    <x v="7"/>
    <x v="48"/>
    <s v="11447"/>
    <s v="สมเด็จพระยุพราชด่านซ้าย,รพช."/>
    <s v="รพช."/>
    <n v="60"/>
    <s v="รพช. M2 &lt;=100"/>
    <n v="1.57"/>
    <n v="1.4"/>
    <n v="1.05"/>
    <n v="19741650.98"/>
    <n v="15111849.66"/>
    <n v="0"/>
    <n v="0"/>
    <n v="0"/>
    <s v=""/>
    <x v="0"/>
    <n v="13894592.220000001"/>
    <n v="1576681.3"/>
  </r>
  <r>
    <n v="524"/>
    <x v="7"/>
    <x v="48"/>
    <s v="14133"/>
    <s v="เอราวัณ,รพช."/>
    <s v="รพช."/>
    <n v="38"/>
    <s v="รพช.F2 30,000 - 60,000"/>
    <n v="5.5"/>
    <n v="5.28"/>
    <n v="4.6900000000000004"/>
    <n v="58499102.810000002"/>
    <n v="1843236.96"/>
    <n v="0"/>
    <n v="0"/>
    <n v="0"/>
    <s v=""/>
    <x v="0"/>
    <n v="1601452.7"/>
    <n v="47368687.07"/>
  </r>
  <r>
    <n v="525"/>
    <x v="7"/>
    <x v="48"/>
    <s v="28861"/>
    <s v="หนองหิน,รพช."/>
    <s v="รพช."/>
    <n v="30"/>
    <s v="รพช.F2 &lt;=30,000"/>
    <n v="2.27"/>
    <n v="1.96"/>
    <n v="1.5"/>
    <n v="12254562.789999999"/>
    <n v="5763558.1699999999"/>
    <n v="0"/>
    <n v="0"/>
    <n v="0"/>
    <s v=""/>
    <x v="0"/>
    <n v="5706369.8399999999"/>
    <n v="4875819.95"/>
  </r>
  <r>
    <n v="526"/>
    <x v="7"/>
    <x v="49"/>
    <s v="10710"/>
    <s v="สกลนคร,รพศ."/>
    <s v="รพศ."/>
    <n v="882"/>
    <s v="รพศ.A &gt;700 to &lt;1000"/>
    <n v="1.47"/>
    <n v="1.1000000000000001"/>
    <n v="0.4"/>
    <n v="294104478.20999998"/>
    <n v="167674394.47"/>
    <n v="2"/>
    <n v="0"/>
    <n v="0"/>
    <s v=""/>
    <x v="2"/>
    <n v="165161548.44999999"/>
    <n v="-372115849.07999998"/>
  </r>
  <r>
    <n v="527"/>
    <x v="7"/>
    <x v="49"/>
    <s v="11089"/>
    <s v="กุสุมาลย์,รพช."/>
    <s v="รพช."/>
    <n v="40"/>
    <s v="รพช.F2 30,000 - 60,000"/>
    <n v="2.83"/>
    <n v="2.5099999999999998"/>
    <n v="1.96"/>
    <n v="24085493.600000001"/>
    <n v="14263700.869999999"/>
    <n v="0"/>
    <n v="0"/>
    <n v="0"/>
    <s v=""/>
    <x v="0"/>
    <n v="13466303.15"/>
    <n v="12577805.08"/>
  </r>
  <r>
    <n v="528"/>
    <x v="7"/>
    <x v="49"/>
    <s v="11090"/>
    <s v="กุดบาก,รพช."/>
    <s v="รพช."/>
    <n v="39"/>
    <s v="รพช.F2 &lt;=30,000"/>
    <n v="1.89"/>
    <n v="1.78"/>
    <n v="1.54"/>
    <n v="18846375.48"/>
    <n v="7362624.1299999999"/>
    <n v="0"/>
    <n v="0"/>
    <n v="0"/>
    <s v=""/>
    <x v="0"/>
    <n v="6325755.4500000002"/>
    <n v="11231984.33"/>
  </r>
  <r>
    <n v="529"/>
    <x v="7"/>
    <x v="49"/>
    <s v="11091"/>
    <s v="พระอาจารย์ฝั้นอาจาโร,รพช."/>
    <s v="รพช."/>
    <n v="90"/>
    <s v="รพช.F2 30,000 - 60,000"/>
    <n v="1.34"/>
    <n v="1.02"/>
    <n v="0.5"/>
    <n v="25013039.239999998"/>
    <n v="16331210.59"/>
    <n v="2"/>
    <n v="0"/>
    <n v="0"/>
    <s v=""/>
    <x v="2"/>
    <n v="13438313.77"/>
    <n v="-36183624.759999998"/>
  </r>
  <r>
    <n v="530"/>
    <x v="7"/>
    <x v="49"/>
    <s v="11092"/>
    <s v="พังโคน,รพช."/>
    <s v="รพช."/>
    <n v="114"/>
    <s v="รพช.F1 &lt;=50,000"/>
    <n v="1.3"/>
    <n v="1.08"/>
    <n v="0.65"/>
    <n v="8285327.4400000004"/>
    <n v="13694025.789999999"/>
    <n v="2"/>
    <n v="0"/>
    <n v="0"/>
    <s v=""/>
    <x v="2"/>
    <n v="12918159.720000001"/>
    <n v="-9866052.5899999999"/>
  </r>
  <r>
    <n v="531"/>
    <x v="7"/>
    <x v="49"/>
    <s v="11093"/>
    <s v="วาริชภูมิ,รพช."/>
    <s v="รพช."/>
    <n v="38"/>
    <s v="รพช.F2 30,000 - 60,000"/>
    <n v="2.33"/>
    <n v="1.98"/>
    <n v="1.27"/>
    <n v="16664919.83"/>
    <n v="12480970.41"/>
    <n v="0"/>
    <n v="0"/>
    <n v="0"/>
    <s v=""/>
    <x v="0"/>
    <n v="11559421.380000001"/>
    <n v="3300066.89"/>
  </r>
  <r>
    <n v="532"/>
    <x v="7"/>
    <x v="49"/>
    <s v="11094"/>
    <s v="นิคมน้ำอูน,รพช."/>
    <s v="รพช."/>
    <n v="15"/>
    <s v="รพช.F3 &lt;=15,000"/>
    <n v="1.93"/>
    <n v="1.82"/>
    <n v="1.54"/>
    <n v="10364981.77"/>
    <n v="6162998.2800000003"/>
    <n v="0"/>
    <n v="0"/>
    <n v="0"/>
    <s v=""/>
    <x v="0"/>
    <n v="4067422.2"/>
    <n v="5900274.9800000004"/>
  </r>
  <r>
    <n v="533"/>
    <x v="7"/>
    <x v="49"/>
    <s v="11095"/>
    <s v="วานรนิวาส,รพช."/>
    <s v="รพท."/>
    <n v="214"/>
    <s v="รพท. M1 &gt;200"/>
    <n v="2.63"/>
    <n v="2.1800000000000002"/>
    <n v="1.25"/>
    <n v="73869658.790000007"/>
    <n v="22387111.09"/>
    <n v="0"/>
    <n v="0"/>
    <n v="0"/>
    <s v=""/>
    <x v="0"/>
    <n v="19845346.969999999"/>
    <n v="10477378.300000001"/>
  </r>
  <r>
    <n v="534"/>
    <x v="7"/>
    <x v="49"/>
    <s v="11096"/>
    <s v="คำตากล้า,รพช."/>
    <s v="รพช."/>
    <n v="38"/>
    <s v="รพช.F2 30,000 - 60,000"/>
    <n v="2.75"/>
    <n v="2.4300000000000002"/>
    <n v="1.97"/>
    <n v="22178905.68"/>
    <n v="8986524.9199999999"/>
    <n v="0"/>
    <n v="0"/>
    <n v="0"/>
    <s v=""/>
    <x v="0"/>
    <n v="8274725.3399999999"/>
    <n v="12223357.5"/>
  </r>
  <r>
    <n v="535"/>
    <x v="7"/>
    <x v="49"/>
    <s v="11097"/>
    <s v="บ้านม่วง,รพช."/>
    <s v="รพช."/>
    <n v="78"/>
    <s v="รพช.F1 50,000-100,000"/>
    <n v="1.28"/>
    <n v="1.03"/>
    <n v="0.56000000000000005"/>
    <n v="7166059.2800000003"/>
    <n v="8102629.8499999996"/>
    <n v="2"/>
    <n v="0"/>
    <n v="0"/>
    <s v=""/>
    <x v="2"/>
    <n v="6060317.3300000001"/>
    <n v="-11634439.41"/>
  </r>
  <r>
    <n v="536"/>
    <x v="7"/>
    <x v="49"/>
    <s v="11098"/>
    <s v="อากาศอำนวย,รพช."/>
    <s v="รพช."/>
    <n v="119"/>
    <s v="รพช.F1 50,000-100,000"/>
    <n v="0.96"/>
    <n v="0.66"/>
    <n v="0.32"/>
    <n v="-1597744.18"/>
    <n v="19235992.75"/>
    <n v="3"/>
    <n v="1"/>
    <n v="0"/>
    <n v="0.2"/>
    <x v="4"/>
    <n v="16582593"/>
    <n v="-27192528.379999999"/>
  </r>
  <r>
    <n v="537"/>
    <x v="7"/>
    <x v="49"/>
    <s v="11099"/>
    <s v="ส่องดาว,รพช."/>
    <s v="รพช."/>
    <n v="45"/>
    <s v="รพช.F2 &lt;=30,000"/>
    <n v="3.16"/>
    <n v="2.79"/>
    <n v="2.3199999999999998"/>
    <n v="21203856.920000002"/>
    <n v="10503253.210000001"/>
    <n v="0"/>
    <n v="0"/>
    <n v="0"/>
    <s v=""/>
    <x v="0"/>
    <n v="8177569.3099999996"/>
    <n v="12541209.67"/>
  </r>
  <r>
    <n v="538"/>
    <x v="7"/>
    <x v="49"/>
    <s v="11100"/>
    <s v="เต่างอย,รพช."/>
    <s v="รพช."/>
    <n v="38"/>
    <s v="รพช.F2 &lt;=30,000"/>
    <n v="2.2000000000000002"/>
    <n v="2.06"/>
    <n v="1.27"/>
    <n v="20423027.84"/>
    <n v="14502177.699999999"/>
    <n v="0"/>
    <n v="0"/>
    <n v="0"/>
    <s v=""/>
    <x v="0"/>
    <n v="14001045.640000001"/>
    <n v="4474705.4800000004"/>
  </r>
  <r>
    <n v="539"/>
    <x v="7"/>
    <x v="49"/>
    <s v="11101"/>
    <s v="โคกศรีสุพรรณ,รพช."/>
    <s v="รพช."/>
    <n v="42"/>
    <s v="รพช.F2 &lt;=30,000"/>
    <n v="1.29"/>
    <n v="1.18"/>
    <n v="0.86"/>
    <n v="6524341.0999999996"/>
    <n v="9973665.6799999997"/>
    <n v="1"/>
    <n v="0"/>
    <n v="0"/>
    <s v=""/>
    <x v="1"/>
    <n v="9445793.9499999993"/>
    <n v="-3335261.9"/>
  </r>
  <r>
    <n v="540"/>
    <x v="7"/>
    <x v="49"/>
    <s v="11102"/>
    <s v="เจริญศิลป์,รพช."/>
    <s v="รพช."/>
    <n v="40"/>
    <s v="รพช.F2 30,000 - 60,000"/>
    <n v="1.72"/>
    <n v="1.52"/>
    <n v="1.22"/>
    <n v="22218386.77"/>
    <n v="11484095.210000001"/>
    <n v="0"/>
    <n v="0"/>
    <n v="0"/>
    <s v=""/>
    <x v="0"/>
    <n v="10137792.359999999"/>
    <n v="6654962.8700000001"/>
  </r>
  <r>
    <n v="541"/>
    <x v="7"/>
    <x v="49"/>
    <s v="11103"/>
    <s v="โพนนาแก้ว,รพช."/>
    <s v="รพช."/>
    <n v="34"/>
    <s v="รพช.F2 &lt;=30,000"/>
    <n v="3.61"/>
    <n v="3.26"/>
    <n v="2.59"/>
    <n v="24293957.879999999"/>
    <n v="9132112.1999999993"/>
    <n v="0"/>
    <n v="0"/>
    <n v="0"/>
    <s v=""/>
    <x v="0"/>
    <n v="8116637.9800000004"/>
    <n v="14759753.66"/>
  </r>
  <r>
    <n v="542"/>
    <x v="7"/>
    <x v="49"/>
    <s v="11450"/>
    <s v="สมเด็จพระยุพราชสว่างแดนดิน,รพท."/>
    <s v="รพท."/>
    <n v="240"/>
    <s v="รพท. M1 &gt;200"/>
    <n v="2.23"/>
    <n v="1.85"/>
    <n v="1.24"/>
    <n v="103032446.77"/>
    <n v="51757306.43"/>
    <n v="0"/>
    <n v="0"/>
    <n v="0"/>
    <s v=""/>
    <x v="0"/>
    <n v="56694325.719999999"/>
    <n v="20133952.640000001"/>
  </r>
  <r>
    <n v="543"/>
    <x v="7"/>
    <x v="49"/>
    <s v="21323"/>
    <s v="พระอาจารย์แบน  ธนากโร,รพช."/>
    <s v="รพช."/>
    <n v="46"/>
    <s v="รพช.F2 &lt;=30,000"/>
    <n v="2"/>
    <n v="1.78"/>
    <n v="1.39"/>
    <n v="16718334.939999999"/>
    <n v="13403638.91"/>
    <n v="0"/>
    <n v="0"/>
    <n v="0"/>
    <s v=""/>
    <x v="0"/>
    <n v="14137631.98"/>
    <n v="6395265.2400000002"/>
  </r>
  <r>
    <n v="544"/>
    <x v="7"/>
    <x v="50"/>
    <s v="10706"/>
    <s v="หนองคาย,รพท."/>
    <s v="รพท."/>
    <n v="400"/>
    <s v="รพท.S &lt;=400"/>
    <n v="4.07"/>
    <n v="3.76"/>
    <n v="2.61"/>
    <n v="402453432.11000001"/>
    <n v="21287821.940000001"/>
    <n v="0"/>
    <n v="0"/>
    <n v="0"/>
    <s v=""/>
    <x v="0"/>
    <n v="42563971.939999998"/>
    <n v="210882948.52000001"/>
  </r>
  <r>
    <n v="545"/>
    <x v="7"/>
    <x v="50"/>
    <s v="11042"/>
    <s v="โพนพิสัย,รพช."/>
    <s v="รพช."/>
    <n v="109"/>
    <s v="รพช.F1 50,000-100,000"/>
    <n v="1.48"/>
    <n v="1.27"/>
    <n v="0.64"/>
    <n v="27730999.07"/>
    <n v="21930312.640000001"/>
    <n v="2"/>
    <n v="0"/>
    <n v="0"/>
    <s v=""/>
    <x v="2"/>
    <n v="16039833.92"/>
    <n v="-20634190.649999999"/>
  </r>
  <r>
    <n v="546"/>
    <x v="7"/>
    <x v="50"/>
    <s v="11044"/>
    <s v="ศรีเชียงใหม่,รพช."/>
    <s v="รพช."/>
    <n v="33"/>
    <s v="รพช.F2 &lt;=30,000"/>
    <n v="1.54"/>
    <n v="1.37"/>
    <n v="0.55000000000000004"/>
    <n v="8988078.6600000001"/>
    <n v="9854300.0700000003"/>
    <n v="1"/>
    <n v="0"/>
    <n v="0"/>
    <s v=""/>
    <x v="1"/>
    <n v="8118573.2699999996"/>
    <n v="-7601278.6699999999"/>
  </r>
  <r>
    <n v="547"/>
    <x v="7"/>
    <x v="50"/>
    <s v="11045"/>
    <s v="สังคม,รพช."/>
    <s v="รพช."/>
    <n v="71"/>
    <s v="รพช.F2 &lt;=30,000"/>
    <n v="1.52"/>
    <n v="1.3"/>
    <n v="0.85"/>
    <n v="9555243.7300000004"/>
    <n v="7628883.5499999998"/>
    <n v="0"/>
    <n v="0"/>
    <n v="0"/>
    <s v=""/>
    <x v="0"/>
    <n v="10330599.529999999"/>
    <n v="-2865599.29"/>
  </r>
  <r>
    <n v="548"/>
    <x v="7"/>
    <x v="50"/>
    <s v="11448"/>
    <s v="สมเด็จพระยุพราชท่าบ่อ,รพช."/>
    <s v="รพช."/>
    <n v="283"/>
    <s v="รพช. M2 &gt;100"/>
    <n v="0.76"/>
    <n v="0.61"/>
    <n v="0.14000000000000001"/>
    <n v="-56352133.289999999"/>
    <n v="26847014.989999998"/>
    <n v="3"/>
    <n v="1"/>
    <n v="2"/>
    <n v="6.2"/>
    <x v="5"/>
    <n v="30830140.440000001"/>
    <n v="-200199007.88"/>
  </r>
  <r>
    <n v="549"/>
    <x v="7"/>
    <x v="50"/>
    <s v="21356"/>
    <s v="สระใคร,รพช."/>
    <s v="รพช."/>
    <n v="28"/>
    <s v="รพช.F3 15,000-25,000"/>
    <n v="2.65"/>
    <n v="2.4700000000000002"/>
    <n v="2.2000000000000002"/>
    <n v="21501952.59"/>
    <n v="4877308.78"/>
    <n v="0"/>
    <n v="0"/>
    <n v="0"/>
    <s v=""/>
    <x v="0"/>
    <n v="4890340.03"/>
    <n v="15439211.5"/>
  </r>
  <r>
    <n v="550"/>
    <x v="7"/>
    <x v="50"/>
    <s v="28778"/>
    <s v="โพธิ์ตาก,รพช."/>
    <s v="รพช."/>
    <n v="23"/>
    <s v="รพช.F3 &lt;=15,000"/>
    <n v="1.23"/>
    <n v="1.1100000000000001"/>
    <n v="0.67"/>
    <n v="3021576.28"/>
    <n v="4484439.1900000004"/>
    <n v="2"/>
    <n v="0"/>
    <n v="0"/>
    <s v=""/>
    <x v="2"/>
    <n v="4350721.4800000004"/>
    <n v="-4349857.54"/>
  </r>
  <r>
    <n v="551"/>
    <x v="7"/>
    <x v="50"/>
    <s v="28811"/>
    <s v="เฝ้าไร่,รพช."/>
    <s v="รพช."/>
    <n v="30"/>
    <s v="รพช.F2 30,000 - 60,000"/>
    <n v="1.52"/>
    <n v="1.36"/>
    <n v="1.2"/>
    <n v="16545392.390000001"/>
    <n v="5375766.75"/>
    <n v="0"/>
    <n v="0"/>
    <n v="0"/>
    <s v=""/>
    <x v="0"/>
    <n v="4518540.1500000004"/>
    <n v="6255760.4100000001"/>
  </r>
  <r>
    <n v="552"/>
    <x v="7"/>
    <x v="50"/>
    <s v="28815"/>
    <s v="รัตนวาปี,รพช."/>
    <s v="รพช."/>
    <n v="30"/>
    <s v="รพช.F3 &gt;=25,000"/>
    <n v="2.34"/>
    <n v="2.06"/>
    <n v="1.4"/>
    <n v="15050654.02"/>
    <n v="8030079.1799999997"/>
    <n v="0"/>
    <n v="0"/>
    <n v="0"/>
    <s v=""/>
    <x v="0"/>
    <n v="8537805.1899999995"/>
    <n v="4526055.22"/>
  </r>
  <r>
    <n v="553"/>
    <x v="7"/>
    <x v="51"/>
    <s v="10704"/>
    <s v="หนองบัวลำภู,รพท."/>
    <s v="รพท."/>
    <n v="353"/>
    <s v="รพท.S &lt;=400"/>
    <n v="2.08"/>
    <n v="1.85"/>
    <n v="1.02"/>
    <n v="141884964.13"/>
    <n v="65867661.159999996"/>
    <n v="0"/>
    <n v="0"/>
    <n v="0"/>
    <s v=""/>
    <x v="0"/>
    <n v="70939086.549999997"/>
    <n v="3162741.12"/>
  </r>
  <r>
    <n v="554"/>
    <x v="7"/>
    <x v="51"/>
    <s v="10991"/>
    <s v="นากลาง,รพช."/>
    <s v="รพช."/>
    <n v="78"/>
    <s v="รพช.F1 50,000-100,000"/>
    <n v="1.39"/>
    <n v="1.22"/>
    <n v="0.87"/>
    <n v="15864680.880000001"/>
    <n v="20723378.41"/>
    <n v="1"/>
    <n v="0"/>
    <n v="0"/>
    <s v=""/>
    <x v="1"/>
    <n v="16737128.32"/>
    <n v="-5440428.1100000003"/>
  </r>
  <r>
    <n v="555"/>
    <x v="7"/>
    <x v="51"/>
    <s v="10992"/>
    <s v="โนนสัง,รพช."/>
    <s v="รพช."/>
    <n v="40"/>
    <s v="รพช.F2 30,000 - 60,000"/>
    <n v="1.35"/>
    <n v="1.19"/>
    <n v="0.9"/>
    <n v="11885989.039999999"/>
    <n v="14220133.369999999"/>
    <n v="1"/>
    <n v="0"/>
    <n v="0"/>
    <s v=""/>
    <x v="1"/>
    <n v="14039825.390000001"/>
    <n v="-3283701.29"/>
  </r>
  <r>
    <n v="556"/>
    <x v="7"/>
    <x v="51"/>
    <s v="10993"/>
    <s v="ศรีบุญเรือง,รพช."/>
    <s v="รพช."/>
    <n v="90"/>
    <s v="รพช.F1 50,000-100,000"/>
    <n v="1.34"/>
    <n v="1.19"/>
    <n v="0.82"/>
    <n v="15218771.539999999"/>
    <n v="16773287.68"/>
    <n v="1"/>
    <n v="0"/>
    <n v="0"/>
    <s v=""/>
    <x v="1"/>
    <n v="15446778.75"/>
    <n v="-8011124.0700000003"/>
  </r>
  <r>
    <n v="557"/>
    <x v="7"/>
    <x v="51"/>
    <s v="10994"/>
    <s v="สุวรรณคูหา,รพช."/>
    <s v="รพช."/>
    <n v="66"/>
    <s v="รพช.F2 30,000 - 60,000"/>
    <n v="1.86"/>
    <n v="1.56"/>
    <n v="1.1299999999999999"/>
    <n v="26206477.57"/>
    <n v="24599602.449999999"/>
    <n v="0"/>
    <n v="0"/>
    <n v="0"/>
    <s v=""/>
    <x v="0"/>
    <n v="23536130.800000001"/>
    <n v="3979618.38"/>
  </r>
  <r>
    <n v="558"/>
    <x v="7"/>
    <x v="51"/>
    <s v="23367"/>
    <s v="นาวัง เฉลิมพระเกียรติ 80 พรรษา,รพช."/>
    <s v="รพช."/>
    <n v="46"/>
    <s v="รพช.F2 &lt;=30,000"/>
    <n v="1.25"/>
    <n v="0.99"/>
    <n v="0.8"/>
    <n v="8194760.46"/>
    <n v="4114749.96"/>
    <n v="2"/>
    <n v="0"/>
    <n v="0"/>
    <s v=""/>
    <x v="2"/>
    <n v="5502829.3799999999"/>
    <n v="-6758577.0899999999"/>
  </r>
  <r>
    <n v="559"/>
    <x v="7"/>
    <x v="52"/>
    <s v="10671"/>
    <s v="อุดรธานี,รพศ."/>
    <s v="รพศ."/>
    <n v="1148"/>
    <s v="รพศ.A &gt;1000"/>
    <n v="2.92"/>
    <n v="2.58"/>
    <n v="1.38"/>
    <n v="1097575395.45"/>
    <n v="241380840.13999999"/>
    <n v="0"/>
    <n v="0"/>
    <n v="0"/>
    <s v=""/>
    <x v="0"/>
    <n v="248561536.53999999"/>
    <n v="229072009.58000001"/>
  </r>
  <r>
    <n v="560"/>
    <x v="7"/>
    <x v="52"/>
    <s v="11013"/>
    <s v="กุดจับ,รพช."/>
    <s v="รพช."/>
    <n v="52"/>
    <s v="รพช.F2 30,000 - 60,000"/>
    <n v="1.48"/>
    <n v="1.33"/>
    <n v="0.94"/>
    <n v="15690578.41"/>
    <n v="18699058.199999999"/>
    <n v="1"/>
    <n v="0"/>
    <n v="0"/>
    <s v=""/>
    <x v="1"/>
    <n v="16884628.199999999"/>
    <n v="-2230560.73"/>
  </r>
  <r>
    <n v="561"/>
    <x v="7"/>
    <x v="52"/>
    <s v="11014"/>
    <s v="หนองวัวซอ,รพช."/>
    <s v="รพช."/>
    <n v="60"/>
    <s v="รพช.F2 30,000 - 60,000"/>
    <n v="1.7"/>
    <n v="1.5"/>
    <n v="0.96"/>
    <n v="17223721.030000001"/>
    <n v="15274358.83"/>
    <n v="0"/>
    <n v="0"/>
    <n v="0"/>
    <s v=""/>
    <x v="0"/>
    <n v="14394444.48"/>
    <n v="-903453.89"/>
  </r>
  <r>
    <n v="562"/>
    <x v="7"/>
    <x v="52"/>
    <s v="11015"/>
    <s v="กุมภวาปี,รพท."/>
    <s v="รพท."/>
    <n v="199"/>
    <s v="รพท. M1 &lt;=200"/>
    <n v="1.23"/>
    <n v="0.97"/>
    <n v="0.37"/>
    <n v="32076210.579999998"/>
    <n v="47565878.990000002"/>
    <n v="3"/>
    <n v="0"/>
    <n v="0"/>
    <s v=""/>
    <x v="3"/>
    <n v="46106198.280000001"/>
    <n v="-88845557.409999996"/>
  </r>
  <r>
    <n v="563"/>
    <x v="7"/>
    <x v="52"/>
    <s v="11016"/>
    <s v="ห้วยเกิ้ง,รพช."/>
    <s v="รพช."/>
    <n v="8"/>
    <s v="รพช.F3 &lt;=15,000"/>
    <n v="3.6"/>
    <n v="3.04"/>
    <n v="2.52"/>
    <n v="8101771.3399999999"/>
    <n v="2633411.61"/>
    <n v="0"/>
    <n v="0"/>
    <n v="0"/>
    <s v=""/>
    <x v="0"/>
    <n v="3420470.43"/>
    <n v="4741156.18"/>
  </r>
  <r>
    <n v="564"/>
    <x v="7"/>
    <x v="52"/>
    <s v="11017"/>
    <s v="โนนสะอาด,รพช."/>
    <s v="รพช."/>
    <n v="40"/>
    <s v="รพช.F2 30,000 - 60,000"/>
    <n v="2.0299999999999998"/>
    <n v="1.88"/>
    <n v="1.29"/>
    <n v="18357941.469999999"/>
    <n v="12231865.039999999"/>
    <n v="0"/>
    <n v="0"/>
    <n v="0"/>
    <s v=""/>
    <x v="0"/>
    <n v="11830595.970000001"/>
    <n v="4994261.16"/>
  </r>
  <r>
    <n v="565"/>
    <x v="7"/>
    <x v="52"/>
    <s v="11018"/>
    <s v="หนองหาน,รพช."/>
    <s v="รพช."/>
    <n v="126"/>
    <s v="รพช. M2 &gt;100"/>
    <n v="1.1399999999999999"/>
    <n v="0.97"/>
    <n v="0.61"/>
    <n v="10361468.24"/>
    <n v="32539187.34"/>
    <n v="3"/>
    <n v="0"/>
    <n v="0"/>
    <s v=""/>
    <x v="3"/>
    <n v="21303146.170000002"/>
    <n v="-28411873.239999998"/>
  </r>
  <r>
    <n v="566"/>
    <x v="7"/>
    <x v="52"/>
    <s v="11019"/>
    <s v="ทุ่งฝน,รพช."/>
    <s v="รพช."/>
    <n v="30"/>
    <s v="รพช.F2 &lt;=30,000"/>
    <n v="2.19"/>
    <n v="1.86"/>
    <n v="1.3"/>
    <n v="13239341.99"/>
    <n v="6959991.9100000001"/>
    <n v="0"/>
    <n v="0"/>
    <n v="0"/>
    <s v=""/>
    <x v="0"/>
    <n v="8386532.3399999999"/>
    <n v="3309193.13"/>
  </r>
  <r>
    <n v="567"/>
    <x v="7"/>
    <x v="52"/>
    <s v="11020"/>
    <s v="ไชยวาน,รพช."/>
    <s v="รพช."/>
    <n v="30"/>
    <s v="รพช.F2 &lt;=30,000"/>
    <n v="1.52"/>
    <n v="1.32"/>
    <n v="0.92"/>
    <n v="8690817.0399999991"/>
    <n v="10690309.359999999"/>
    <n v="0"/>
    <n v="0"/>
    <n v="0"/>
    <s v=""/>
    <x v="0"/>
    <n v="10911763.59"/>
    <n v="-1280851.75"/>
  </r>
  <r>
    <n v="568"/>
    <x v="7"/>
    <x v="52"/>
    <s v="11021"/>
    <s v="ศรีธาตุ,รพช."/>
    <s v="รพช."/>
    <n v="38"/>
    <s v="รพช.F2 30,000 - 60,000"/>
    <n v="3.04"/>
    <n v="2.78"/>
    <n v="2.4"/>
    <n v="34921272.439999998"/>
    <n v="19677271.359999999"/>
    <n v="0"/>
    <n v="0"/>
    <n v="0"/>
    <s v=""/>
    <x v="0"/>
    <n v="19508223.59"/>
    <n v="24035583.98"/>
  </r>
  <r>
    <n v="569"/>
    <x v="7"/>
    <x v="52"/>
    <s v="11022"/>
    <s v="วังสามหมอ,รพช."/>
    <s v="รพช."/>
    <n v="55"/>
    <s v="รพช.F2 30,000 - 60,000"/>
    <n v="1.97"/>
    <n v="1.54"/>
    <n v="1.02"/>
    <n v="31221768.760000002"/>
    <n v="21273906.079999998"/>
    <n v="0"/>
    <n v="0"/>
    <n v="0"/>
    <s v=""/>
    <x v="0"/>
    <n v="23029165.579999998"/>
    <n v="540917.11"/>
  </r>
  <r>
    <n v="570"/>
    <x v="7"/>
    <x v="52"/>
    <s v="11023"/>
    <s v="บ้านผือ,รพช."/>
    <s v="รพช."/>
    <n v="114"/>
    <s v="รพช. M2 &gt;100"/>
    <n v="1.61"/>
    <n v="1.4"/>
    <n v="0.97"/>
    <n v="35827589.100000001"/>
    <n v="30397554.670000002"/>
    <n v="0"/>
    <n v="0"/>
    <n v="0"/>
    <s v=""/>
    <x v="0"/>
    <n v="21460055.079999998"/>
    <n v="-1967945.68"/>
  </r>
  <r>
    <n v="571"/>
    <x v="7"/>
    <x v="52"/>
    <s v="11024"/>
    <s v="น้ำโสม,รพช."/>
    <s v="รพช."/>
    <n v="88"/>
    <s v="รพช.F2 30,000 - 60,000"/>
    <n v="2.4300000000000002"/>
    <n v="2.2400000000000002"/>
    <n v="1.85"/>
    <n v="46194820.090000004"/>
    <n v="19905422.52"/>
    <n v="0"/>
    <n v="0"/>
    <n v="0"/>
    <s v=""/>
    <x v="0"/>
    <n v="19613531.699999999"/>
    <n v="27695216.84"/>
  </r>
  <r>
    <n v="572"/>
    <x v="7"/>
    <x v="52"/>
    <s v="11025"/>
    <s v="เพ็ญ,รพช."/>
    <s v="รพช."/>
    <n v="114"/>
    <s v="รพช.F1 50,000-100,000"/>
    <n v="2.78"/>
    <n v="2.42"/>
    <n v="1.83"/>
    <n v="61272437.530000001"/>
    <n v="32520754.800000001"/>
    <n v="0"/>
    <n v="0"/>
    <n v="0"/>
    <s v=""/>
    <x v="0"/>
    <n v="26856041.43"/>
    <n v="28649060.359999999"/>
  </r>
  <r>
    <n v="573"/>
    <x v="7"/>
    <x v="52"/>
    <s v="11026"/>
    <s v="สร้างคอม,รพช."/>
    <s v="รพช."/>
    <n v="30"/>
    <s v="รพช.F2 &lt;=30,000"/>
    <n v="1.73"/>
    <n v="1.57"/>
    <n v="1.39"/>
    <n v="14219016.279999999"/>
    <n v="5036979.96"/>
    <n v="0"/>
    <n v="0"/>
    <n v="0"/>
    <s v=""/>
    <x v="0"/>
    <n v="6489283.4900000002"/>
    <n v="7564580.2599999998"/>
  </r>
  <r>
    <n v="574"/>
    <x v="7"/>
    <x v="52"/>
    <s v="11027"/>
    <s v="หนองแสง,รพช."/>
    <s v="รพช."/>
    <n v="30"/>
    <s v="รพช.F2 &lt;=30,000"/>
    <n v="1.63"/>
    <n v="1.46"/>
    <n v="1.21"/>
    <n v="12043101.890000001"/>
    <n v="6293702.1299999999"/>
    <n v="0"/>
    <n v="0"/>
    <n v="0"/>
    <s v=""/>
    <x v="0"/>
    <n v="6221088.0999999996"/>
    <n v="4024911.15"/>
  </r>
  <r>
    <n v="575"/>
    <x v="7"/>
    <x v="52"/>
    <s v="11028"/>
    <s v="นายูง,รพช."/>
    <s v="รพช."/>
    <n v="36"/>
    <s v="รพช.F2 &lt;=30,000"/>
    <n v="1.75"/>
    <n v="1.6"/>
    <n v="1.37"/>
    <n v="15579195.029999999"/>
    <n v="9958395.6099999994"/>
    <n v="0"/>
    <n v="0"/>
    <n v="0"/>
    <s v=""/>
    <x v="0"/>
    <n v="10413931.310000001"/>
    <n v="7709284.9400000004"/>
  </r>
  <r>
    <n v="576"/>
    <x v="7"/>
    <x v="52"/>
    <s v="11029"/>
    <s v="พิบูลย์รักษ์,รพช."/>
    <s v="รพช."/>
    <n v="30"/>
    <s v="รพช.F2 &lt;=30,000"/>
    <n v="1.79"/>
    <n v="1.49"/>
    <n v="0.99"/>
    <n v="10724265.869999999"/>
    <n v="8493571.8300000001"/>
    <n v="0"/>
    <n v="0"/>
    <n v="0"/>
    <s v=""/>
    <x v="0"/>
    <n v="9264601.5899999999"/>
    <n v="-314099.59999999998"/>
  </r>
  <r>
    <n v="577"/>
    <x v="7"/>
    <x v="52"/>
    <s v="11446"/>
    <s v="สมเด็จพระยุพราชบ้านดุง,รพช."/>
    <s v="รพช."/>
    <n v="139"/>
    <s v="รพช. M2 &gt;100"/>
    <n v="1.66"/>
    <n v="1.4"/>
    <n v="0.83"/>
    <n v="38665327.840000004"/>
    <n v="27419263.34"/>
    <n v="0"/>
    <n v="0"/>
    <n v="0"/>
    <s v=""/>
    <x v="0"/>
    <n v="35785461.740000002"/>
    <n v="-9883611.6899999995"/>
  </r>
  <r>
    <n v="578"/>
    <x v="7"/>
    <x v="52"/>
    <s v="25058"/>
    <s v="กู่แก้ว,รพช."/>
    <s v="รพช."/>
    <n v="30"/>
    <s v="รพช.F3 15,000-25,000"/>
    <n v="1.48"/>
    <n v="1.29"/>
    <n v="0.93"/>
    <n v="6801378.71"/>
    <n v="6820593.4800000004"/>
    <n v="1"/>
    <n v="0"/>
    <n v="0"/>
    <s v=""/>
    <x v="1"/>
    <n v="7411224.2800000003"/>
    <n v="-1125815.67"/>
  </r>
  <r>
    <n v="579"/>
    <x v="7"/>
    <x v="52"/>
    <s v="25059"/>
    <s v="ประจักษ์ศิลปาคม,รพช."/>
    <s v="รพช."/>
    <n v="30"/>
    <s v="รพช.F3 15,000-25,000"/>
    <n v="3.76"/>
    <n v="3.33"/>
    <n v="2.71"/>
    <n v="16942922.469999999"/>
    <n v="7774290.4299999997"/>
    <n v="0"/>
    <n v="0"/>
    <n v="0"/>
    <s v=""/>
    <x v="0"/>
    <n v="8395797.1899999995"/>
    <n v="10493135.689999999"/>
  </r>
  <r>
    <n v="580"/>
    <x v="8"/>
    <x v="53"/>
    <s v="04007"/>
    <s v="ซับใหญ่,รพช."/>
    <s v="รพช."/>
    <n v="10"/>
    <s v="รพช.F3 &lt;=15,000"/>
    <n v="3.88"/>
    <n v="3.63"/>
    <n v="2.35"/>
    <n v="26441293.039999999"/>
    <n v="5291929.16"/>
    <n v="0"/>
    <n v="0"/>
    <n v="0"/>
    <s v=""/>
    <x v="0"/>
    <n v="3141459.19"/>
    <n v="12175425.880000001"/>
  </r>
  <r>
    <n v="581"/>
    <x v="8"/>
    <x v="53"/>
    <s v="10702"/>
    <s v="ชัยภูมิ,รพท."/>
    <s v="รพท."/>
    <n v="674"/>
    <s v="รพท.S &gt;400"/>
    <n v="1.63"/>
    <n v="1.52"/>
    <n v="0.92"/>
    <n v="274515333.26999998"/>
    <n v="71648807.269999996"/>
    <n v="0"/>
    <n v="0"/>
    <n v="0"/>
    <s v=""/>
    <x v="0"/>
    <n v="81230936.540000007"/>
    <n v="-32813144.359999999"/>
  </r>
  <r>
    <n v="582"/>
    <x v="8"/>
    <x v="53"/>
    <s v="10970"/>
    <s v="บ้านเขว้า,รพช."/>
    <s v="รพช."/>
    <n v="60"/>
    <s v="รพช.F2 30,000 - 60,000"/>
    <n v="2.2400000000000002"/>
    <n v="2.0099999999999998"/>
    <n v="1.66"/>
    <n v="25201341.539999999"/>
    <n v="10987962.189999999"/>
    <n v="0"/>
    <n v="0"/>
    <n v="0"/>
    <s v=""/>
    <x v="0"/>
    <n v="9143658.9600000009"/>
    <n v="13390873.859999999"/>
  </r>
  <r>
    <n v="583"/>
    <x v="8"/>
    <x v="53"/>
    <s v="10971"/>
    <s v="คอนสวรรค์,รพช."/>
    <s v="รพช."/>
    <n v="45"/>
    <s v="รพช.F2 30,000 - 60,000"/>
    <n v="2.78"/>
    <n v="2.57"/>
    <n v="2.27"/>
    <n v="37280842.219999999"/>
    <n v="9962820.7799999993"/>
    <n v="0"/>
    <n v="0"/>
    <n v="0"/>
    <s v=""/>
    <x v="0"/>
    <n v="9127200.7100000009"/>
    <n v="26625887.059999999"/>
  </r>
  <r>
    <n v="584"/>
    <x v="8"/>
    <x v="53"/>
    <s v="10972"/>
    <s v="เกษตรสมบูรณ์,รพช."/>
    <s v="รพช."/>
    <n v="67"/>
    <s v="รพช.F2 60,000-90,000"/>
    <n v="1.87"/>
    <n v="1.71"/>
    <n v="1.34"/>
    <n v="35695149.810000002"/>
    <n v="33182685.609999999"/>
    <n v="0"/>
    <n v="0"/>
    <n v="0"/>
    <s v=""/>
    <x v="0"/>
    <n v="29082377.27"/>
    <n v="14055161.4"/>
  </r>
  <r>
    <n v="585"/>
    <x v="8"/>
    <x v="53"/>
    <s v="10973"/>
    <s v="หนองบัวแดง,รพช."/>
    <s v="รพช."/>
    <n v="115"/>
    <s v="รพช. M2 &gt;100"/>
    <n v="1.59"/>
    <n v="1.45"/>
    <n v="0.97"/>
    <n v="42407476.359999999"/>
    <n v="12851866.119999999"/>
    <n v="0"/>
    <n v="0"/>
    <n v="0"/>
    <s v=""/>
    <x v="0"/>
    <n v="7925990.9000000004"/>
    <n v="-2373262.7799999998"/>
  </r>
  <r>
    <n v="586"/>
    <x v="8"/>
    <x v="53"/>
    <s v="10974"/>
    <s v="จัตุรัส,รพช."/>
    <s v="รพช."/>
    <n v="84"/>
    <s v="รพช.F1 50,000-100,000"/>
    <n v="1.78"/>
    <n v="1.61"/>
    <n v="0.98"/>
    <n v="41039110.420000002"/>
    <n v="15414986.720000001"/>
    <n v="0"/>
    <n v="0"/>
    <n v="0"/>
    <s v=""/>
    <x v="0"/>
    <n v="13634266.640000001"/>
    <n v="-1219841.96"/>
  </r>
  <r>
    <n v="587"/>
    <x v="8"/>
    <x v="53"/>
    <s v="10975"/>
    <s v="บำเหน็จณรงค์,รพช."/>
    <s v="รพช."/>
    <n v="73"/>
    <s v="รพช.F1 &lt;=50,000"/>
    <n v="1.49"/>
    <n v="1.37"/>
    <n v="0.93"/>
    <n v="17760791.649999999"/>
    <n v="17532784.239999998"/>
    <n v="1"/>
    <n v="0"/>
    <n v="0"/>
    <s v=""/>
    <x v="1"/>
    <n v="14453042.17"/>
    <n v="-2603600.6"/>
  </r>
  <r>
    <n v="588"/>
    <x v="8"/>
    <x v="53"/>
    <s v="10976"/>
    <s v="หนองบัวระเหว,รพช."/>
    <s v="รพช."/>
    <n v="30"/>
    <s v="รพช.F2 &lt;=30,000"/>
    <n v="4.03"/>
    <n v="3.24"/>
    <n v="1.66"/>
    <n v="21628070.449999999"/>
    <n v="19307639.780000001"/>
    <n v="0"/>
    <n v="0"/>
    <n v="0"/>
    <s v=""/>
    <x v="0"/>
    <n v="15690412.560000001"/>
    <n v="4791370.8099999996"/>
  </r>
  <r>
    <n v="589"/>
    <x v="8"/>
    <x v="53"/>
    <s v="10977"/>
    <s v="เทพสถิต,รพช."/>
    <s v="รพช."/>
    <n v="38"/>
    <s v="รพช.F2 30,000 - 60,000"/>
    <n v="4.0999999999999996"/>
    <n v="3.75"/>
    <n v="3.17"/>
    <n v="53359984.530000001"/>
    <n v="26021398.629999999"/>
    <n v="0"/>
    <n v="0"/>
    <n v="0"/>
    <s v=""/>
    <x v="0"/>
    <n v="23537129.289999999"/>
    <n v="37483643.710000001"/>
  </r>
  <r>
    <n v="590"/>
    <x v="8"/>
    <x v="53"/>
    <s v="10978"/>
    <s v="ภูเขียวเฉลิมพระเกียรติ,รพช."/>
    <s v="รพท."/>
    <n v="290"/>
    <s v="รพท. M1 &gt;200"/>
    <n v="1.77"/>
    <n v="1.59"/>
    <n v="0.99"/>
    <n v="91367534.950000003"/>
    <n v="57335439.159999996"/>
    <n v="0"/>
    <n v="0"/>
    <n v="0"/>
    <s v=""/>
    <x v="0"/>
    <n v="53854491.710000001"/>
    <n v="-1522285.76"/>
  </r>
  <r>
    <n v="591"/>
    <x v="8"/>
    <x v="53"/>
    <s v="10979"/>
    <s v="บ้านแท่น,รพช."/>
    <s v="รพช."/>
    <n v="36"/>
    <s v="รพช.F2 30,000 - 60,000"/>
    <n v="1.91"/>
    <n v="1.71"/>
    <n v="1.46"/>
    <n v="18786667.949999999"/>
    <n v="8150113.46"/>
    <n v="0"/>
    <n v="0"/>
    <n v="0"/>
    <s v=""/>
    <x v="0"/>
    <n v="9989141.7400000002"/>
    <n v="9495290.5800000001"/>
  </r>
  <r>
    <n v="592"/>
    <x v="8"/>
    <x v="53"/>
    <s v="10980"/>
    <s v="แก้งคร้อ,รพช."/>
    <s v="รพช."/>
    <n v="120"/>
    <s v="รพช. M2 &gt;100"/>
    <n v="3.22"/>
    <n v="3.01"/>
    <n v="2.09"/>
    <n v="108903937.06"/>
    <n v="13866771.529999999"/>
    <n v="0"/>
    <n v="0"/>
    <n v="0"/>
    <s v=""/>
    <x v="0"/>
    <n v="17052392.239999998"/>
    <n v="53519504.18"/>
  </r>
  <r>
    <n v="593"/>
    <x v="8"/>
    <x v="53"/>
    <s v="10981"/>
    <s v="คอนสาร,รพช."/>
    <s v="รพช."/>
    <n v="62"/>
    <s v="รพช.F2 30,000 - 60,000"/>
    <n v="2.81"/>
    <n v="2.5099999999999998"/>
    <n v="2.0299999999999998"/>
    <n v="28062525.920000002"/>
    <n v="21263005.420000002"/>
    <n v="0"/>
    <n v="0"/>
    <n v="0"/>
    <s v=""/>
    <x v="0"/>
    <n v="20233279.789999999"/>
    <n v="15926668.41"/>
  </r>
  <r>
    <n v="594"/>
    <x v="8"/>
    <x v="53"/>
    <s v="10982"/>
    <s v="ภักดีชุมพล,รพช."/>
    <s v="รพช."/>
    <n v="34"/>
    <s v="รพช.F2 &lt;=30,000"/>
    <n v="7.21"/>
    <n v="6.72"/>
    <n v="6.03"/>
    <n v="51444436.5"/>
    <n v="14060671.58"/>
    <n v="0"/>
    <n v="0"/>
    <n v="0"/>
    <s v=""/>
    <x v="0"/>
    <n v="13512695.119999999"/>
    <n v="41651270.369999997"/>
  </r>
  <r>
    <n v="595"/>
    <x v="8"/>
    <x v="53"/>
    <s v="10983"/>
    <s v="เนินสง่า,รพช."/>
    <s v="รพช."/>
    <n v="30"/>
    <s v="รพช.F2 &lt;=30,000"/>
    <n v="2.56"/>
    <n v="2.37"/>
    <n v="1.74"/>
    <n v="16908859.559999999"/>
    <n v="9714341.0500000007"/>
    <n v="0"/>
    <n v="0"/>
    <n v="0"/>
    <s v=""/>
    <x v="0"/>
    <n v="8321902.9500000002"/>
    <n v="7993054.8099999996"/>
  </r>
  <r>
    <n v="596"/>
    <x v="8"/>
    <x v="54"/>
    <s v="10666"/>
    <s v="มหาราชนครราชสีมา,รพศ."/>
    <s v="รพศ."/>
    <n v="1319"/>
    <s v="รพศ.A &gt;1000"/>
    <n v="4.43"/>
    <n v="4.1500000000000004"/>
    <n v="2.96"/>
    <n v="2459287813.0999999"/>
    <n v="213076118.22999999"/>
    <n v="0"/>
    <n v="0"/>
    <n v="0"/>
    <s v=""/>
    <x v="0"/>
    <n v="168615281.52000001"/>
    <n v="1418818599.77"/>
  </r>
  <r>
    <n v="597"/>
    <x v="8"/>
    <x v="54"/>
    <s v="10871"/>
    <s v="ครบุรี,รพช."/>
    <s v="รพช."/>
    <n v="120"/>
    <s v="รพช. M2 &gt;100"/>
    <n v="3.62"/>
    <n v="3.22"/>
    <n v="2.67"/>
    <n v="66368469.399999999"/>
    <n v="25006200.07"/>
    <n v="0"/>
    <n v="0"/>
    <n v="0"/>
    <s v=""/>
    <x v="0"/>
    <n v="18078392.739999998"/>
    <n v="42334156.609999999"/>
  </r>
  <r>
    <n v="598"/>
    <x v="8"/>
    <x v="54"/>
    <s v="10872"/>
    <s v="เสิงสาง,รพช."/>
    <s v="รพช."/>
    <n v="60"/>
    <s v="รพช.F2 30,000 - 60,000"/>
    <n v="4.28"/>
    <n v="3.99"/>
    <n v="3.71"/>
    <n v="84759063.019999996"/>
    <n v="15008791.52"/>
    <n v="0"/>
    <n v="0"/>
    <n v="0"/>
    <s v=""/>
    <x v="0"/>
    <n v="12585516.18"/>
    <n v="70127520.730000004"/>
  </r>
  <r>
    <n v="599"/>
    <x v="8"/>
    <x v="54"/>
    <s v="10873"/>
    <s v="คง,รพช."/>
    <s v="รพช."/>
    <n v="63"/>
    <s v="รพช.F2 30,000 - 60,000"/>
    <n v="2.74"/>
    <n v="2.58"/>
    <n v="1.96"/>
    <n v="51098123.469999999"/>
    <n v="17239521.739999998"/>
    <n v="0"/>
    <n v="0"/>
    <n v="0"/>
    <s v=""/>
    <x v="0"/>
    <n v="15195939.539999999"/>
    <n v="28454635.510000002"/>
  </r>
  <r>
    <n v="600"/>
    <x v="8"/>
    <x v="54"/>
    <s v="10874"/>
    <s v="บ้านเหลื่อม,รพช."/>
    <s v="รพช."/>
    <n v="35"/>
    <s v="รพช.F2 &lt;=30,000"/>
    <n v="3.23"/>
    <n v="2.94"/>
    <n v="2.5499999999999998"/>
    <n v="25850534.879999999"/>
    <n v="7929978.9900000002"/>
    <n v="0"/>
    <n v="0"/>
    <n v="0"/>
    <s v=""/>
    <x v="0"/>
    <n v="6646354.5199999996"/>
    <n v="17716886.960000001"/>
  </r>
  <r>
    <n v="601"/>
    <x v="8"/>
    <x v="54"/>
    <s v="10875"/>
    <s v="จักราช,รพช."/>
    <s v="รพช."/>
    <n v="85"/>
    <s v="รพช.F1 50,000-100,000"/>
    <n v="1.61"/>
    <n v="1.36"/>
    <n v="1.05"/>
    <n v="16450419.68"/>
    <n v="12444765.09"/>
    <n v="0"/>
    <n v="0"/>
    <n v="0"/>
    <s v=""/>
    <x v="0"/>
    <n v="9860770.9499999993"/>
    <n v="1235412.6599999999"/>
  </r>
  <r>
    <n v="602"/>
    <x v="8"/>
    <x v="54"/>
    <s v="10876"/>
    <s v="โชคชัย,รพช."/>
    <s v="รพช."/>
    <n v="91"/>
    <s v="รพช. M2 &lt;=100"/>
    <n v="1.7"/>
    <n v="1.43"/>
    <n v="0.91"/>
    <n v="39373946.439999998"/>
    <n v="24539120.550000001"/>
    <n v="0"/>
    <n v="0"/>
    <n v="0"/>
    <s v=""/>
    <x v="0"/>
    <n v="24714352.539999999"/>
    <n v="-4983981.82"/>
  </r>
  <r>
    <n v="603"/>
    <x v="8"/>
    <x v="54"/>
    <s v="10877"/>
    <s v="ด่านขุนทด,รพช."/>
    <s v="รพช."/>
    <n v="125"/>
    <s v="รพช. M2 &gt;100"/>
    <n v="1.94"/>
    <n v="1.72"/>
    <n v="1.35"/>
    <n v="41087943.640000001"/>
    <n v="13847988.140000001"/>
    <n v="0"/>
    <n v="0"/>
    <n v="0"/>
    <s v=""/>
    <x v="0"/>
    <n v="9764675.1999999993"/>
    <n v="15192868.23"/>
  </r>
  <r>
    <n v="604"/>
    <x v="8"/>
    <x v="54"/>
    <s v="10878"/>
    <s v="โนนไทย,รพช."/>
    <s v="รพช."/>
    <n v="87"/>
    <s v="รพช.F2 30,000 - 60,000"/>
    <n v="4.17"/>
    <n v="3.84"/>
    <n v="3.44"/>
    <n v="58421212.600000001"/>
    <n v="15180273.18"/>
    <n v="0"/>
    <n v="0"/>
    <n v="0"/>
    <s v=""/>
    <x v="0"/>
    <n v="15622191.65"/>
    <n v="44954684.049999997"/>
  </r>
  <r>
    <n v="605"/>
    <x v="8"/>
    <x v="54"/>
    <s v="10879"/>
    <s v="โนนสูง,รพช."/>
    <s v="รพช."/>
    <n v="77"/>
    <s v="รพช.F2 60,000-90,000"/>
    <n v="1.97"/>
    <n v="1.69"/>
    <n v="1.22"/>
    <n v="39551094.460000001"/>
    <n v="28040978.77"/>
    <n v="0"/>
    <n v="0"/>
    <n v="0"/>
    <s v=""/>
    <x v="0"/>
    <n v="27744485.780000001"/>
    <n v="8814317.6199999992"/>
  </r>
  <r>
    <n v="606"/>
    <x v="8"/>
    <x v="54"/>
    <s v="10880"/>
    <s v="ขามสะแกแสง,รพช."/>
    <s v="รพช."/>
    <n v="54"/>
    <s v="รพช.F2 30,000 - 60,000"/>
    <n v="2.3199999999999998"/>
    <n v="2.1"/>
    <n v="1.23"/>
    <n v="18660577.52"/>
    <n v="11841686.119999999"/>
    <n v="0"/>
    <n v="0"/>
    <n v="0"/>
    <s v=""/>
    <x v="0"/>
    <n v="10654226.23"/>
    <n v="3290884.14"/>
  </r>
  <r>
    <n v="607"/>
    <x v="8"/>
    <x v="54"/>
    <s v="10881"/>
    <s v="บัวใหญ่,รพช."/>
    <s v="รพช."/>
    <n v="145"/>
    <s v="รพช. M2 &gt;100"/>
    <n v="2.17"/>
    <n v="1.8"/>
    <n v="1.01"/>
    <n v="50674769.369999997"/>
    <n v="33877617.990000002"/>
    <n v="0"/>
    <n v="0"/>
    <n v="0"/>
    <s v=""/>
    <x v="0"/>
    <n v="34106937.280000001"/>
    <n v="477279.86"/>
  </r>
  <r>
    <n v="608"/>
    <x v="8"/>
    <x v="54"/>
    <s v="10882"/>
    <s v="ประทาย,รพช."/>
    <s v="รพช."/>
    <n v="72"/>
    <s v="รพช.F1 50,000-100,000"/>
    <n v="2.2999999999999998"/>
    <n v="2.13"/>
    <n v="1.81"/>
    <n v="38563856.240000002"/>
    <n v="8841508.1999999993"/>
    <n v="0"/>
    <n v="0"/>
    <n v="0"/>
    <s v=""/>
    <x v="0"/>
    <n v="7681334.9500000002"/>
    <n v="23915647.23"/>
  </r>
  <r>
    <n v="609"/>
    <x v="8"/>
    <x v="54"/>
    <s v="10883"/>
    <s v="ปักธงชัย,รพช."/>
    <s v="รพช."/>
    <n v="100"/>
    <s v="รพช.F1 50,000-100,000"/>
    <n v="1.81"/>
    <n v="1.64"/>
    <n v="1.34"/>
    <n v="51653474.049999997"/>
    <n v="19472618.77"/>
    <n v="0"/>
    <n v="0"/>
    <n v="0"/>
    <s v=""/>
    <x v="0"/>
    <n v="15369624.32"/>
    <n v="21685963.789999999"/>
  </r>
  <r>
    <n v="610"/>
    <x v="8"/>
    <x v="54"/>
    <s v="10884"/>
    <s v="พิมาย,รพช."/>
    <s v="รพท."/>
    <n v="215"/>
    <s v="รพท. M1 &gt;200"/>
    <n v="2.84"/>
    <n v="2.5099999999999998"/>
    <n v="1.42"/>
    <n v="105670114.33"/>
    <n v="39637523.200000003"/>
    <n v="0"/>
    <n v="0"/>
    <n v="0"/>
    <s v=""/>
    <x v="0"/>
    <n v="37028973.049999997"/>
    <n v="24460622.760000002"/>
  </r>
  <r>
    <n v="611"/>
    <x v="8"/>
    <x v="54"/>
    <s v="10885"/>
    <s v="ห้วยแถลง,รพช."/>
    <s v="รพช."/>
    <n v="60"/>
    <s v="รพช.F2 30,000 - 60,000"/>
    <n v="2.56"/>
    <n v="2.4"/>
    <n v="2.0499999999999998"/>
    <n v="43654559.280000001"/>
    <n v="7677773.4500000002"/>
    <n v="0"/>
    <n v="0"/>
    <n v="0"/>
    <s v=""/>
    <x v="0"/>
    <n v="6525892.1200000001"/>
    <n v="29268664.300000001"/>
  </r>
  <r>
    <n v="612"/>
    <x v="8"/>
    <x v="54"/>
    <s v="10886"/>
    <s v="ชุมพวง,รพช."/>
    <s v="รพช."/>
    <n v="75"/>
    <s v="รพช.F1 50,000-100,000"/>
    <n v="2.86"/>
    <n v="2.57"/>
    <n v="1.83"/>
    <n v="50541538.25"/>
    <n v="21308277.57"/>
    <n v="0"/>
    <n v="0"/>
    <n v="0"/>
    <s v=""/>
    <x v="0"/>
    <n v="19817951.510000002"/>
    <n v="21991444.190000001"/>
  </r>
  <r>
    <n v="613"/>
    <x v="8"/>
    <x v="54"/>
    <s v="10887"/>
    <s v="สูงเนิน,รพช."/>
    <s v="รพช."/>
    <n v="120"/>
    <s v="รพช.F1 50,000-100,000"/>
    <n v="2.0699999999999998"/>
    <n v="1.82"/>
    <n v="1.03"/>
    <n v="38220718.700000003"/>
    <n v="16396734.67"/>
    <n v="0"/>
    <n v="0"/>
    <n v="0"/>
    <s v=""/>
    <x v="0"/>
    <n v="12390598.710000001"/>
    <n v="52183.66"/>
  </r>
  <r>
    <n v="614"/>
    <x v="8"/>
    <x v="54"/>
    <s v="10888"/>
    <s v="ขามทะเลสอ,รพช."/>
    <s v="รพช."/>
    <n v="35"/>
    <s v="รพช.F2 &lt;=30,000"/>
    <n v="3.3"/>
    <n v="2.9"/>
    <n v="2.2799999999999998"/>
    <n v="28283107.609999999"/>
    <n v="14664600.26"/>
    <n v="0"/>
    <n v="0"/>
    <n v="0"/>
    <s v=""/>
    <x v="0"/>
    <n v="15931854.710000001"/>
    <n v="15709162.6"/>
  </r>
  <r>
    <n v="615"/>
    <x v="8"/>
    <x v="54"/>
    <s v="10889"/>
    <s v="สีคิ้ว,รพช."/>
    <s v="รพช."/>
    <n v="135"/>
    <s v="รพช.F1 50,000-100,000"/>
    <n v="2.5299999999999998"/>
    <n v="2.17"/>
    <n v="1.49"/>
    <n v="68883652.799999997"/>
    <n v="31546165.23"/>
    <n v="0"/>
    <n v="0"/>
    <n v="0"/>
    <s v=""/>
    <x v="0"/>
    <n v="25904268.41"/>
    <n v="20973312.5"/>
  </r>
  <r>
    <n v="616"/>
    <x v="8"/>
    <x v="54"/>
    <s v="10890"/>
    <s v="ปากช่องนานา,รพท."/>
    <s v="รพท."/>
    <n v="268"/>
    <s v="รพท. M1 &gt;200"/>
    <n v="1.94"/>
    <n v="1.72"/>
    <n v="1.18"/>
    <n v="136347451.58000001"/>
    <n v="53477943.880000003"/>
    <n v="0"/>
    <n v="0"/>
    <n v="0"/>
    <s v=""/>
    <x v="0"/>
    <n v="57680565.310000002"/>
    <n v="26421215.539999999"/>
  </r>
  <r>
    <n v="617"/>
    <x v="8"/>
    <x v="54"/>
    <s v="10891"/>
    <s v="หนองบุญมาก,รพช."/>
    <s v="รพช."/>
    <n v="63"/>
    <s v="รพช.F2 30,000 - 60,000"/>
    <n v="1.99"/>
    <n v="1.7"/>
    <n v="1.35"/>
    <n v="25573083.030000001"/>
    <n v="20187091.02"/>
    <n v="0"/>
    <n v="0"/>
    <n v="0"/>
    <s v=""/>
    <x v="0"/>
    <n v="16351609.390000001"/>
    <n v="8885074.3599999994"/>
  </r>
  <r>
    <n v="618"/>
    <x v="8"/>
    <x v="54"/>
    <s v="10892"/>
    <s v="แก้งสนามนาง,รพช."/>
    <s v="รพช."/>
    <n v="42"/>
    <s v="รพช.F2 &lt;=30,000"/>
    <n v="2.78"/>
    <n v="2.5"/>
    <n v="2.38"/>
    <n v="30720744.84"/>
    <n v="8400522.8000000007"/>
    <n v="0"/>
    <n v="0"/>
    <n v="0"/>
    <s v=""/>
    <x v="0"/>
    <n v="7778150.6200000001"/>
    <n v="22804859.52"/>
  </r>
  <r>
    <n v="619"/>
    <x v="8"/>
    <x v="54"/>
    <s v="10893"/>
    <s v="โนนแดง,รพช."/>
    <s v="รพช."/>
    <n v="33"/>
    <s v="รพช.F2 &lt;=30,000"/>
    <n v="4.87"/>
    <n v="4.5"/>
    <n v="2.46"/>
    <n v="46384156.869999997"/>
    <n v="9064858.5800000001"/>
    <n v="0"/>
    <n v="0"/>
    <n v="0"/>
    <s v=""/>
    <x v="0"/>
    <n v="8104067.0899999999"/>
    <n v="17480723.57"/>
  </r>
  <r>
    <n v="620"/>
    <x v="8"/>
    <x v="54"/>
    <s v="10894"/>
    <s v="วังน้ำเขียว,รพช."/>
    <s v="รพช."/>
    <n v="40"/>
    <s v="รพช.F2 30,000 - 60,000"/>
    <n v="2.63"/>
    <n v="2.38"/>
    <n v="2.1800000000000002"/>
    <n v="31597275.68"/>
    <n v="17772719.43"/>
    <n v="0"/>
    <n v="0"/>
    <n v="0"/>
    <s v=""/>
    <x v="0"/>
    <n v="17523891.41"/>
    <n v="22488556.23"/>
  </r>
  <r>
    <n v="621"/>
    <x v="8"/>
    <x v="54"/>
    <s v="11602"/>
    <s v="เฉลิมพระเกียรติสมเด็จย่า 100 ปี,รพช."/>
    <s v="รพช."/>
    <n v="30"/>
    <s v="รพช.F2 &lt;=30,000"/>
    <n v="2.2400000000000002"/>
    <n v="1.99"/>
    <n v="1.38"/>
    <n v="25149285.879999999"/>
    <n v="18256788.629999999"/>
    <n v="0"/>
    <n v="0"/>
    <n v="0"/>
    <s v=""/>
    <x v="0"/>
    <n v="16393470.34"/>
    <n v="7710697.75"/>
  </r>
  <r>
    <n v="622"/>
    <x v="8"/>
    <x v="54"/>
    <s v="11608"/>
    <s v="ลำทะเมนชัย,รพช."/>
    <s v="รพช."/>
    <n v="30"/>
    <s v="รพช.F2 &lt;=30,000"/>
    <n v="3.38"/>
    <n v="2.97"/>
    <n v="2.5299999999999998"/>
    <n v="22044373.120000001"/>
    <n v="8598003.4299999997"/>
    <n v="0"/>
    <n v="0"/>
    <n v="0"/>
    <s v=""/>
    <x v="0"/>
    <n v="7012460.7800000003"/>
    <n v="14146883.550000001"/>
  </r>
  <r>
    <n v="623"/>
    <x v="8"/>
    <x v="54"/>
    <s v="22456"/>
    <s v="พระทองคำ เฉลิมพระเกียรติ 80 พรรษา,รพช."/>
    <s v="รพช."/>
    <n v="30"/>
    <s v="รพช.F2 30,000 - 60,000"/>
    <n v="2.21"/>
    <n v="2.0499999999999998"/>
    <n v="1.77"/>
    <n v="23415155.370000001"/>
    <n v="10979168.300000001"/>
    <n v="0"/>
    <n v="0"/>
    <n v="0"/>
    <s v=""/>
    <x v="0"/>
    <n v="10065389.609999999"/>
    <n v="14328024.939999999"/>
  </r>
  <r>
    <n v="624"/>
    <x v="8"/>
    <x v="54"/>
    <s v="23839"/>
    <s v="เทพรัตน์นครราชสีมา,รพท."/>
    <s v="รพท."/>
    <n v="249"/>
    <s v="รพท. M1 &gt;200"/>
    <n v="3.41"/>
    <n v="3.12"/>
    <n v="1.87"/>
    <n v="257414687.78999999"/>
    <n v="166624057.56"/>
    <n v="0"/>
    <n v="0"/>
    <n v="0"/>
    <s v=""/>
    <x v="0"/>
    <n v="77732924.079999998"/>
    <n v="92634143.980000004"/>
  </r>
  <r>
    <n v="625"/>
    <x v="8"/>
    <x v="54"/>
    <s v="24692"/>
    <s v="เฉลิมพระเกียรติ,รพช."/>
    <s v="รพช."/>
    <n v="36"/>
    <s v="รพช.F3 &gt;=25,000"/>
    <n v="2.2000000000000002"/>
    <n v="1.94"/>
    <n v="1.18"/>
    <n v="20157705.449999999"/>
    <n v="4365063.34"/>
    <n v="0"/>
    <n v="0"/>
    <n v="0"/>
    <s v=""/>
    <x v="0"/>
    <n v="4845521.95"/>
    <n v="2952435.6"/>
  </r>
  <r>
    <n v="626"/>
    <x v="8"/>
    <x v="54"/>
    <s v="27839"/>
    <s v="บัวลาย,รพช."/>
    <s v="รพช."/>
    <n v="10"/>
    <s v="รพช.F3 15,000-25,000"/>
    <n v="3.8"/>
    <n v="3.63"/>
    <n v="3.41"/>
    <n v="27955138.530000001"/>
    <n v="5095661.5"/>
    <n v="0"/>
    <n v="0"/>
    <n v="0"/>
    <s v=""/>
    <x v="0"/>
    <n v="6008619.9299999997"/>
    <n v="23754350.350000001"/>
  </r>
  <r>
    <n v="627"/>
    <x v="8"/>
    <x v="54"/>
    <s v="27840"/>
    <s v="สีดา,รพช."/>
    <s v="รพช."/>
    <n v="29"/>
    <s v="รพช.F3 15,000-25,000"/>
    <n v="3.05"/>
    <n v="2.89"/>
    <n v="2.65"/>
    <n v="24118651.030000001"/>
    <n v="4003420.78"/>
    <n v="0"/>
    <n v="0"/>
    <n v="0"/>
    <s v=""/>
    <x v="0"/>
    <n v="3717125.01"/>
    <n v="19421580.920000002"/>
  </r>
  <r>
    <n v="628"/>
    <x v="8"/>
    <x v="54"/>
    <s v="27841"/>
    <s v="เทพารักษ์,รพช."/>
    <s v="รพช."/>
    <n v="24"/>
    <s v="รพช.F3 15,000-25,000"/>
    <n v="2.73"/>
    <n v="2.4300000000000002"/>
    <n v="1.87"/>
    <n v="33913482.5"/>
    <n v="6076165.54"/>
    <n v="0"/>
    <n v="0"/>
    <n v="0"/>
    <s v=""/>
    <x v="0"/>
    <n v="5592935.3700000001"/>
    <n v="15998807.51"/>
  </r>
  <r>
    <n v="629"/>
    <x v="8"/>
    <x v="55"/>
    <s v="10667"/>
    <s v="บุรีรัมย์,รพศ."/>
    <s v="รพศ."/>
    <n v="761"/>
    <s v="รพศ.A &gt;700 to &lt;1000"/>
    <n v="4.8899999999999997"/>
    <n v="4.43"/>
    <n v="2.65"/>
    <n v="1107104175.6400001"/>
    <n v="198833942.46000001"/>
    <n v="0"/>
    <n v="0"/>
    <n v="0"/>
    <s v=""/>
    <x v="0"/>
    <n v="209428436.75999999"/>
    <n v="468703207.95999998"/>
  </r>
  <r>
    <n v="630"/>
    <x v="8"/>
    <x v="55"/>
    <s v="10895"/>
    <s v="คูเมือง,รพช."/>
    <s v="รพช."/>
    <n v="125"/>
    <s v="รพช.F1 &lt;=50,000"/>
    <n v="2.3199999999999998"/>
    <n v="1.94"/>
    <n v="1.51"/>
    <n v="35595189.109999999"/>
    <n v="13145136.189999999"/>
    <n v="0"/>
    <n v="0"/>
    <n v="0"/>
    <s v=""/>
    <x v="0"/>
    <n v="12497513.77"/>
    <n v="13790887.970000001"/>
  </r>
  <r>
    <n v="631"/>
    <x v="8"/>
    <x v="55"/>
    <s v="10896"/>
    <s v="กระสัง,รพช."/>
    <s v="รพช."/>
    <n v="88"/>
    <s v="รพช.F2 60,000-90,000"/>
    <n v="4.67"/>
    <n v="4.3899999999999997"/>
    <n v="3.99"/>
    <n v="112995752.52"/>
    <n v="27974231.239999998"/>
    <n v="0"/>
    <n v="0"/>
    <n v="0"/>
    <s v=""/>
    <x v="0"/>
    <n v="26217912.109999999"/>
    <n v="92250933.349999994"/>
  </r>
  <r>
    <n v="632"/>
    <x v="8"/>
    <x v="55"/>
    <s v="10897"/>
    <s v="นางรอง,รพท."/>
    <s v="รพท."/>
    <n v="396"/>
    <s v="รพท.S &lt;=400"/>
    <n v="2.36"/>
    <n v="2.11"/>
    <n v="1.1100000000000001"/>
    <n v="149357369.49000001"/>
    <n v="47936930.969999999"/>
    <n v="0"/>
    <n v="0"/>
    <n v="0"/>
    <s v=""/>
    <x v="0"/>
    <n v="53015414.07"/>
    <n v="12301502.99"/>
  </r>
  <r>
    <n v="633"/>
    <x v="8"/>
    <x v="55"/>
    <s v="10898"/>
    <s v="หนองกี่,รพช."/>
    <s v="รพช."/>
    <n v="70"/>
    <s v="รพช.F2 30,000 - 60,000"/>
    <n v="2.4500000000000002"/>
    <n v="2.14"/>
    <n v="1.76"/>
    <n v="33708302.240000002"/>
    <n v="15957578.109999999"/>
    <n v="0"/>
    <n v="0"/>
    <n v="0"/>
    <s v=""/>
    <x v="0"/>
    <n v="14086596.869999999"/>
    <n v="17662778.399999999"/>
  </r>
  <r>
    <n v="634"/>
    <x v="8"/>
    <x v="55"/>
    <s v="10899"/>
    <s v="ละหานทราย,รพช."/>
    <s v="รพช."/>
    <n v="115"/>
    <s v="รพช.F1 50,000-100,000"/>
    <n v="2.46"/>
    <n v="2.1800000000000002"/>
    <n v="1.7"/>
    <n v="36866949.460000001"/>
    <n v="12285632.26"/>
    <n v="0"/>
    <n v="0"/>
    <n v="0"/>
    <s v=""/>
    <x v="0"/>
    <n v="10947199.550000001"/>
    <n v="17638530.510000002"/>
  </r>
  <r>
    <n v="635"/>
    <x v="8"/>
    <x v="55"/>
    <s v="10900"/>
    <s v="ประโคนชัย,รพช."/>
    <s v="รพช."/>
    <n v="184"/>
    <s v="รพช. M2 &gt;100"/>
    <n v="2.09"/>
    <n v="1.82"/>
    <n v="1.32"/>
    <n v="51781193.68"/>
    <n v="21215729.949999999"/>
    <n v="0"/>
    <n v="0"/>
    <n v="0"/>
    <s v=""/>
    <x v="0"/>
    <n v="18528795.27"/>
    <n v="15179444.01"/>
  </r>
  <r>
    <n v="636"/>
    <x v="8"/>
    <x v="55"/>
    <s v="10901"/>
    <s v="บ้านกรวด,รพช."/>
    <s v="รพช."/>
    <n v="90"/>
    <s v="รพช.F2 30,000 - 60,000"/>
    <n v="5.67"/>
    <n v="5.37"/>
    <n v="4.96"/>
    <n v="93367417.769999996"/>
    <n v="25268092.510000002"/>
    <n v="0"/>
    <n v="0"/>
    <n v="0"/>
    <s v=""/>
    <x v="0"/>
    <n v="24513371.859999999"/>
    <n v="79256880.930000007"/>
  </r>
  <r>
    <n v="637"/>
    <x v="8"/>
    <x v="55"/>
    <s v="10902"/>
    <s v="พุทไธสง,รพช."/>
    <s v="รพช."/>
    <n v="67"/>
    <s v="รพช.F1 &lt;=50,000"/>
    <n v="2.74"/>
    <n v="2.46"/>
    <n v="1.9"/>
    <n v="27863009.82"/>
    <n v="14219117.619999999"/>
    <n v="0"/>
    <n v="0"/>
    <n v="0"/>
    <s v=""/>
    <x v="0"/>
    <n v="12194289.550000001"/>
    <n v="14374459.060000001"/>
  </r>
  <r>
    <n v="638"/>
    <x v="8"/>
    <x v="55"/>
    <s v="10904"/>
    <s v="ลำปลายมาศ,รพช."/>
    <s v="รพช."/>
    <n v="176"/>
    <s v="รพช. M2 &gt;100"/>
    <n v="1.57"/>
    <n v="1.32"/>
    <n v="0.98"/>
    <n v="31202997.199999999"/>
    <n v="18223008.800000001"/>
    <n v="0"/>
    <n v="0"/>
    <n v="0"/>
    <s v=""/>
    <x v="0"/>
    <n v="17581354.239999998"/>
    <n v="-841954.07"/>
  </r>
  <r>
    <n v="639"/>
    <x v="8"/>
    <x v="55"/>
    <s v="10905"/>
    <s v="สตึก,รพช."/>
    <s v="รพช."/>
    <n v="113"/>
    <s v="รพช. M2 &gt;100"/>
    <n v="3.23"/>
    <n v="2.91"/>
    <n v="2.06"/>
    <n v="77351897.560000002"/>
    <n v="36747975.259999998"/>
    <n v="0"/>
    <n v="0"/>
    <n v="0"/>
    <s v=""/>
    <x v="0"/>
    <n v="37008371.710000001"/>
    <n v="36756558.130000003"/>
  </r>
  <r>
    <n v="640"/>
    <x v="8"/>
    <x v="55"/>
    <s v="10906"/>
    <s v="ปะคำ,รพช."/>
    <s v="รพช."/>
    <n v="44"/>
    <s v="รพช.F2 30,000 - 60,000"/>
    <n v="2.13"/>
    <n v="1.85"/>
    <n v="1.62"/>
    <n v="18804540.699999999"/>
    <n v="6854191.1200000001"/>
    <n v="0"/>
    <n v="0"/>
    <n v="0"/>
    <s v=""/>
    <x v="0"/>
    <n v="6206989.2300000004"/>
    <n v="10282469.24"/>
  </r>
  <r>
    <n v="641"/>
    <x v="8"/>
    <x v="55"/>
    <s v="10907"/>
    <s v="นาโพธิ์,รพช."/>
    <s v="รพช."/>
    <n v="35"/>
    <s v="รพช.F2 &lt;=30,000"/>
    <n v="3.04"/>
    <n v="2.75"/>
    <n v="2.2200000000000002"/>
    <n v="22145658.120000001"/>
    <n v="4945894.66"/>
    <n v="0"/>
    <n v="0"/>
    <n v="0"/>
    <s v=""/>
    <x v="0"/>
    <n v="4434098.8600000003"/>
    <n v="13228777.039999999"/>
  </r>
  <r>
    <n v="642"/>
    <x v="8"/>
    <x v="55"/>
    <s v="10908"/>
    <s v="หนองหงส์,รพช."/>
    <s v="รพช."/>
    <n v="81"/>
    <s v="รพช.F2 30,000 - 60,000"/>
    <n v="3.7"/>
    <n v="3.21"/>
    <n v="2.5499999999999998"/>
    <n v="28661488.579999998"/>
    <n v="12272558.16"/>
    <n v="0"/>
    <n v="0"/>
    <n v="0"/>
    <s v=""/>
    <x v="0"/>
    <n v="11678862.439999999"/>
    <n v="16451385.359999999"/>
  </r>
  <r>
    <n v="643"/>
    <x v="8"/>
    <x v="55"/>
    <s v="10909"/>
    <s v="พลับพลาชัย,รพช."/>
    <s v="รพช."/>
    <n v="47"/>
    <s v="รพช.F2 30,000 - 60,000"/>
    <n v="6.07"/>
    <n v="5.77"/>
    <n v="5.34"/>
    <n v="61493080.82"/>
    <n v="10486609.33"/>
    <n v="0"/>
    <n v="0"/>
    <n v="0"/>
    <s v=""/>
    <x v="0"/>
    <n v="9442419.8699999992"/>
    <n v="52684288.969999999"/>
  </r>
  <r>
    <n v="644"/>
    <x v="8"/>
    <x v="55"/>
    <s v="10910"/>
    <s v="ห้วยราช,รพช."/>
    <s v="รพช."/>
    <n v="40"/>
    <s v="รพช.F2 &lt;=30,000"/>
    <n v="2.0699999999999998"/>
    <n v="1.84"/>
    <n v="1.64"/>
    <n v="15467006.1"/>
    <n v="6390578.9900000002"/>
    <n v="0"/>
    <n v="0"/>
    <n v="0"/>
    <s v=""/>
    <x v="0"/>
    <n v="5548063.3600000003"/>
    <n v="9258022.6300000008"/>
  </r>
  <r>
    <n v="645"/>
    <x v="8"/>
    <x v="55"/>
    <s v="10911"/>
    <s v="โนนสุวรรณ,รพช."/>
    <s v="รพช."/>
    <n v="30"/>
    <s v="รพช.F2 &lt;=30,000"/>
    <n v="3.45"/>
    <n v="3.13"/>
    <n v="2.83"/>
    <n v="25755937.890000001"/>
    <n v="4752293.3099999996"/>
    <n v="0"/>
    <n v="0"/>
    <n v="0"/>
    <s v=""/>
    <x v="0"/>
    <n v="4576881.2699999996"/>
    <n v="19201466.510000002"/>
  </r>
  <r>
    <n v="646"/>
    <x v="8"/>
    <x v="55"/>
    <s v="10912"/>
    <s v="ชำนิ,รพช."/>
    <s v="รพช."/>
    <n v="36"/>
    <s v="รพช.F2 &lt;=30,000"/>
    <n v="2.95"/>
    <n v="2.68"/>
    <n v="2.37"/>
    <n v="28097498.68"/>
    <n v="10820438.51"/>
    <n v="0"/>
    <n v="0"/>
    <n v="0"/>
    <s v=""/>
    <x v="0"/>
    <n v="8329604.0899999999"/>
    <n v="19702240.600000001"/>
  </r>
  <r>
    <n v="647"/>
    <x v="8"/>
    <x v="55"/>
    <s v="10913"/>
    <s v="บ้านใหม่ไชยพจน์,รพช."/>
    <s v="รพช."/>
    <n v="58"/>
    <s v="รพช.F2 &lt;=30,000"/>
    <n v="2.5"/>
    <n v="2.25"/>
    <n v="1.81"/>
    <n v="16661897.140000001"/>
    <n v="4937706.24"/>
    <n v="0"/>
    <n v="0"/>
    <n v="0"/>
    <s v=""/>
    <x v="0"/>
    <n v="5088250.63"/>
    <n v="8987256.9499999993"/>
  </r>
  <r>
    <n v="648"/>
    <x v="8"/>
    <x v="55"/>
    <s v="10914"/>
    <s v="โนนดินแดง,รพช."/>
    <s v="รพช."/>
    <n v="34"/>
    <s v="รพช.F2 &lt;=30,000"/>
    <n v="3.62"/>
    <n v="3.31"/>
    <n v="2.5099999999999998"/>
    <n v="24332280.129999999"/>
    <n v="10226012.43"/>
    <n v="0"/>
    <n v="0"/>
    <n v="0"/>
    <s v=""/>
    <x v="0"/>
    <n v="9766577.6899999995"/>
    <n v="13981464.41"/>
  </r>
  <r>
    <n v="649"/>
    <x v="8"/>
    <x v="55"/>
    <s v="11619"/>
    <s v="เฉลิมพระเกียรติ(บุรีรัมย์),รพช."/>
    <s v="รพช."/>
    <n v="38"/>
    <s v="รพช.F2 &lt;=30,000"/>
    <n v="3.77"/>
    <n v="3.33"/>
    <n v="2.78"/>
    <n v="19085182.27"/>
    <n v="6571142.1799999997"/>
    <n v="0"/>
    <n v="0"/>
    <n v="0"/>
    <s v=""/>
    <x v="0"/>
    <n v="5578303.7400000002"/>
    <n v="12256381.18"/>
  </r>
  <r>
    <n v="650"/>
    <x v="8"/>
    <x v="55"/>
    <s v="23578"/>
    <s v="แคนดง,รพช."/>
    <s v="รพช."/>
    <n v="40"/>
    <s v="รพช.F3 15,000-25,000"/>
    <n v="6.54"/>
    <n v="6.38"/>
    <n v="5.47"/>
    <n v="68546156.069999993"/>
    <n v="8453780.8200000003"/>
    <n v="0"/>
    <n v="0"/>
    <n v="0"/>
    <s v=""/>
    <x v="0"/>
    <n v="8560688.6300000008"/>
    <n v="55286209.899999999"/>
  </r>
  <r>
    <n v="651"/>
    <x v="8"/>
    <x v="55"/>
    <s v="28020"/>
    <s v="บ้านด่าน,รพช."/>
    <s v="รพช."/>
    <n v="71"/>
    <s v="รพช.F2 &lt;=30,000"/>
    <n v="7.08"/>
    <n v="6.67"/>
    <n v="6.11"/>
    <n v="58138274.659999996"/>
    <n v="6333498.0899999999"/>
    <n v="0"/>
    <n v="0"/>
    <n v="0"/>
    <s v=""/>
    <x v="0"/>
    <n v="6251719.2800000003"/>
    <n v="48905723.75"/>
  </r>
  <r>
    <n v="652"/>
    <x v="8"/>
    <x v="56"/>
    <s v="10668"/>
    <s v="สุรินทร์,รพศ."/>
    <s v="รพศ."/>
    <n v="914"/>
    <s v="รพศ.A &gt;700 to &lt;1000"/>
    <n v="3.44"/>
    <n v="2.87"/>
    <n v="1.87"/>
    <n v="879553840.79999995"/>
    <n v="173401308.88"/>
    <n v="0"/>
    <n v="0"/>
    <n v="0"/>
    <s v=""/>
    <x v="0"/>
    <n v="156887201.99000001"/>
    <n v="314551167"/>
  </r>
  <r>
    <n v="653"/>
    <x v="8"/>
    <x v="56"/>
    <s v="10915"/>
    <s v="ชุมพลบุรี,รพช."/>
    <s v="รพช."/>
    <n v="65"/>
    <s v="รพช.F2 30,000 - 60,000"/>
    <n v="2.64"/>
    <n v="2.37"/>
    <n v="2.02"/>
    <n v="32758427.760000002"/>
    <n v="17458448.449999999"/>
    <n v="0"/>
    <n v="0"/>
    <n v="0"/>
    <s v=""/>
    <x v="0"/>
    <n v="16029478.51"/>
    <n v="20445092.91"/>
  </r>
  <r>
    <n v="654"/>
    <x v="8"/>
    <x v="56"/>
    <s v="10916"/>
    <s v="ท่าตูม,รพช."/>
    <s v="รพช."/>
    <n v="140"/>
    <s v="รพช. M2 &gt;100"/>
    <n v="2.37"/>
    <n v="2.23"/>
    <n v="1.72"/>
    <n v="81050619.129999995"/>
    <n v="28870689.379999999"/>
    <n v="0"/>
    <n v="0"/>
    <n v="0"/>
    <s v=""/>
    <x v="0"/>
    <n v="29578417.899999999"/>
    <n v="42718274.200000003"/>
  </r>
  <r>
    <n v="655"/>
    <x v="8"/>
    <x v="56"/>
    <s v="10917"/>
    <s v="จอมพระ,รพช."/>
    <s v="รพช."/>
    <n v="48"/>
    <s v="รพช.F2 30,000 - 60,000"/>
    <n v="5.86"/>
    <n v="5.58"/>
    <n v="5.05"/>
    <n v="70296304.290000007"/>
    <n v="12957669.210000001"/>
    <n v="0"/>
    <n v="0"/>
    <n v="0"/>
    <s v=""/>
    <x v="0"/>
    <n v="10512760.76"/>
    <n v="58581354.909999996"/>
  </r>
  <r>
    <n v="656"/>
    <x v="8"/>
    <x v="56"/>
    <s v="10918"/>
    <s v="ปราสาท,รพท."/>
    <s v="รพท."/>
    <n v="265"/>
    <s v="รพท. M1 &gt;200"/>
    <n v="3.21"/>
    <n v="2.92"/>
    <n v="1.82"/>
    <n v="171726373.61000001"/>
    <n v="96203209.640000001"/>
    <n v="0"/>
    <n v="0"/>
    <n v="0"/>
    <s v=""/>
    <x v="0"/>
    <n v="89126081.439999998"/>
    <n v="63870531.009999998"/>
  </r>
  <r>
    <n v="657"/>
    <x v="8"/>
    <x v="56"/>
    <s v="10919"/>
    <s v="กาบเชิง,รพช."/>
    <s v="รพช."/>
    <n v="109"/>
    <s v="รพช.F2 30,000 - 60,000"/>
    <n v="4.25"/>
    <n v="3.74"/>
    <n v="2.37"/>
    <n v="51131906.07"/>
    <n v="27014783.940000001"/>
    <n v="0"/>
    <n v="0"/>
    <n v="0"/>
    <s v=""/>
    <x v="0"/>
    <n v="26575850.309999999"/>
    <n v="21615018.73"/>
  </r>
  <r>
    <n v="658"/>
    <x v="8"/>
    <x v="56"/>
    <s v="10920"/>
    <s v="รัตนบุรี,รพช."/>
    <s v="รพช."/>
    <n v="135"/>
    <s v="รพช. M2 &gt;100"/>
    <n v="2.3199999999999998"/>
    <n v="2.1800000000000002"/>
    <n v="1.47"/>
    <n v="81014178.5"/>
    <n v="26411935.77"/>
    <n v="0"/>
    <n v="0"/>
    <n v="0"/>
    <s v=""/>
    <x v="0"/>
    <n v="21559880.300000001"/>
    <n v="28596298.23"/>
  </r>
  <r>
    <n v="659"/>
    <x v="8"/>
    <x v="56"/>
    <s v="10921"/>
    <s v="สนม,รพช."/>
    <s v="รพช."/>
    <n v="46"/>
    <s v="รพช.F2 &lt;=30,000"/>
    <n v="5.44"/>
    <n v="5.0599999999999996"/>
    <n v="4.3499999999999996"/>
    <n v="33831054.450000003"/>
    <n v="15502196.189999999"/>
    <n v="0"/>
    <n v="0"/>
    <n v="0"/>
    <s v=""/>
    <x v="0"/>
    <n v="12827003.84"/>
    <n v="25526704.640000001"/>
  </r>
  <r>
    <n v="660"/>
    <x v="8"/>
    <x v="56"/>
    <s v="10922"/>
    <s v="ศีขรภูมิ,รพช."/>
    <s v="รพช."/>
    <n v="249"/>
    <s v="รพช. M2 &gt;100"/>
    <n v="3.19"/>
    <n v="2.68"/>
    <n v="1.95"/>
    <n v="97130152.400000006"/>
    <n v="38829718.340000004"/>
    <n v="0"/>
    <n v="0"/>
    <n v="0"/>
    <s v=""/>
    <x v="0"/>
    <n v="35721775.640000001"/>
    <n v="42127755.579999998"/>
  </r>
  <r>
    <n v="661"/>
    <x v="8"/>
    <x v="56"/>
    <s v="10923"/>
    <s v="สังขะ,รพช."/>
    <s v="รพช."/>
    <n v="171"/>
    <s v="รพช. M2 &gt;100"/>
    <n v="2.79"/>
    <n v="2.44"/>
    <n v="1.73"/>
    <n v="88540917.299999997"/>
    <n v="40058670.25"/>
    <n v="0"/>
    <n v="0"/>
    <n v="0"/>
    <s v=""/>
    <x v="0"/>
    <n v="37788193.649999999"/>
    <n v="36437575.850000001"/>
  </r>
  <r>
    <n v="662"/>
    <x v="8"/>
    <x v="56"/>
    <s v="10924"/>
    <s v="ลำดวน,รพช."/>
    <s v="รพช."/>
    <n v="145"/>
    <s v="รพช.F2 30,000 - 60,000"/>
    <n v="5.77"/>
    <n v="5.38"/>
    <n v="3.92"/>
    <n v="68172024.980000004"/>
    <n v="18343594.620000001"/>
    <n v="0"/>
    <n v="0"/>
    <n v="0"/>
    <s v=""/>
    <x v="0"/>
    <n v="17200600.68"/>
    <n v="41760257.960000001"/>
  </r>
  <r>
    <n v="663"/>
    <x v="8"/>
    <x v="56"/>
    <s v="10925"/>
    <s v="สำโรงทาบ,รพช."/>
    <s v="รพช."/>
    <n v="48"/>
    <s v="รพช.F2 30,000 - 60,000"/>
    <n v="3"/>
    <n v="2.83"/>
    <n v="2.2400000000000002"/>
    <n v="28784473.02"/>
    <n v="12441437.18"/>
    <n v="0"/>
    <n v="0"/>
    <n v="0"/>
    <s v=""/>
    <x v="0"/>
    <n v="10997493.68"/>
    <n v="17873187.75"/>
  </r>
  <r>
    <n v="664"/>
    <x v="8"/>
    <x v="56"/>
    <s v="10926"/>
    <s v="บัวเชด,รพช."/>
    <s v="รพช."/>
    <n v="49"/>
    <s v="รพช.F2 30,000 - 60,000"/>
    <n v="2.5499999999999998"/>
    <n v="2.44"/>
    <n v="2.23"/>
    <n v="38083481.270000003"/>
    <n v="6355201.3099999996"/>
    <n v="0"/>
    <n v="0"/>
    <n v="0"/>
    <s v=""/>
    <x v="0"/>
    <n v="3633459.44"/>
    <n v="30211311.690000001"/>
  </r>
  <r>
    <n v="665"/>
    <x v="8"/>
    <x v="56"/>
    <s v="22302"/>
    <s v="พนมดงรัก เฉลิมพระเกียรติ 80 พรรษา,รพช."/>
    <s v="รพช."/>
    <n v="36"/>
    <s v="รพช.F2 &lt;=30,000"/>
    <n v="4.53"/>
    <n v="4.24"/>
    <n v="3.59"/>
    <n v="33219769.739999998"/>
    <n v="18148081.010000002"/>
    <n v="0"/>
    <n v="0"/>
    <n v="0"/>
    <s v=""/>
    <x v="0"/>
    <n v="15792976.279999999"/>
    <n v="24331439.640000001"/>
  </r>
  <r>
    <n v="666"/>
    <x v="8"/>
    <x v="56"/>
    <s v="27842"/>
    <s v="เขวาสินรินทร์,รพช."/>
    <s v="รพช."/>
    <n v="25"/>
    <s v="รพช.F3 15,000-25,000"/>
    <n v="8.4"/>
    <n v="8.02"/>
    <n v="7.7"/>
    <n v="77512793.319999993"/>
    <n v="11777045.949999999"/>
    <n v="0"/>
    <n v="0"/>
    <n v="0"/>
    <s v=""/>
    <x v="0"/>
    <n v="9186730.5299999993"/>
    <n v="70133439.109999999"/>
  </r>
  <r>
    <n v="667"/>
    <x v="8"/>
    <x v="56"/>
    <s v="27843"/>
    <s v="ศรีณรงค์,รพช."/>
    <s v="รพช."/>
    <n v="36"/>
    <s v="รพช.F2 30,000 - 60,000"/>
    <n v="4.18"/>
    <n v="4.03"/>
    <n v="3.67"/>
    <n v="80541373.579999998"/>
    <n v="11481879.08"/>
    <n v="0"/>
    <n v="0"/>
    <n v="0"/>
    <s v=""/>
    <x v="0"/>
    <n v="10834962.720000001"/>
    <n v="67782670.590000004"/>
  </r>
  <r>
    <n v="668"/>
    <x v="8"/>
    <x v="56"/>
    <s v="27844"/>
    <s v="โนนนารายณ์,รพช."/>
    <s v="รพช."/>
    <n v="30"/>
    <s v="รพช.F3 15,000-25,000"/>
    <n v="4.97"/>
    <n v="4.75"/>
    <n v="4.16"/>
    <n v="33102090.91"/>
    <n v="11834384.99"/>
    <n v="0"/>
    <n v="0"/>
    <n v="0"/>
    <s v=""/>
    <x v="0"/>
    <n v="11104752.619999999"/>
    <n v="26374971.890000001"/>
  </r>
  <r>
    <n v="669"/>
    <x v="9"/>
    <x v="57"/>
    <s v="10712"/>
    <s v="มุกดาหาร,รพท."/>
    <s v="รพท."/>
    <n v="422"/>
    <s v="รพท.S &gt;400"/>
    <n v="2.29"/>
    <n v="1.99"/>
    <n v="1.36"/>
    <n v="179938372.47"/>
    <n v="32572638.170000002"/>
    <n v="0"/>
    <n v="0"/>
    <n v="0"/>
    <s v=""/>
    <x v="0"/>
    <n v="32717008.68"/>
    <n v="50593042.109999999"/>
  </r>
  <r>
    <n v="670"/>
    <x v="9"/>
    <x v="57"/>
    <s v="11113"/>
    <s v="นิคมคำสร้อย,รพช."/>
    <s v="รพช."/>
    <n v="62"/>
    <s v="รพช.F2 30,000 - 60,000"/>
    <n v="2.12"/>
    <n v="1.85"/>
    <n v="1.55"/>
    <n v="18102119.329999998"/>
    <n v="6627100.1200000001"/>
    <n v="0"/>
    <n v="0"/>
    <n v="0"/>
    <s v=""/>
    <x v="0"/>
    <n v="6043983.6600000001"/>
    <n v="8863136.0899999999"/>
  </r>
  <r>
    <n v="671"/>
    <x v="9"/>
    <x v="57"/>
    <s v="11114"/>
    <s v="ดอนตาล,รพช."/>
    <s v="รพช."/>
    <n v="52"/>
    <s v="รพช.F2 30,000 - 60,000"/>
    <n v="2.83"/>
    <n v="2.63"/>
    <n v="2.2799999999999998"/>
    <n v="30591205.239999998"/>
    <n v="4495233.5599999996"/>
    <n v="0"/>
    <n v="0"/>
    <n v="0"/>
    <s v=""/>
    <x v="0"/>
    <n v="4914949.24"/>
    <n v="22289492.190000001"/>
  </r>
  <r>
    <n v="672"/>
    <x v="9"/>
    <x v="57"/>
    <s v="11115"/>
    <s v="ดงหลวง,รพช."/>
    <s v="รพช."/>
    <n v="35"/>
    <s v="รพช.F2 30,000 - 60,000"/>
    <n v="2.2799999999999998"/>
    <n v="2.09"/>
    <n v="1.85"/>
    <n v="19384665.5"/>
    <n v="17221028.719999999"/>
    <n v="0"/>
    <n v="0"/>
    <n v="0"/>
    <s v=""/>
    <x v="0"/>
    <n v="16635302.24"/>
    <n v="12707464.24"/>
  </r>
  <r>
    <n v="673"/>
    <x v="9"/>
    <x v="57"/>
    <s v="11116"/>
    <s v="คำชะอี,รพช."/>
    <s v="รพช."/>
    <n v="42"/>
    <s v="รพช.F2 30,000 - 60,000"/>
    <n v="1.84"/>
    <n v="1.67"/>
    <n v="1.25"/>
    <n v="19839809.219999999"/>
    <n v="7052315.8499999996"/>
    <n v="0"/>
    <n v="0"/>
    <n v="0"/>
    <s v=""/>
    <x v="0"/>
    <n v="9062007.4800000004"/>
    <n v="5272934.6399999997"/>
  </r>
  <r>
    <n v="674"/>
    <x v="9"/>
    <x v="57"/>
    <s v="11117"/>
    <s v="หว้านใหญ่,รพช."/>
    <s v="รพช."/>
    <n v="30"/>
    <s v="รพช.F2 &lt;=30,000"/>
    <n v="2.5499999999999998"/>
    <n v="2.29"/>
    <n v="1.97"/>
    <n v="18156619.41"/>
    <n v="3944030.32"/>
    <n v="0"/>
    <n v="0"/>
    <n v="0"/>
    <s v=""/>
    <x v="0"/>
    <n v="5132905.1500000004"/>
    <n v="11347436.07"/>
  </r>
  <r>
    <n v="675"/>
    <x v="9"/>
    <x v="57"/>
    <s v="11118"/>
    <s v="หนองสูง,รพช."/>
    <s v="รพช."/>
    <n v="48"/>
    <s v="รพช.F2 &lt;=30,000"/>
    <n v="4.55"/>
    <n v="4.28"/>
    <n v="3.58"/>
    <n v="32262281.050000001"/>
    <n v="4176476.14"/>
    <n v="0"/>
    <n v="0"/>
    <n v="0"/>
    <s v=""/>
    <x v="0"/>
    <n v="4900819.1100000003"/>
    <n v="23414934.469999999"/>
  </r>
  <r>
    <n v="676"/>
    <x v="9"/>
    <x v="58"/>
    <s v="10701"/>
    <s v="ยโสธร,รพท."/>
    <s v="รพท."/>
    <n v="370"/>
    <s v="รพท.S &lt;=400"/>
    <n v="2.63"/>
    <n v="2.16"/>
    <n v="1.06"/>
    <n v="244073266.34"/>
    <n v="44498300.939999998"/>
    <n v="0"/>
    <n v="0"/>
    <n v="0"/>
    <s v=""/>
    <x v="0"/>
    <n v="62519879.670000002"/>
    <n v="8795979.4800000004"/>
  </r>
  <r>
    <n v="677"/>
    <x v="9"/>
    <x v="58"/>
    <s v="10963"/>
    <s v="ทรายมูล,รพช."/>
    <s v="รพช."/>
    <n v="30"/>
    <s v="รพช.F2 &lt;=30,000"/>
    <n v="2.23"/>
    <n v="1.94"/>
    <n v="1.62"/>
    <n v="12705576.33"/>
    <n v="5369686.6299999999"/>
    <n v="0"/>
    <n v="0"/>
    <n v="0"/>
    <s v=""/>
    <x v="0"/>
    <n v="6543977.71"/>
    <n v="6355727.8499999996"/>
  </r>
  <r>
    <n v="678"/>
    <x v="9"/>
    <x v="58"/>
    <s v="10964"/>
    <s v="กุดชุม,รพช."/>
    <s v="รพช."/>
    <n v="46"/>
    <s v="รพช.F2 30,000 - 60,000"/>
    <n v="4.2300000000000004"/>
    <n v="3.82"/>
    <n v="3.16"/>
    <n v="50599894.159999996"/>
    <n v="12986912.26"/>
    <n v="0"/>
    <n v="0"/>
    <n v="0"/>
    <s v=""/>
    <x v="0"/>
    <n v="9856569.6799999997"/>
    <n v="33908302.119999997"/>
  </r>
  <r>
    <n v="679"/>
    <x v="9"/>
    <x v="58"/>
    <s v="10965"/>
    <s v="คำเขื่อนแก้ว,รพช."/>
    <s v="รพช."/>
    <n v="63"/>
    <s v="รพช.F2 30,000 - 60,000"/>
    <n v="1.51"/>
    <n v="1.3"/>
    <n v="1.06"/>
    <n v="13361205.890000001"/>
    <n v="11403452.720000001"/>
    <n v="0"/>
    <n v="0"/>
    <n v="0"/>
    <s v=""/>
    <x v="0"/>
    <n v="13408500.029999999"/>
    <n v="1504912.72"/>
  </r>
  <r>
    <n v="680"/>
    <x v="9"/>
    <x v="58"/>
    <s v="10966"/>
    <s v="ป่าติ้ว,รพช."/>
    <s v="รพช."/>
    <n v="32"/>
    <s v="รพช.F2 &lt;=30,000"/>
    <n v="6.02"/>
    <n v="5.65"/>
    <n v="5.31"/>
    <n v="38952385.189999998"/>
    <n v="8592168.75"/>
    <n v="0"/>
    <n v="0"/>
    <n v="0"/>
    <s v=""/>
    <x v="0"/>
    <n v="6935734.1299999999"/>
    <n v="33460992.77"/>
  </r>
  <r>
    <n v="681"/>
    <x v="9"/>
    <x v="58"/>
    <s v="10967"/>
    <s v="มหาชนะชัย,รพช."/>
    <s v="รพช."/>
    <n v="36"/>
    <s v="รพช.F2 30,000 - 60,000"/>
    <n v="1.48"/>
    <n v="1.27"/>
    <n v="1.1000000000000001"/>
    <n v="9806286.2100000009"/>
    <n v="3100234.71"/>
    <n v="1"/>
    <n v="0"/>
    <n v="0"/>
    <s v=""/>
    <x v="1"/>
    <n v="4323133.95"/>
    <n v="2013646.82"/>
  </r>
  <r>
    <n v="682"/>
    <x v="9"/>
    <x v="58"/>
    <s v="10968"/>
    <s v="ค้อวัง,รพช."/>
    <s v="รพช."/>
    <n v="32"/>
    <s v="รพช.F2 &lt;=30,000"/>
    <n v="1.46"/>
    <n v="1.35"/>
    <n v="1.24"/>
    <n v="8703440.8000000007"/>
    <n v="5834673.6100000003"/>
    <n v="1"/>
    <n v="0"/>
    <n v="0"/>
    <s v=""/>
    <x v="1"/>
    <n v="7117914.0899999999"/>
    <n v="4450431.68"/>
  </r>
  <r>
    <n v="683"/>
    <x v="9"/>
    <x v="58"/>
    <s v="10969"/>
    <s v="ไทยเจริญ,รพช."/>
    <s v="รพช."/>
    <n v="32"/>
    <s v="รพช.F2 &lt;=30,000"/>
    <n v="1.78"/>
    <n v="1.64"/>
    <n v="1.46"/>
    <n v="12651713.869999999"/>
    <n v="2709073.01"/>
    <n v="0"/>
    <n v="0"/>
    <n v="0"/>
    <s v=""/>
    <x v="0"/>
    <n v="1750331.53"/>
    <n v="7417853.9699999997"/>
  </r>
  <r>
    <n v="684"/>
    <x v="9"/>
    <x v="58"/>
    <s v="11444"/>
    <s v="สมเด็จพระยุพราชเลิงนกทา,รพช."/>
    <s v="รพช."/>
    <n v="120"/>
    <s v="รพช. M2 &gt;100"/>
    <n v="1.74"/>
    <n v="1.61"/>
    <n v="1.18"/>
    <n v="38520450.609999999"/>
    <n v="8824288.0199999996"/>
    <n v="0"/>
    <n v="0"/>
    <n v="0"/>
    <s v=""/>
    <x v="0"/>
    <n v="12989038.33"/>
    <n v="9126733.7200000007"/>
  </r>
  <r>
    <n v="685"/>
    <x v="9"/>
    <x v="59"/>
    <s v="10700"/>
    <s v="ศรีสะเกษ,รพศ."/>
    <s v="รพศ."/>
    <n v="788"/>
    <s v="รพศ.A &gt;700 to &lt;1000"/>
    <n v="2.67"/>
    <n v="2.42"/>
    <n v="0.98"/>
    <n v="497164417.76999998"/>
    <n v="84135198.969999999"/>
    <n v="0"/>
    <n v="0"/>
    <n v="0"/>
    <s v=""/>
    <x v="0"/>
    <n v="96992960"/>
    <n v="-5318823.29"/>
  </r>
  <r>
    <n v="686"/>
    <x v="9"/>
    <x v="59"/>
    <s v="10927"/>
    <s v="ยางชุมน้อย,รพช."/>
    <s v="รพช."/>
    <n v="34"/>
    <s v="รพช.F2 &lt;=30,000"/>
    <n v="3.29"/>
    <n v="3.06"/>
    <n v="2.86"/>
    <n v="32384794.91"/>
    <n v="5703408.7199999997"/>
    <n v="0"/>
    <n v="0"/>
    <n v="0"/>
    <s v=""/>
    <x v="0"/>
    <n v="4539662.78"/>
    <n v="26236311.920000002"/>
  </r>
  <r>
    <n v="687"/>
    <x v="9"/>
    <x v="59"/>
    <s v="10928"/>
    <s v="กันทรารมย์,รพช."/>
    <s v="รพช."/>
    <n v="125"/>
    <s v="รพช.F1 50,000-100,000"/>
    <n v="1.72"/>
    <n v="1.66"/>
    <n v="1.44"/>
    <n v="53276622.219999999"/>
    <n v="8651433.8000000007"/>
    <n v="0"/>
    <n v="0"/>
    <n v="0"/>
    <s v=""/>
    <x v="0"/>
    <n v="9094627.8000000007"/>
    <n v="32730378.690000001"/>
  </r>
  <r>
    <n v="688"/>
    <x v="9"/>
    <x v="59"/>
    <s v="10929"/>
    <s v="กันทรลักษ์,รพช."/>
    <s v="รพท."/>
    <n v="210"/>
    <s v="รพท. M1 &gt;200"/>
    <n v="3.84"/>
    <n v="3.66"/>
    <n v="3.17"/>
    <n v="302095436.93000001"/>
    <n v="45661648.469999999"/>
    <n v="0"/>
    <n v="0"/>
    <n v="0"/>
    <s v=""/>
    <x v="0"/>
    <n v="52063135.939999998"/>
    <n v="230819332.61000001"/>
  </r>
  <r>
    <n v="689"/>
    <x v="9"/>
    <x v="59"/>
    <s v="10930"/>
    <s v="ขุขันธ์,รพช."/>
    <s v="รพช."/>
    <n v="130"/>
    <s v="รพช. M2 &gt;100"/>
    <n v="3.58"/>
    <n v="3.2"/>
    <n v="2.84"/>
    <n v="107430667.7"/>
    <n v="19022086.059999999"/>
    <n v="0"/>
    <n v="0"/>
    <n v="0"/>
    <s v=""/>
    <x v="0"/>
    <n v="18566147.239999998"/>
    <n v="76636360.969999999"/>
  </r>
  <r>
    <n v="690"/>
    <x v="9"/>
    <x v="59"/>
    <s v="10931"/>
    <s v="ไพรบึง,รพช."/>
    <s v="รพช."/>
    <n v="45"/>
    <s v="รพช.F2 30,000 - 60,000"/>
    <n v="3.64"/>
    <n v="3.52"/>
    <n v="3.4"/>
    <n v="52301997.950000003"/>
    <n v="7010445.5300000003"/>
    <n v="0"/>
    <n v="0"/>
    <n v="0"/>
    <s v=""/>
    <x v="0"/>
    <n v="4601794.0199999996"/>
    <n v="47541154.240000002"/>
  </r>
  <r>
    <n v="691"/>
    <x v="9"/>
    <x v="59"/>
    <s v="10932"/>
    <s v="ปรางค์กู่,รพช."/>
    <s v="รพช."/>
    <n v="70"/>
    <s v="รพช.F2 30,000 - 60,000"/>
    <n v="3.67"/>
    <n v="3.44"/>
    <n v="2.9"/>
    <n v="52206592.32"/>
    <n v="9349699.7599999998"/>
    <n v="0"/>
    <n v="0"/>
    <n v="0"/>
    <s v=""/>
    <x v="0"/>
    <n v="7989646.8499999996"/>
    <n v="37123499.109999999"/>
  </r>
  <r>
    <n v="692"/>
    <x v="9"/>
    <x v="59"/>
    <s v="10933"/>
    <s v="ขุนหาญ,รพช."/>
    <s v="รพช."/>
    <n v="94"/>
    <s v="รพช.F1 50,000-100,000"/>
    <n v="5.1100000000000003"/>
    <n v="4.8499999999999996"/>
    <n v="4.3"/>
    <n v="147573091.53999999"/>
    <n v="17961178.190000001"/>
    <n v="0"/>
    <n v="0"/>
    <n v="0"/>
    <s v=""/>
    <x v="0"/>
    <n v="20487605.890000001"/>
    <n v="118432403.26000001"/>
  </r>
  <r>
    <n v="693"/>
    <x v="9"/>
    <x v="59"/>
    <s v="10934"/>
    <s v="ราษีไศล,รพช."/>
    <s v="รพช."/>
    <n v="149"/>
    <s v="รพช. M2 &gt;100"/>
    <n v="10.93"/>
    <n v="10.62"/>
    <n v="10.23"/>
    <n v="322321930.94999999"/>
    <n v="2702524.46"/>
    <n v="0"/>
    <n v="0"/>
    <n v="0"/>
    <s v=""/>
    <x v="0"/>
    <n v="6507559.0199999996"/>
    <n v="299549119.45999998"/>
  </r>
  <r>
    <n v="694"/>
    <x v="9"/>
    <x v="59"/>
    <s v="10935"/>
    <s v="อุทุมพรพิสัย,รพช."/>
    <s v="รพช."/>
    <n v="150"/>
    <s v="รพช. M2 &gt;100"/>
    <n v="1.48"/>
    <n v="1.34"/>
    <n v="1.03"/>
    <n v="30023467.109999999"/>
    <n v="15188624.539999999"/>
    <n v="1"/>
    <n v="0"/>
    <n v="0"/>
    <s v=""/>
    <x v="1"/>
    <n v="16560539.560000001"/>
    <n v="2225331.14"/>
  </r>
  <r>
    <n v="695"/>
    <x v="9"/>
    <x v="59"/>
    <s v="10936"/>
    <s v="บึงบูรพ์,รพช."/>
    <s v="รพช."/>
    <n v="34"/>
    <s v="รพช.F2 &lt;=30,000"/>
    <n v="12.02"/>
    <n v="11.63"/>
    <n v="11.16"/>
    <n v="52210950.409999996"/>
    <n v="15604910.42"/>
    <n v="0"/>
    <n v="0"/>
    <n v="0"/>
    <s v=""/>
    <x v="0"/>
    <n v="15473938.67"/>
    <n v="48131276.729999997"/>
  </r>
  <r>
    <n v="696"/>
    <x v="9"/>
    <x v="59"/>
    <s v="10937"/>
    <s v="ห้วยทับทัน,รพช."/>
    <s v="รพช."/>
    <n v="33"/>
    <s v="รพช.F2 30,000 - 60,000"/>
    <n v="3.76"/>
    <n v="3.32"/>
    <n v="2.8"/>
    <n v="54235726.299999997"/>
    <n v="6454275.3700000001"/>
    <n v="0"/>
    <n v="0"/>
    <n v="0"/>
    <s v=""/>
    <x v="0"/>
    <n v="5141830.2"/>
    <n v="35287704.850000001"/>
  </r>
  <r>
    <n v="697"/>
    <x v="9"/>
    <x v="59"/>
    <s v="10938"/>
    <s v="โนนคูณ,รพช."/>
    <s v="รพช."/>
    <n v="38"/>
    <s v="รพช.F2 &lt;=30,000"/>
    <n v="2.69"/>
    <n v="2.4900000000000002"/>
    <n v="2.31"/>
    <n v="34855039.640000001"/>
    <n v="14004538.119999999"/>
    <n v="0"/>
    <n v="0"/>
    <n v="0"/>
    <s v=""/>
    <x v="0"/>
    <n v="9986561.7699999996"/>
    <n v="27109089.949999999"/>
  </r>
  <r>
    <n v="698"/>
    <x v="9"/>
    <x v="59"/>
    <s v="10939"/>
    <s v="ศรีรัตนะ,รพช."/>
    <s v="รพช."/>
    <n v="60"/>
    <s v="รพช.F2 30,000 - 60,000"/>
    <n v="2.72"/>
    <n v="2.5299999999999998"/>
    <n v="2.2599999999999998"/>
    <n v="39383721.619999997"/>
    <n v="9112189.7799999993"/>
    <n v="0"/>
    <n v="0"/>
    <n v="0"/>
    <s v=""/>
    <x v="0"/>
    <n v="6065357.3700000001"/>
    <n v="28997334.280000001"/>
  </r>
  <r>
    <n v="699"/>
    <x v="9"/>
    <x v="59"/>
    <s v="10940"/>
    <s v="วังหิน,รพช."/>
    <s v="รพช."/>
    <n v="34"/>
    <s v="รพช.F2 30,000 - 60,000"/>
    <n v="1.9"/>
    <n v="1.71"/>
    <n v="1.5"/>
    <n v="19776423.620000001"/>
    <n v="10801339.15"/>
    <n v="0"/>
    <n v="0"/>
    <n v="0"/>
    <s v=""/>
    <x v="0"/>
    <n v="9735580.4299999997"/>
    <n v="10835505.84"/>
  </r>
  <r>
    <n v="700"/>
    <x v="9"/>
    <x v="59"/>
    <s v="10941"/>
    <s v="น้ำเกลี้ยง,รพช."/>
    <s v="รพช."/>
    <n v="33"/>
    <s v="รพช.F2 30,000 - 60,000"/>
    <n v="2.89"/>
    <n v="2.64"/>
    <n v="2.3199999999999998"/>
    <n v="34346216.420000002"/>
    <n v="15881973.109999999"/>
    <n v="0"/>
    <n v="0"/>
    <n v="0"/>
    <s v=""/>
    <x v="0"/>
    <n v="13910615.26"/>
    <n v="24016059.899999999"/>
  </r>
  <r>
    <n v="701"/>
    <x v="9"/>
    <x v="59"/>
    <s v="10942"/>
    <s v="ภูสิงห์,รพช."/>
    <s v="รพช."/>
    <n v="39"/>
    <s v="รพช.F2 30,000 - 60,000"/>
    <n v="2.7"/>
    <n v="2.36"/>
    <n v="2.0699999999999998"/>
    <n v="35409731.979999997"/>
    <n v="11811199.84"/>
    <n v="0"/>
    <n v="0"/>
    <n v="0"/>
    <s v=""/>
    <x v="0"/>
    <n v="8680656.9299999997"/>
    <n v="22241548.609999999"/>
  </r>
  <r>
    <n v="702"/>
    <x v="9"/>
    <x v="59"/>
    <s v="10943"/>
    <s v="เมืองจันทร์,รพช."/>
    <s v="รพช."/>
    <n v="32"/>
    <s v="รพช.F2 &lt;=30,000"/>
    <n v="4.97"/>
    <n v="4.8099999999999996"/>
    <n v="4.46"/>
    <n v="35538246.619999997"/>
    <n v="12725300.92"/>
    <n v="0"/>
    <n v="0"/>
    <n v="0"/>
    <s v=""/>
    <x v="0"/>
    <n v="11130881.59"/>
    <n v="31493508.98"/>
  </r>
  <r>
    <n v="703"/>
    <x v="9"/>
    <x v="59"/>
    <s v="23125"/>
    <s v="เบญจลักษ์เฉลิมพระเกียรติ 80 พรรษา,รพช."/>
    <s v="รพช."/>
    <n v="30"/>
    <s v="รพช.F2 &lt;=30,000"/>
    <n v="1.98"/>
    <n v="1.82"/>
    <n v="1.57"/>
    <n v="24314782.579999998"/>
    <n v="5100570.21"/>
    <n v="0"/>
    <n v="0"/>
    <n v="0"/>
    <s v=""/>
    <x v="0"/>
    <n v="4204158.34"/>
    <n v="15223060.41"/>
  </r>
  <r>
    <n v="704"/>
    <x v="9"/>
    <x v="59"/>
    <s v="28014"/>
    <s v="พยุห์,รพช."/>
    <s v="รพช."/>
    <n v="30"/>
    <s v="รพช.F2 &lt;=30,000"/>
    <n v="3.63"/>
    <n v="3.49"/>
    <n v="3.24"/>
    <n v="41326429.600000001"/>
    <n v="7349056.1799999997"/>
    <n v="0"/>
    <n v="0"/>
    <n v="0"/>
    <s v=""/>
    <x v="0"/>
    <n v="6445436.7599999998"/>
    <n v="35190222.590000004"/>
  </r>
  <r>
    <n v="705"/>
    <x v="9"/>
    <x v="59"/>
    <s v="28015"/>
    <s v="โพธิ์ศรีสุวรรณ,รพช."/>
    <s v="รพช."/>
    <n v="30"/>
    <s v="รพช.F2 &lt;=30,000"/>
    <n v="3.42"/>
    <n v="3.15"/>
    <n v="2.67"/>
    <n v="18392899.34"/>
    <n v="6932666.1699999999"/>
    <n v="0"/>
    <n v="0"/>
    <n v="0"/>
    <s v=""/>
    <x v="0"/>
    <n v="5789436.6699999999"/>
    <n v="12743892.01"/>
  </r>
  <r>
    <n v="706"/>
    <x v="9"/>
    <x v="59"/>
    <s v="28016"/>
    <s v="ศิลาลาด,รพช."/>
    <s v="รพช."/>
    <n v="30"/>
    <s v="รพช.F3 &lt;=15,000"/>
    <n v="3.91"/>
    <n v="3.75"/>
    <n v="3.5"/>
    <n v="30971970.050000001"/>
    <n v="3830115.94"/>
    <n v="0"/>
    <n v="0"/>
    <n v="0"/>
    <s v=""/>
    <x v="0"/>
    <n v="4128704.91"/>
    <n v="26608407.93"/>
  </r>
  <r>
    <n v="707"/>
    <x v="9"/>
    <x v="60"/>
    <s v="10703"/>
    <s v="อำนาจเจริญ,รพท."/>
    <s v="รพท."/>
    <n v="420"/>
    <s v="รพท.S &gt;400"/>
    <n v="1.94"/>
    <n v="1.7"/>
    <n v="1.2"/>
    <n v="112897034.53"/>
    <n v="24163471.690000001"/>
    <n v="0"/>
    <n v="0"/>
    <n v="0"/>
    <s v=""/>
    <x v="0"/>
    <n v="17111497.879999999"/>
    <n v="26476417.870000001"/>
  </r>
  <r>
    <n v="708"/>
    <x v="9"/>
    <x v="60"/>
    <s v="10985"/>
    <s v="ชานุมาน,รพช."/>
    <s v="รพช."/>
    <n v="44"/>
    <s v="รพช.F2 30,000 - 60,000"/>
    <n v="1.69"/>
    <n v="1.52"/>
    <n v="1.37"/>
    <n v="13633506.859999999"/>
    <n v="5656349.6399999997"/>
    <n v="0"/>
    <n v="0"/>
    <n v="0"/>
    <s v=""/>
    <x v="0"/>
    <n v="7145673.8899999997"/>
    <n v="7214618.8300000001"/>
  </r>
  <r>
    <n v="709"/>
    <x v="9"/>
    <x v="60"/>
    <s v="10986"/>
    <s v="ปทุมราชวงศา,รพช."/>
    <s v="รพช."/>
    <n v="43"/>
    <s v="รพช.F2 30,000 - 60,000"/>
    <n v="1.95"/>
    <n v="1.78"/>
    <n v="1.44"/>
    <n v="29323905.969999999"/>
    <n v="11547401.029999999"/>
    <n v="0"/>
    <n v="0"/>
    <n v="0"/>
    <s v=""/>
    <x v="0"/>
    <n v="8801871.2599999998"/>
    <n v="13935340.42"/>
  </r>
  <r>
    <n v="710"/>
    <x v="9"/>
    <x v="60"/>
    <s v="10987"/>
    <s v="พนา,รพช."/>
    <s v="รพช."/>
    <n v="33"/>
    <s v="รพช.F2 &lt;=30,000"/>
    <n v="1.65"/>
    <n v="1.41"/>
    <n v="1.1100000000000001"/>
    <n v="11499705.4"/>
    <n v="9570278.8900000006"/>
    <n v="0"/>
    <n v="0"/>
    <n v="0"/>
    <s v=""/>
    <x v="0"/>
    <n v="9299049.4399999995"/>
    <n v="1898027.18"/>
  </r>
  <r>
    <n v="711"/>
    <x v="9"/>
    <x v="60"/>
    <s v="10988"/>
    <s v="เสนางคนิคม,รพช."/>
    <s v="รพช."/>
    <n v="30"/>
    <s v="รพช.F2 &lt;=30,000"/>
    <n v="2.62"/>
    <n v="2.2999999999999998"/>
    <n v="1.93"/>
    <n v="17954943.140000001"/>
    <n v="5153179.09"/>
    <n v="0"/>
    <n v="0"/>
    <n v="0"/>
    <s v=""/>
    <x v="0"/>
    <n v="4795656.1500000004"/>
    <n v="10323751.130000001"/>
  </r>
  <r>
    <n v="712"/>
    <x v="9"/>
    <x v="60"/>
    <s v="10989"/>
    <s v="หัวตะพาน,รพช."/>
    <s v="รพช."/>
    <n v="70"/>
    <s v="รพช.F2 30,000 - 60,000"/>
    <n v="1.21"/>
    <n v="1.03"/>
    <n v="0.79"/>
    <n v="6303688.9299999997"/>
    <n v="10176371.33"/>
    <n v="2"/>
    <n v="0"/>
    <n v="0"/>
    <s v=""/>
    <x v="2"/>
    <n v="10130459.92"/>
    <n v="-6501350.4500000002"/>
  </r>
  <r>
    <n v="713"/>
    <x v="9"/>
    <x v="60"/>
    <s v="10990"/>
    <s v="ลืออำนาจ,รพช."/>
    <s v="รพช."/>
    <n v="38"/>
    <s v="รพช.F2 &lt;=30,000"/>
    <n v="2.3199999999999998"/>
    <n v="1.99"/>
    <n v="1.7"/>
    <n v="16102905.050000001"/>
    <n v="5525885.4400000004"/>
    <n v="0"/>
    <n v="0"/>
    <n v="0"/>
    <s v=""/>
    <x v="0"/>
    <n v="3991706.19"/>
    <n v="8537631.8900000006"/>
  </r>
  <r>
    <n v="714"/>
    <x v="9"/>
    <x v="61"/>
    <s v="10669"/>
    <s v="สรรพสิทธิประสงค์,รพศ."/>
    <s v="รพศ."/>
    <n v="1188"/>
    <s v="รพศ.A &gt;1000"/>
    <n v="2.41"/>
    <n v="2.16"/>
    <n v="1.58"/>
    <n v="1284101640.51"/>
    <n v="122433286"/>
    <n v="0"/>
    <n v="0"/>
    <n v="0"/>
    <s v=""/>
    <x v="0"/>
    <n v="92877799.969999999"/>
    <n v="531586373.86000001"/>
  </r>
  <r>
    <n v="715"/>
    <x v="9"/>
    <x v="61"/>
    <s v="10944"/>
    <s v="ศรีเมืองใหม่,รพช."/>
    <s v="รพช."/>
    <n v="60"/>
    <s v="รพช.F2 30,000 - 60,000"/>
    <n v="1.62"/>
    <n v="1.47"/>
    <n v="1.26"/>
    <n v="18957593.879999999"/>
    <n v="6686964.9699999997"/>
    <n v="0"/>
    <n v="0"/>
    <n v="0"/>
    <s v=""/>
    <x v="0"/>
    <n v="8385535.46"/>
    <n v="8039102.4500000002"/>
  </r>
  <r>
    <n v="716"/>
    <x v="9"/>
    <x v="61"/>
    <s v="10945"/>
    <s v="โขงเจียม,รพช."/>
    <s v="รพช."/>
    <n v="38"/>
    <s v="รพช.F2 &lt;=30,000"/>
    <n v="2.06"/>
    <n v="1.94"/>
    <n v="1.65"/>
    <n v="25830869.370000001"/>
    <n v="11556016.550000001"/>
    <n v="0"/>
    <n v="0"/>
    <n v="0"/>
    <s v=""/>
    <x v="0"/>
    <n v="10379912.18"/>
    <n v="15516340.119999999"/>
  </r>
  <r>
    <n v="717"/>
    <x v="9"/>
    <x v="61"/>
    <s v="10946"/>
    <s v="เขื่องใน,รพช."/>
    <s v="รพช."/>
    <n v="82"/>
    <s v="รพช.F2 60,000-90,000"/>
    <n v="3.12"/>
    <n v="2.84"/>
    <n v="2.4500000000000002"/>
    <n v="74587341.140000001"/>
    <n v="20237028.809999999"/>
    <n v="0"/>
    <n v="0"/>
    <n v="0"/>
    <s v=""/>
    <x v="0"/>
    <n v="17746055.48"/>
    <n v="51621791.189999998"/>
  </r>
  <r>
    <n v="718"/>
    <x v="9"/>
    <x v="61"/>
    <s v="10947"/>
    <s v="เขมราฐ,รพช."/>
    <s v="รพช."/>
    <n v="70"/>
    <s v="รพช.F2 60,000-90,000"/>
    <n v="1.39"/>
    <n v="1.28"/>
    <n v="1.03"/>
    <n v="19979691.690000001"/>
    <n v="18076034.370000001"/>
    <n v="1"/>
    <n v="0"/>
    <n v="0"/>
    <s v=""/>
    <x v="1"/>
    <n v="16514709.74"/>
    <n v="1489154.13"/>
  </r>
  <r>
    <n v="719"/>
    <x v="9"/>
    <x v="61"/>
    <s v="10948"/>
    <s v="นาจะหลวย,รพช."/>
    <s v="รพช."/>
    <n v="92"/>
    <s v="รพช.F2 30,000 - 60,000"/>
    <n v="6.2"/>
    <n v="5.71"/>
    <n v="5.25"/>
    <n v="67165407.579999998"/>
    <n v="15493133.26"/>
    <n v="0"/>
    <n v="0"/>
    <n v="0"/>
    <s v=""/>
    <x v="0"/>
    <n v="13710049.24"/>
    <n v="54796600.329999998"/>
  </r>
  <r>
    <n v="720"/>
    <x v="9"/>
    <x v="61"/>
    <s v="10949"/>
    <s v="น้ำยืน,รพช."/>
    <s v="รพช."/>
    <n v="60"/>
    <s v="รพช.F2 30,000 - 60,000"/>
    <n v="4.6100000000000003"/>
    <n v="3.93"/>
    <n v="3.5"/>
    <n v="44246371.020000003"/>
    <n v="14812751.49"/>
    <n v="0"/>
    <n v="0"/>
    <n v="0"/>
    <s v=""/>
    <x v="0"/>
    <n v="12835835"/>
    <n v="30698106.780000001"/>
  </r>
  <r>
    <n v="721"/>
    <x v="9"/>
    <x v="61"/>
    <s v="10950"/>
    <s v="บุณฑริก,รพช."/>
    <s v="รพช."/>
    <n v="78"/>
    <s v="รพช.F2 60,000-90,000"/>
    <n v="2.98"/>
    <n v="2.65"/>
    <n v="2.38"/>
    <n v="57559173.920000002"/>
    <n v="20254006.359999999"/>
    <n v="0"/>
    <n v="0"/>
    <n v="0"/>
    <s v=""/>
    <x v="0"/>
    <n v="17310580.300000001"/>
    <n v="40153577.479999997"/>
  </r>
  <r>
    <n v="722"/>
    <x v="9"/>
    <x v="61"/>
    <s v="10951"/>
    <s v="ตระการพืชผล,รพช."/>
    <s v="รพช."/>
    <n v="168"/>
    <s v="รพช. M2 &gt;100"/>
    <n v="1.57"/>
    <n v="1.26"/>
    <n v="0.81"/>
    <n v="57419314.369999997"/>
    <n v="16121076.6"/>
    <n v="0"/>
    <n v="0"/>
    <n v="0"/>
    <s v=""/>
    <x v="0"/>
    <n v="24114871.289999999"/>
    <n v="-20482002.739999998"/>
  </r>
  <r>
    <n v="723"/>
    <x v="9"/>
    <x v="61"/>
    <s v="10952"/>
    <s v="กุดข้าวปุ้น,รพช."/>
    <s v="รพช."/>
    <n v="46"/>
    <s v="รพช.F2 30,000 - 60,000"/>
    <n v="2.0099999999999998"/>
    <n v="1.85"/>
    <n v="1.55"/>
    <n v="21918295.219999999"/>
    <n v="7229851.8700000001"/>
    <n v="0"/>
    <n v="0"/>
    <n v="0"/>
    <s v=""/>
    <x v="0"/>
    <n v="7102280.4400000004"/>
    <n v="11892850.33"/>
  </r>
  <r>
    <n v="724"/>
    <x v="9"/>
    <x v="61"/>
    <s v="10953"/>
    <s v="ม่วงสามสิบ,รพช."/>
    <s v="รพช."/>
    <n v="66"/>
    <s v="รพช.F2 60,000-90,000"/>
    <n v="1.47"/>
    <n v="1.29"/>
    <n v="1"/>
    <n v="16562843.130000001"/>
    <n v="14668799.41"/>
    <n v="1"/>
    <n v="0"/>
    <n v="0"/>
    <s v=""/>
    <x v="1"/>
    <n v="12915871.109999999"/>
    <n v="29268.18"/>
  </r>
  <r>
    <n v="725"/>
    <x v="9"/>
    <x v="61"/>
    <s v="10954"/>
    <s v="วารินชำราบ,รพท."/>
    <s v="รพท."/>
    <n v="360"/>
    <s v="รพท. M1 &gt;200"/>
    <n v="1.17"/>
    <n v="1"/>
    <n v="0.71"/>
    <n v="33709517.840000004"/>
    <n v="21419119.780000001"/>
    <n v="2"/>
    <n v="0"/>
    <n v="0"/>
    <s v=""/>
    <x v="2"/>
    <n v="33993345.100000001"/>
    <n v="-59251728.789999999"/>
  </r>
  <r>
    <n v="726"/>
    <x v="9"/>
    <x v="61"/>
    <s v="10956"/>
    <s v="พิบูลมังสาหาร,รพช."/>
    <s v="รพช."/>
    <n v="136"/>
    <s v="รพช. M2 &gt;100"/>
    <n v="1.6"/>
    <n v="1.4"/>
    <n v="1.03"/>
    <n v="37430848.240000002"/>
    <n v="18010346.710000001"/>
    <n v="0"/>
    <n v="0"/>
    <n v="0"/>
    <s v=""/>
    <x v="0"/>
    <n v="15837306.890000001"/>
    <n v="1709004.63"/>
  </r>
  <r>
    <n v="727"/>
    <x v="9"/>
    <x v="61"/>
    <s v="10957"/>
    <s v="ตาลสุม,รพช."/>
    <s v="รพช."/>
    <n v="37"/>
    <s v="รพช.F2 &lt;=30,000"/>
    <n v="1.29"/>
    <n v="1.1200000000000001"/>
    <n v="0.83"/>
    <n v="3264089.19"/>
    <n v="5359891.62"/>
    <n v="1"/>
    <n v="0"/>
    <n v="0"/>
    <s v=""/>
    <x v="1"/>
    <n v="5801942.8300000001"/>
    <n v="-1972297.56"/>
  </r>
  <r>
    <n v="728"/>
    <x v="9"/>
    <x v="61"/>
    <s v="10958"/>
    <s v="โพธิ์ไทร,รพช."/>
    <s v="รพช."/>
    <n v="37"/>
    <s v="รพช.F2 30,000 - 60,000"/>
    <n v="1.59"/>
    <n v="1.46"/>
    <n v="1.3"/>
    <n v="14836270.26"/>
    <n v="11021413.890000001"/>
    <n v="0"/>
    <n v="0"/>
    <n v="0"/>
    <s v=""/>
    <x v="0"/>
    <n v="13984800.359999999"/>
    <n v="7437693.4199999999"/>
  </r>
  <r>
    <n v="729"/>
    <x v="9"/>
    <x v="61"/>
    <s v="10959"/>
    <s v="สำโรง,รพช."/>
    <s v="รพช."/>
    <n v="40"/>
    <s v="รพช.F2 30,000 - 60,000"/>
    <n v="1.51"/>
    <n v="1.33"/>
    <n v="1.1599999999999999"/>
    <n v="12702858.5"/>
    <n v="10074292.460000001"/>
    <n v="0"/>
    <n v="0"/>
    <n v="0"/>
    <s v=""/>
    <x v="0"/>
    <n v="7731043.9699999997"/>
    <n v="3982873.56"/>
  </r>
  <r>
    <n v="730"/>
    <x v="9"/>
    <x v="61"/>
    <s v="10960"/>
    <s v="ดอนมดแดง,รพช."/>
    <s v="รพช."/>
    <n v="30"/>
    <s v="รพช.F2 &lt;=30,000"/>
    <n v="3.52"/>
    <n v="3.29"/>
    <n v="2.75"/>
    <n v="24535490.460000001"/>
    <n v="5107718.07"/>
    <n v="0"/>
    <n v="0"/>
    <n v="0"/>
    <s v=""/>
    <x v="0"/>
    <n v="6128149.8899999997"/>
    <n v="17019371.75"/>
  </r>
  <r>
    <n v="731"/>
    <x v="9"/>
    <x v="61"/>
    <s v="10961"/>
    <s v="สิรินธร,รพช."/>
    <s v="รพช."/>
    <n v="37"/>
    <s v="รพช.F2 30,000 - 60,000"/>
    <n v="3.51"/>
    <n v="3.29"/>
    <n v="2.89"/>
    <n v="44931830.520000003"/>
    <n v="11341066.98"/>
    <n v="0"/>
    <n v="0"/>
    <n v="0"/>
    <s v=""/>
    <x v="0"/>
    <n v="12910354.57"/>
    <n v="33917571.479999997"/>
  </r>
  <r>
    <n v="732"/>
    <x v="9"/>
    <x v="61"/>
    <s v="10962"/>
    <s v="ทุ่งศรีอุดม,รพช."/>
    <s v="รพช."/>
    <n v="30"/>
    <s v="รพช.F2 &lt;=30,000"/>
    <n v="2.02"/>
    <n v="1.73"/>
    <n v="1.44"/>
    <n v="13457632.42"/>
    <n v="6576482.1600000001"/>
    <n v="0"/>
    <n v="0"/>
    <n v="0"/>
    <s v=""/>
    <x v="0"/>
    <n v="5895301.5999999996"/>
    <n v="6126012.2199999997"/>
  </r>
  <r>
    <n v="733"/>
    <x v="9"/>
    <x v="61"/>
    <s v="11443"/>
    <s v="สมเด็จพระยุพราชเดชอุดม,รพท."/>
    <s v="รพท."/>
    <n v="319"/>
    <s v="รพท. M1 &gt;200"/>
    <n v="1.92"/>
    <n v="1.69"/>
    <n v="0.94"/>
    <n v="114872021.77"/>
    <n v="49318001.890000001"/>
    <n v="0"/>
    <n v="0"/>
    <n v="0"/>
    <s v=""/>
    <x v="0"/>
    <n v="46800668.619999997"/>
    <n v="-7178746.5999999996"/>
  </r>
  <r>
    <n v="734"/>
    <x v="9"/>
    <x v="61"/>
    <s v="21984"/>
    <s v="๕๐ พรรษา มหาวชิราลงกรณ์,รพท."/>
    <s v="รพท."/>
    <n v="208"/>
    <s v="รพท.S &lt;=400"/>
    <n v="1.0900000000000001"/>
    <n v="0.93"/>
    <n v="0.56999999999999995"/>
    <n v="13025950.83"/>
    <n v="70848768.450000003"/>
    <n v="3"/>
    <n v="0"/>
    <n v="0"/>
    <s v=""/>
    <x v="3"/>
    <n v="70302790.890000001"/>
    <n v="-63249686.670000002"/>
  </r>
  <r>
    <n v="735"/>
    <x v="9"/>
    <x v="61"/>
    <s v="24032"/>
    <s v="นาตาล,รพช."/>
    <s v="รพช."/>
    <n v="44"/>
    <s v="รพช.F2 &lt;=30,000"/>
    <n v="2.29"/>
    <n v="2.1"/>
    <n v="1.83"/>
    <n v="22951462.93"/>
    <n v="-844037.83"/>
    <n v="0"/>
    <n v="1"/>
    <n v="0"/>
    <n v="81.5"/>
    <x v="1"/>
    <n v="-362563.88"/>
    <n v="14721910.699999999"/>
  </r>
  <r>
    <n v="736"/>
    <x v="9"/>
    <x v="61"/>
    <s v="24821"/>
    <s v="นาเยีย,รพช."/>
    <s v="รพช."/>
    <n v="30"/>
    <s v="รพช.F3 15,000-25,000"/>
    <n v="2.7"/>
    <n v="2.4"/>
    <n v="2.1800000000000002"/>
    <n v="16111136.859999999"/>
    <n v="7019155.3300000001"/>
    <n v="0"/>
    <n v="0"/>
    <n v="0"/>
    <s v=""/>
    <x v="0"/>
    <n v="6722487.8899999997"/>
    <n v="11156741.68"/>
  </r>
  <r>
    <n v="737"/>
    <x v="9"/>
    <x v="61"/>
    <s v="27967"/>
    <s v="สว่างวีระวงศ์,รพช."/>
    <s v="รพช."/>
    <n v="29"/>
    <s v="รพช.F3 15,000-25,000"/>
    <n v="1.34"/>
    <n v="1.18"/>
    <n v="1.08"/>
    <n v="6869968.1699999999"/>
    <n v="9260109.4700000007"/>
    <n v="1"/>
    <n v="0"/>
    <n v="0"/>
    <s v=""/>
    <x v="1"/>
    <n v="8472777.4000000004"/>
    <n v="1623092.74"/>
  </r>
  <r>
    <n v="738"/>
    <x v="9"/>
    <x v="61"/>
    <s v="27968"/>
    <s v="น้ำขุ่น,รพช."/>
    <s v="รพช."/>
    <n v="35"/>
    <s v="รพช.F3 15,000-25,000"/>
    <n v="6.85"/>
    <n v="6.45"/>
    <n v="6.1"/>
    <n v="46394618.020000003"/>
    <n v="8969778.8599999994"/>
    <n v="0"/>
    <n v="0"/>
    <n v="0"/>
    <s v=""/>
    <x v="0"/>
    <n v="9458664.5399999991"/>
    <n v="40422655.890000001"/>
  </r>
  <r>
    <n v="739"/>
    <x v="9"/>
    <x v="61"/>
    <s v="27976"/>
    <s v="เหล่าเสือโก้ก,รพช."/>
    <s v="รพช."/>
    <n v="30"/>
    <s v="รพช.F3 15,000-25,000"/>
    <n v="2.57"/>
    <n v="2.34"/>
    <n v="2.08"/>
    <n v="18705507.829999998"/>
    <n v="4929812.63"/>
    <n v="0"/>
    <n v="0"/>
    <n v="0"/>
    <s v=""/>
    <x v="0"/>
    <n v="6575315.6600000001"/>
    <n v="12791036.4"/>
  </r>
  <r>
    <n v="740"/>
    <x v="10"/>
    <x v="62"/>
    <s v="10738"/>
    <s v="กระบี่,รพท."/>
    <s v="รพท."/>
    <n v="341"/>
    <s v="รพท.S &lt;=400"/>
    <n v="1.71"/>
    <n v="1.54"/>
    <n v="0.83"/>
    <n v="170566140.33000001"/>
    <n v="50551519.18"/>
    <n v="0"/>
    <n v="0"/>
    <n v="0"/>
    <s v=""/>
    <x v="0"/>
    <n v="73241701.780000001"/>
    <n v="-41022053.810000002"/>
  </r>
  <r>
    <n v="741"/>
    <x v="10"/>
    <x v="62"/>
    <s v="11340"/>
    <s v="เขาพนม,รพช."/>
    <s v="รพช."/>
    <n v="45"/>
    <s v="รพช.F2 30,000 - 60,000"/>
    <n v="6.05"/>
    <n v="5.76"/>
    <n v="5.34"/>
    <n v="69796526.310000002"/>
    <n v="10658641.439999999"/>
    <n v="0"/>
    <n v="0"/>
    <n v="0"/>
    <s v=""/>
    <x v="0"/>
    <n v="9661104.4000000004"/>
    <n v="60059524.780000001"/>
  </r>
  <r>
    <n v="742"/>
    <x v="10"/>
    <x v="62"/>
    <s v="11341"/>
    <s v="เกาะลันตา,รพช."/>
    <s v="รพช."/>
    <n v="23"/>
    <s v="รพช.F2 &lt;=30,000"/>
    <n v="2"/>
    <n v="1.76"/>
    <n v="1.37"/>
    <n v="14957631.74"/>
    <n v="11241562.08"/>
    <n v="0"/>
    <n v="0"/>
    <n v="0"/>
    <s v=""/>
    <x v="0"/>
    <n v="10379280.369999999"/>
    <n v="5327665.96"/>
  </r>
  <r>
    <n v="743"/>
    <x v="10"/>
    <x v="62"/>
    <s v="11342"/>
    <s v="คลองท่อม,รพช."/>
    <s v="รพช."/>
    <n v="76"/>
    <s v="รพช.F2 60,000-90,000"/>
    <n v="2.4300000000000002"/>
    <n v="2.2200000000000002"/>
    <n v="2.0299999999999998"/>
    <n v="39786888.560000002"/>
    <n v="8216807.6699999999"/>
    <n v="0"/>
    <n v="0"/>
    <n v="0"/>
    <s v=""/>
    <x v="0"/>
    <n v="8474959.4399999995"/>
    <n v="28605573.329999998"/>
  </r>
  <r>
    <n v="744"/>
    <x v="10"/>
    <x v="62"/>
    <s v="11343"/>
    <s v="อ่าวลึก,รพช."/>
    <s v="รพช."/>
    <n v="85"/>
    <s v="รพช.F2 30,000 - 60,000"/>
    <n v="1.39"/>
    <n v="1.25"/>
    <n v="0.99"/>
    <n v="12234263.73"/>
    <n v="11986173.949999999"/>
    <n v="1"/>
    <n v="0"/>
    <n v="0"/>
    <s v=""/>
    <x v="1"/>
    <n v="11000796.66"/>
    <n v="82381.64"/>
  </r>
  <r>
    <n v="745"/>
    <x v="10"/>
    <x v="62"/>
    <s v="11344"/>
    <s v="ปลายพระยา,รพช."/>
    <s v="รพช."/>
    <n v="49"/>
    <s v="รพช.F2 &lt;=30,000"/>
    <n v="1.81"/>
    <n v="1.7"/>
    <n v="1.41"/>
    <n v="15752284.369999999"/>
    <n v="2854904.34"/>
    <n v="0"/>
    <n v="0"/>
    <n v="0"/>
    <s v=""/>
    <x v="0"/>
    <n v="1663643.61"/>
    <n v="7976885.9400000004"/>
  </r>
  <r>
    <n v="746"/>
    <x v="10"/>
    <x v="62"/>
    <s v="11345"/>
    <s v="ลำทับ,รพช."/>
    <s v="รพช."/>
    <n v="34"/>
    <s v="รพช.F2 &lt;=30,000"/>
    <n v="2.61"/>
    <n v="1.92"/>
    <n v="1.59"/>
    <n v="16192627.880000001"/>
    <n v="7821903.75"/>
    <n v="0"/>
    <n v="0"/>
    <n v="0"/>
    <s v=""/>
    <x v="0"/>
    <n v="8739215.2400000002"/>
    <n v="5976297.8300000001"/>
  </r>
  <r>
    <n v="747"/>
    <x v="10"/>
    <x v="62"/>
    <s v="11346"/>
    <s v="เหนือคลอง,รพช."/>
    <s v="รพช."/>
    <n v="49"/>
    <s v="รพช.F2 30,000 - 60,000"/>
    <n v="1.9"/>
    <n v="1.62"/>
    <n v="1.19"/>
    <n v="14646844.67"/>
    <n v="10403972.32"/>
    <n v="0"/>
    <n v="0"/>
    <n v="0"/>
    <s v=""/>
    <x v="0"/>
    <n v="10355252.65"/>
    <n v="3065827.72"/>
  </r>
  <r>
    <n v="748"/>
    <x v="10"/>
    <x v="62"/>
    <s v="77753"/>
    <s v="เกาะพีพี,รพช."/>
    <s v="รพช."/>
    <n v="7"/>
    <s v="รพช.F3 &lt;=15,000"/>
    <n v="20.68"/>
    <n v="20.43"/>
    <n v="20.16"/>
    <n v="38922742.840000004"/>
    <n v="7027295.8899999997"/>
    <n v="0"/>
    <n v="0"/>
    <n v="0"/>
    <s v=""/>
    <x v="0"/>
    <n v="7491775.5"/>
    <n v="37909278.340000004"/>
  </r>
  <r>
    <n v="749"/>
    <x v="10"/>
    <x v="63"/>
    <s v="10744"/>
    <s v="ชุมพรเขตรอุดมศักดิ์,รพท."/>
    <s v="รพท."/>
    <n v="509"/>
    <s v="รพท.S &gt;400"/>
    <n v="1.1599999999999999"/>
    <n v="1.05"/>
    <n v="0.4"/>
    <n v="64086266.68"/>
    <n v="68957365.939999998"/>
    <n v="2"/>
    <n v="0"/>
    <n v="0"/>
    <s v=""/>
    <x v="2"/>
    <n v="68354533.689999998"/>
    <n v="-237849135.16"/>
  </r>
  <r>
    <n v="750"/>
    <x v="10"/>
    <x v="63"/>
    <s v="11375"/>
    <s v="ปากน้ำชุมพร,รพช."/>
    <s v="รพช."/>
    <n v="14"/>
    <s v="รพช.F3 &lt;=15,000"/>
    <n v="3.39"/>
    <n v="3.24"/>
    <n v="2.88"/>
    <n v="32197281.73"/>
    <n v="4433815.93"/>
    <n v="0"/>
    <n v="0"/>
    <n v="0"/>
    <s v=""/>
    <x v="0"/>
    <n v="2422256.6400000001"/>
    <n v="25300903.850000001"/>
  </r>
  <r>
    <n v="751"/>
    <x v="10"/>
    <x v="63"/>
    <s v="11376"/>
    <s v="ท่าแซะ,รพช."/>
    <s v="รพช."/>
    <n v="70"/>
    <s v="รพช.F1 50,000-100,000"/>
    <n v="2.52"/>
    <n v="2.29"/>
    <n v="2.0299999999999998"/>
    <n v="56319217.009999998"/>
    <n v="18786443.149999999"/>
    <n v="0"/>
    <n v="0"/>
    <n v="0"/>
    <s v=""/>
    <x v="0"/>
    <n v="15427257.380000001"/>
    <n v="38866235.32"/>
  </r>
  <r>
    <n v="752"/>
    <x v="10"/>
    <x v="63"/>
    <s v="11377"/>
    <s v="ปะทิว,รพช."/>
    <s v="รพช."/>
    <n v="47"/>
    <s v="รพช.F2 &lt;=30,000"/>
    <n v="1.44"/>
    <n v="1.27"/>
    <n v="0.99"/>
    <n v="4809489.2699999996"/>
    <n v="9753915.4600000009"/>
    <n v="1"/>
    <n v="0"/>
    <n v="0"/>
    <s v=""/>
    <x v="1"/>
    <n v="7732485.1699999999"/>
    <n v="-158977.45000000001"/>
  </r>
  <r>
    <n v="753"/>
    <x v="10"/>
    <x v="63"/>
    <s v="11378"/>
    <s v="มาบอำมฤต,รพช."/>
    <s v="รพช."/>
    <n v="30"/>
    <s v="รพช.F2 &lt;=30,000"/>
    <n v="2.1800000000000002"/>
    <n v="2.04"/>
    <n v="1.85"/>
    <n v="18453429.449999999"/>
    <n v="3272982.25"/>
    <n v="0"/>
    <n v="0"/>
    <n v="0"/>
    <s v=""/>
    <x v="0"/>
    <n v="2799269.08"/>
    <n v="13229182.619999999"/>
  </r>
  <r>
    <n v="754"/>
    <x v="10"/>
    <x v="63"/>
    <s v="11379"/>
    <s v="หลังสวน,รพช."/>
    <s v="รพช."/>
    <n v="161"/>
    <s v="รพช. M2 &gt;100"/>
    <n v="1.3"/>
    <n v="1.23"/>
    <n v="0.77"/>
    <n v="24988436.91"/>
    <n v="17728615.48"/>
    <n v="2"/>
    <n v="0"/>
    <n v="0"/>
    <s v=""/>
    <x v="2"/>
    <n v="18593308.850000001"/>
    <n v="-18800771.359999999"/>
  </r>
  <r>
    <n v="755"/>
    <x v="10"/>
    <x v="63"/>
    <s v="11380"/>
    <s v="ปากน้ำหลังสวน,รพช."/>
    <s v="รพช."/>
    <n v="24"/>
    <s v="รพช.F3 15,000-25,000"/>
    <n v="2.8"/>
    <n v="2.57"/>
    <n v="1.28"/>
    <n v="17592881"/>
    <n v="9197112.4299999997"/>
    <n v="0"/>
    <n v="0"/>
    <n v="0"/>
    <s v=""/>
    <x v="0"/>
    <n v="7805959.0300000003"/>
    <n v="2851627.1"/>
  </r>
  <r>
    <n v="756"/>
    <x v="10"/>
    <x v="63"/>
    <s v="11381"/>
    <s v="ละแม,รพช."/>
    <s v="รพช."/>
    <n v="30"/>
    <s v="รพช.F2 &lt;=30,000"/>
    <n v="2.19"/>
    <n v="1.95"/>
    <n v="1.38"/>
    <n v="16217475.460000001"/>
    <n v="8333462.5800000001"/>
    <n v="0"/>
    <n v="0"/>
    <n v="0"/>
    <s v=""/>
    <x v="0"/>
    <n v="5929498.2800000003"/>
    <n v="5236786.78"/>
  </r>
  <r>
    <n v="757"/>
    <x v="10"/>
    <x v="63"/>
    <s v="11382"/>
    <s v="พะโต๊ะ,รพช."/>
    <s v="รพช."/>
    <n v="30"/>
    <s v="รพช.F2 &lt;=30,000"/>
    <n v="1.8"/>
    <n v="1.54"/>
    <n v="1.4"/>
    <n v="12323963.609999999"/>
    <n v="10099597.380000001"/>
    <n v="0"/>
    <n v="0"/>
    <n v="0"/>
    <s v=""/>
    <x v="0"/>
    <n v="9415749.6300000008"/>
    <n v="6132642.5700000003"/>
  </r>
  <r>
    <n v="758"/>
    <x v="10"/>
    <x v="63"/>
    <s v="11383"/>
    <s v="สวี,รพช."/>
    <s v="รพช."/>
    <n v="72"/>
    <s v="รพช.F2 30,000 - 60,000"/>
    <n v="1.67"/>
    <n v="1.53"/>
    <n v="1.04"/>
    <n v="22629390.399999999"/>
    <n v="18721111.789999999"/>
    <n v="0"/>
    <n v="0"/>
    <n v="0"/>
    <s v=""/>
    <x v="0"/>
    <n v="16062025.75"/>
    <n v="1464380.17"/>
  </r>
  <r>
    <n v="759"/>
    <x v="10"/>
    <x v="63"/>
    <s v="11385"/>
    <s v="ทุ่งตะโก,รพช."/>
    <s v="รพช."/>
    <n v="31"/>
    <s v="รพช.F3 15,000-25,000"/>
    <n v="1.31"/>
    <n v="1.2"/>
    <n v="0.97"/>
    <n v="8294928.1600000001"/>
    <n v="5477758.5800000001"/>
    <n v="1"/>
    <n v="0"/>
    <n v="0"/>
    <s v=""/>
    <x v="1"/>
    <n v="4903669.83"/>
    <n v="-958107.25"/>
  </r>
  <r>
    <n v="760"/>
    <x v="10"/>
    <x v="64"/>
    <s v="10680"/>
    <s v="มหาราชนครศรีธรรมราช,รพศ."/>
    <s v="รพศ."/>
    <n v="844"/>
    <s v="รพศ.A &gt;700 to &lt;1000"/>
    <n v="3.77"/>
    <n v="3.4"/>
    <n v="1.53"/>
    <n v="975646970.29999995"/>
    <n v="345759454.31999999"/>
    <n v="0"/>
    <n v="0"/>
    <n v="0"/>
    <s v=""/>
    <x v="0"/>
    <n v="332610834.36000001"/>
    <n v="182234335.55000001"/>
  </r>
  <r>
    <n v="761"/>
    <x v="10"/>
    <x v="64"/>
    <s v="11322"/>
    <s v="พรหมคีรี,รพช."/>
    <s v="รพช."/>
    <n v="32"/>
    <s v="รพช.F2 30,000 - 60,000"/>
    <n v="1.74"/>
    <n v="1.52"/>
    <n v="1.3"/>
    <n v="10492985.16"/>
    <n v="8737188.2300000004"/>
    <n v="0"/>
    <n v="0"/>
    <n v="0"/>
    <s v=""/>
    <x v="0"/>
    <n v="6975376.9400000004"/>
    <n v="4287394.0599999996"/>
  </r>
  <r>
    <n v="762"/>
    <x v="10"/>
    <x v="64"/>
    <s v="11324"/>
    <s v="ลานสะกา,รพช."/>
    <s v="รพช."/>
    <n v="62"/>
    <s v="รพช.F2 30,000 - 60,000"/>
    <n v="1.27"/>
    <n v="1.06"/>
    <n v="0.73"/>
    <n v="6217343.5800000001"/>
    <n v="9441113.9800000004"/>
    <n v="2"/>
    <n v="0"/>
    <n v="0"/>
    <s v=""/>
    <x v="2"/>
    <n v="9073727.6899999995"/>
    <n v="-6373766.1100000003"/>
  </r>
  <r>
    <n v="763"/>
    <x v="10"/>
    <x v="64"/>
    <s v="11325"/>
    <s v="สมเด็จพระยุพราชฉวาง,รพช."/>
    <s v="รพช."/>
    <n v="90"/>
    <s v="รพช. M2 &lt;=100"/>
    <n v="1.24"/>
    <n v="1.0900000000000001"/>
    <n v="0.96"/>
    <n v="10716125.050000001"/>
    <n v="14354492.6"/>
    <n v="1"/>
    <n v="0"/>
    <n v="0"/>
    <s v=""/>
    <x v="1"/>
    <n v="10717303.279999999"/>
    <n v="-1973466.29"/>
  </r>
  <r>
    <n v="764"/>
    <x v="10"/>
    <x v="64"/>
    <s v="11326"/>
    <s v="พิปูน,รพช."/>
    <s v="รพช."/>
    <n v="33"/>
    <s v="รพช.F2 &lt;=30,000"/>
    <n v="3.42"/>
    <n v="3.15"/>
    <n v="2.99"/>
    <n v="18317203.629999999"/>
    <n v="11324930.640000001"/>
    <n v="0"/>
    <n v="0"/>
    <n v="0"/>
    <s v=""/>
    <x v="0"/>
    <n v="11311123.359999999"/>
    <n v="15141851.73"/>
  </r>
  <r>
    <n v="765"/>
    <x v="10"/>
    <x v="64"/>
    <s v="11327"/>
    <s v="เชียรใหญ่,รพช."/>
    <s v="รพช."/>
    <n v="59"/>
    <s v="รพช.F1 &lt;=50,000"/>
    <n v="1.01"/>
    <n v="0.9"/>
    <n v="0.73"/>
    <n v="674485.36"/>
    <n v="11077069.050000001"/>
    <n v="3"/>
    <n v="0"/>
    <n v="0"/>
    <s v=""/>
    <x v="3"/>
    <n v="10732329.49"/>
    <n v="-13455551.76"/>
  </r>
  <r>
    <n v="766"/>
    <x v="10"/>
    <x v="64"/>
    <s v="11328"/>
    <s v="ชะอวด,รพช."/>
    <s v="รพช."/>
    <n v="90"/>
    <s v="รพช.F1 50,000-100,000"/>
    <n v="3.86"/>
    <n v="3.59"/>
    <n v="3.41"/>
    <n v="60308451.280000001"/>
    <n v="14142050.460000001"/>
    <n v="0"/>
    <n v="0"/>
    <n v="0"/>
    <s v=""/>
    <x v="0"/>
    <n v="8273682.9900000002"/>
    <n v="50791344.469999999"/>
  </r>
  <r>
    <n v="767"/>
    <x v="10"/>
    <x v="64"/>
    <s v="11329"/>
    <s v="ท่าศาลา,รพช."/>
    <s v="รพช."/>
    <n v="251"/>
    <s v="รพช. M2 &gt;100"/>
    <n v="2.61"/>
    <n v="2.39"/>
    <n v="1.95"/>
    <n v="177199822.40000001"/>
    <n v="48503425.729999997"/>
    <n v="0"/>
    <n v="0"/>
    <n v="0"/>
    <s v=""/>
    <x v="0"/>
    <n v="34080037.850000001"/>
    <n v="105008210.84"/>
  </r>
  <r>
    <n v="768"/>
    <x v="10"/>
    <x v="64"/>
    <s v="11330"/>
    <s v="ทุ่งสง,รพท."/>
    <s v="รพท."/>
    <n v="322"/>
    <s v="รพท. M1 &gt;200"/>
    <n v="1.89"/>
    <n v="1.76"/>
    <n v="1.19"/>
    <n v="164918819.75"/>
    <n v="28685996.780000001"/>
    <n v="0"/>
    <n v="0"/>
    <n v="0"/>
    <s v=""/>
    <x v="0"/>
    <n v="43457073.380000003"/>
    <n v="34903766.049999997"/>
  </r>
  <r>
    <n v="769"/>
    <x v="10"/>
    <x v="64"/>
    <s v="11331"/>
    <s v="นาบอน,รพช."/>
    <s v="รพช."/>
    <n v="61"/>
    <s v="รพช.F2 &lt;=30,000"/>
    <n v="1.27"/>
    <n v="1.1599999999999999"/>
    <n v="0.82"/>
    <n v="6983377.3499999996"/>
    <n v="8132741.1299999999"/>
    <n v="1"/>
    <n v="0"/>
    <n v="0"/>
    <s v=""/>
    <x v="1"/>
    <n v="8107313.3700000001"/>
    <n v="-4321857.47"/>
  </r>
  <r>
    <n v="770"/>
    <x v="10"/>
    <x v="64"/>
    <s v="11332"/>
    <s v="ทุ่งใหญ่,รพช."/>
    <s v="รพช."/>
    <n v="69"/>
    <s v="รพช.F1 50,000-100,000"/>
    <n v="1.81"/>
    <n v="1.73"/>
    <n v="0.99"/>
    <n v="44432474.960000001"/>
    <n v="18467912.530000001"/>
    <n v="0"/>
    <n v="0"/>
    <n v="0"/>
    <s v=""/>
    <x v="0"/>
    <n v="15495959.57"/>
    <n v="-87528.24"/>
  </r>
  <r>
    <n v="771"/>
    <x v="10"/>
    <x v="64"/>
    <s v="11333"/>
    <s v="ปากพนัง,รพช."/>
    <s v="รพช."/>
    <n v="94"/>
    <s v="รพช. M2 &lt;=100"/>
    <n v="2.0299999999999998"/>
    <n v="1.86"/>
    <n v="1.47"/>
    <n v="44596956.299999997"/>
    <n v="21392018.170000002"/>
    <n v="0"/>
    <n v="0"/>
    <n v="0"/>
    <s v=""/>
    <x v="0"/>
    <n v="15899584.189999999"/>
    <n v="20121851.489999998"/>
  </r>
  <r>
    <n v="772"/>
    <x v="10"/>
    <x v="64"/>
    <s v="11334"/>
    <s v="ร่อนพิบูลย์,รพช."/>
    <s v="รพช."/>
    <n v="81"/>
    <s v="รพช.F1 50,000-100,000"/>
    <n v="1.67"/>
    <n v="1.41"/>
    <n v="0.98"/>
    <n v="20780580.530000001"/>
    <n v="21898518.899999999"/>
    <n v="0"/>
    <n v="0"/>
    <n v="0"/>
    <s v=""/>
    <x v="0"/>
    <n v="19892932.399999999"/>
    <n v="-650265.74"/>
  </r>
  <r>
    <n v="773"/>
    <x v="10"/>
    <x v="64"/>
    <s v="11335"/>
    <s v="สิชล,รพท."/>
    <s v="รพท."/>
    <n v="300"/>
    <s v="รพท. M1 &gt;200"/>
    <n v="6.69"/>
    <n v="6.33"/>
    <n v="5.38"/>
    <n v="238443871.52000001"/>
    <n v="42343546.149999999"/>
    <n v="0"/>
    <n v="0"/>
    <n v="0"/>
    <s v=""/>
    <x v="0"/>
    <n v="52843517.009999998"/>
    <n v="183696368.55000001"/>
  </r>
  <r>
    <n v="774"/>
    <x v="10"/>
    <x v="64"/>
    <s v="11336"/>
    <s v="ขนอม,รพช."/>
    <s v="รพช."/>
    <n v="56"/>
    <s v="รพช.F2 &lt;=30,000"/>
    <n v="1.33"/>
    <n v="1.18"/>
    <n v="0.84"/>
    <n v="7081323.9500000002"/>
    <n v="5779140.5300000003"/>
    <n v="1"/>
    <n v="0"/>
    <n v="0"/>
    <s v=""/>
    <x v="1"/>
    <n v="5733404.5999999996"/>
    <n v="-3482579.08"/>
  </r>
  <r>
    <n v="775"/>
    <x v="10"/>
    <x v="64"/>
    <s v="11337"/>
    <s v="หัวไทร,รพช."/>
    <s v="รพช."/>
    <n v="68"/>
    <s v="รพช.F2 30,000 - 60,000"/>
    <n v="3.25"/>
    <n v="3"/>
    <n v="2.63"/>
    <n v="35512427.509999998"/>
    <n v="12649950.449999999"/>
    <n v="0"/>
    <n v="0"/>
    <n v="0"/>
    <s v=""/>
    <x v="0"/>
    <n v="11720770.57"/>
    <n v="25905207.100000001"/>
  </r>
  <r>
    <n v="776"/>
    <x v="10"/>
    <x v="64"/>
    <s v="11338"/>
    <s v="บางขัน,รพช."/>
    <s v="รพช."/>
    <n v="33"/>
    <s v="รพช.F2 30,000 - 60,000"/>
    <n v="2.85"/>
    <n v="2.64"/>
    <n v="2.52"/>
    <n v="44769961.770000003"/>
    <n v="17239920.98"/>
    <n v="0"/>
    <n v="0"/>
    <n v="0"/>
    <s v=""/>
    <x v="0"/>
    <n v="15372647.68"/>
    <n v="37055771.340000004"/>
  </r>
  <r>
    <n v="777"/>
    <x v="10"/>
    <x v="64"/>
    <s v="11339"/>
    <s v="ถ้ำพรรณรา,รพช."/>
    <s v="รพช."/>
    <n v="23"/>
    <s v="รพช.F3 15,000-25,000"/>
    <n v="1.1200000000000001"/>
    <n v="1.04"/>
    <n v="0.78"/>
    <n v="2477473.59"/>
    <n v="8242141.6799999997"/>
    <n v="2"/>
    <n v="0"/>
    <n v="0"/>
    <s v=""/>
    <x v="2"/>
    <n v="8254707.3899999997"/>
    <n v="-4621016.54"/>
  </r>
  <r>
    <n v="778"/>
    <x v="10"/>
    <x v="64"/>
    <s v="11660"/>
    <s v="จุฬาภรณ์,รพช."/>
    <s v="รพช."/>
    <n v="35"/>
    <s v="รพช.F2 &lt;=30,000"/>
    <n v="1.35"/>
    <n v="1.23"/>
    <n v="1.08"/>
    <n v="7317566.3899999997"/>
    <n v="6421680.0999999996"/>
    <n v="1"/>
    <n v="0"/>
    <n v="0"/>
    <s v=""/>
    <x v="1"/>
    <n v="6363248.4299999997"/>
    <n v="1824843.21"/>
  </r>
  <r>
    <n v="779"/>
    <x v="10"/>
    <x v="64"/>
    <s v="40491"/>
    <s v="เฉลิมพระเกียรติ,รพช."/>
    <s v="รพช."/>
    <n v="29"/>
    <s v="รพช.F3 15,000-25,000"/>
    <n v="2.77"/>
    <n v="2.48"/>
    <n v="2.08"/>
    <n v="13989604.73"/>
    <n v="7892991.4100000001"/>
    <n v="0"/>
    <n v="0"/>
    <n v="0"/>
    <s v=""/>
    <x v="0"/>
    <n v="7780988.8399999999"/>
    <n v="8509215.9399999995"/>
  </r>
  <r>
    <n v="780"/>
    <x v="10"/>
    <x v="64"/>
    <s v="40492"/>
    <s v="พ่อท่านคล้ายวาจาสิทธิ์,รพช."/>
    <s v="รพช."/>
    <n v="0"/>
    <s v="รพช.F3 15,000-25,000"/>
    <n v="1.19"/>
    <n v="1.0900000000000001"/>
    <n v="0.79"/>
    <n v="3863148.75"/>
    <n v="6687459.54"/>
    <n v="2"/>
    <n v="0"/>
    <n v="0"/>
    <s v=""/>
    <x v="2"/>
    <n v="6987868.2300000004"/>
    <n v="-4331989.55"/>
  </r>
  <r>
    <n v="781"/>
    <x v="10"/>
    <x v="64"/>
    <s v="40742"/>
    <s v="นบพิตำ,รพช."/>
    <s v="รพช."/>
    <n v="0"/>
    <s v="รพช.F3 15,000-25,000"/>
    <n v="5.63"/>
    <n v="5.0999999999999996"/>
    <n v="5.05"/>
    <n v="31212123.780000001"/>
    <n v="11609298.289999999"/>
    <n v="0"/>
    <n v="0"/>
    <n v="0"/>
    <s v=""/>
    <x v="0"/>
    <n v="9759418.9499999993"/>
    <n v="27308724.629999999"/>
  </r>
  <r>
    <n v="782"/>
    <x v="10"/>
    <x v="64"/>
    <s v="40743"/>
    <s v="พระพรหม,รพช."/>
    <s v="รพช."/>
    <n v="0"/>
    <s v="รพช.F3 &gt;=25,000"/>
    <n v="6.13"/>
    <n v="5.88"/>
    <n v="5.59"/>
    <n v="51792611.350000001"/>
    <n v="7580348.8899999997"/>
    <n v="0"/>
    <n v="0"/>
    <n v="0"/>
    <s v=""/>
    <x v="0"/>
    <n v="7524398.9900000002"/>
    <n v="46337274.25"/>
  </r>
  <r>
    <n v="783"/>
    <x v="10"/>
    <x v="65"/>
    <s v="10739"/>
    <s v="พังงา,รพท."/>
    <s v="รพท."/>
    <n v="215"/>
    <s v="รพท.S &lt;=400"/>
    <n v="1.1599999999999999"/>
    <n v="1"/>
    <n v="0.42"/>
    <n v="17405220.66"/>
    <n v="8719022.8300000001"/>
    <n v="2"/>
    <n v="0"/>
    <n v="0"/>
    <s v=""/>
    <x v="2"/>
    <n v="14927791.449999999"/>
    <n v="-62835418.560000002"/>
  </r>
  <r>
    <n v="784"/>
    <x v="10"/>
    <x v="65"/>
    <s v="10740"/>
    <s v="ตะกั่วป่า,รพท."/>
    <s v="รพท."/>
    <n v="209"/>
    <s v="รพท. M1 &gt;200"/>
    <n v="2.08"/>
    <n v="1.94"/>
    <n v="1.07"/>
    <n v="57988777.479999997"/>
    <n v="12043530.66"/>
    <n v="0"/>
    <n v="0"/>
    <n v="0"/>
    <s v=""/>
    <x v="0"/>
    <n v="12019675.529999999"/>
    <n v="3664878.58"/>
  </r>
  <r>
    <n v="785"/>
    <x v="10"/>
    <x v="65"/>
    <s v="11347"/>
    <s v="เกาะยาวชัยพัฒน์,รพช."/>
    <s v="รพช."/>
    <n v="28"/>
    <s v="รพช.F2 &lt;=30,000"/>
    <n v="3.95"/>
    <n v="3.75"/>
    <n v="3.4"/>
    <n v="21416508.940000001"/>
    <n v="7648347.4900000002"/>
    <n v="0"/>
    <n v="0"/>
    <n v="0"/>
    <s v=""/>
    <x v="0"/>
    <n v="8078940.29"/>
    <n v="17419908.07"/>
  </r>
  <r>
    <n v="786"/>
    <x v="10"/>
    <x v="65"/>
    <s v="11348"/>
    <s v="กะปงชัยพัฒน์,รพช."/>
    <s v="รพช."/>
    <n v="30"/>
    <s v="รพช.F2 &lt;=30,000"/>
    <n v="1.39"/>
    <n v="1.27"/>
    <n v="0.89"/>
    <n v="4891518.99"/>
    <n v="2163278.7999999998"/>
    <n v="1"/>
    <n v="0"/>
    <n v="0"/>
    <s v=""/>
    <x v="1"/>
    <n v="2351512.2000000002"/>
    <n v="-1344637.51"/>
  </r>
  <r>
    <n v="787"/>
    <x v="10"/>
    <x v="65"/>
    <s v="11349"/>
    <s v="ตะกั่วทุ่ง,รพช."/>
    <s v="รพช."/>
    <n v="36"/>
    <s v="รพช.F2 30,000 - 60,000"/>
    <n v="1.1000000000000001"/>
    <n v="1.03"/>
    <n v="0.52"/>
    <n v="4078651.24"/>
    <n v="3957529.62"/>
    <n v="2"/>
    <n v="0"/>
    <n v="0"/>
    <s v=""/>
    <x v="2"/>
    <n v="1519182.8"/>
    <n v="-19151797.809999999"/>
  </r>
  <r>
    <n v="788"/>
    <x v="10"/>
    <x v="65"/>
    <s v="11350"/>
    <s v="บางไทร,รพช."/>
    <s v="รพช."/>
    <n v="0"/>
    <s v="รพช.F3 &lt;=15,000"/>
    <n v="1.74"/>
    <n v="1.67"/>
    <n v="1.22"/>
    <n v="10323819.75"/>
    <n v="4885988.5599999996"/>
    <n v="0"/>
    <n v="0"/>
    <n v="0"/>
    <s v=""/>
    <x v="0"/>
    <n v="4202833.22"/>
    <n v="3051392.84"/>
  </r>
  <r>
    <n v="789"/>
    <x v="10"/>
    <x v="65"/>
    <s v="11352"/>
    <s v="คุระบุรีชัยพัฒน์,รพช."/>
    <s v="รพช."/>
    <n v="36"/>
    <s v="รพช.F2 &lt;=30,000"/>
    <n v="3.45"/>
    <n v="3.18"/>
    <n v="2.42"/>
    <n v="24921694.079999998"/>
    <n v="5610909.0099999998"/>
    <n v="0"/>
    <n v="0"/>
    <n v="0"/>
    <s v=""/>
    <x v="0"/>
    <n v="7301594.3499999996"/>
    <n v="14416203.800000001"/>
  </r>
  <r>
    <n v="790"/>
    <x v="10"/>
    <x v="65"/>
    <s v="11353"/>
    <s v="ทับปุด,รพช."/>
    <s v="รพช."/>
    <n v="30"/>
    <s v="รพช.F2 &lt;=30,000"/>
    <n v="1.87"/>
    <n v="1.74"/>
    <n v="1.61"/>
    <n v="14694329.449999999"/>
    <n v="5902669.6299999999"/>
    <n v="0"/>
    <n v="0"/>
    <n v="0"/>
    <s v=""/>
    <x v="0"/>
    <n v="5136332.78"/>
    <n v="10422373.279999999"/>
  </r>
  <r>
    <n v="791"/>
    <x v="10"/>
    <x v="65"/>
    <s v="11354"/>
    <s v="ท้ายเหมืองชัยพัฒน์,รพช."/>
    <s v="รพช."/>
    <n v="33"/>
    <s v="รพช.F2 30,000 - 60,000"/>
    <n v="1.43"/>
    <n v="1.37"/>
    <n v="0.68"/>
    <n v="11635914.630000001"/>
    <n v="8274745.6600000001"/>
    <n v="2"/>
    <n v="0"/>
    <n v="0"/>
    <s v=""/>
    <x v="2"/>
    <n v="9482351.0199999996"/>
    <n v="-9157356.5199999996"/>
  </r>
  <r>
    <n v="792"/>
    <x v="10"/>
    <x v="66"/>
    <s v="10741"/>
    <s v="วชิระภูเก็ต,รพศ."/>
    <s v="รพศ."/>
    <n v="591"/>
    <s v="รพศ.A &lt;=700"/>
    <n v="1.29"/>
    <n v="1.19"/>
    <n v="0.68"/>
    <n v="164212982.78"/>
    <n v="41272879.590000004"/>
    <n v="2"/>
    <n v="0"/>
    <n v="0"/>
    <s v=""/>
    <x v="2"/>
    <n v="56127880.020000003"/>
    <n v="-175349126.55000001"/>
  </r>
  <r>
    <n v="793"/>
    <x v="10"/>
    <x v="66"/>
    <s v="11355"/>
    <s v="ป่าตอง,รพช."/>
    <s v="รพช."/>
    <n v="60"/>
    <s v="รพช. M2 &lt;=100"/>
    <n v="2.52"/>
    <n v="2.4"/>
    <n v="1.86"/>
    <n v="109374476.25"/>
    <n v="14169657.289999999"/>
    <n v="0"/>
    <n v="0"/>
    <n v="0"/>
    <s v=""/>
    <x v="0"/>
    <n v="19849234.010000002"/>
    <n v="62181182.909999996"/>
  </r>
  <r>
    <n v="794"/>
    <x v="10"/>
    <x v="66"/>
    <s v="11356"/>
    <s v="ถลาง,รพช."/>
    <s v="รพช."/>
    <n v="60"/>
    <s v="รพช.F1 50,000-100,000"/>
    <n v="1.94"/>
    <n v="1.79"/>
    <n v="1.38"/>
    <n v="35967715.25"/>
    <n v="29357325.100000001"/>
    <n v="0"/>
    <n v="0"/>
    <n v="0"/>
    <s v=""/>
    <x v="0"/>
    <n v="28431671.690000001"/>
    <n v="14638169.970000001"/>
  </r>
  <r>
    <n v="795"/>
    <x v="10"/>
    <x v="66"/>
    <s v="41436"/>
    <s v="ฉลอง,รพช."/>
    <s v="รพช."/>
    <n v="0"/>
    <s v="รพช.F3 &gt;=25,000"/>
    <n v="12.02"/>
    <n v="12.06"/>
    <n v="10.31"/>
    <n v="29342228.66"/>
    <n v="28195570.210000001"/>
    <n v="0"/>
    <n v="0"/>
    <n v="0"/>
    <s v=""/>
    <x v="0"/>
    <n v="29427287.510000002"/>
    <n v="24787031.690000001"/>
  </r>
  <r>
    <n v="796"/>
    <x v="10"/>
    <x v="67"/>
    <s v="10743"/>
    <s v="ระนอง,รพท."/>
    <s v="รพท."/>
    <n v="300"/>
    <s v="รพท.S &lt;=400"/>
    <n v="1.17"/>
    <n v="1.07"/>
    <n v="0.61"/>
    <n v="25776136.370000001"/>
    <n v="33075939.09"/>
    <n v="2"/>
    <n v="0"/>
    <n v="0"/>
    <s v=""/>
    <x v="2"/>
    <n v="28866754.640000001"/>
    <n v="-60007558.579999998"/>
  </r>
  <r>
    <n v="797"/>
    <x v="10"/>
    <x v="67"/>
    <s v="11323"/>
    <s v="ละอุ่น,รพช."/>
    <s v="รพช."/>
    <n v="13"/>
    <s v="รพช.F3 &lt;=15,000"/>
    <n v="1.79"/>
    <n v="1.6"/>
    <n v="1.45"/>
    <n v="4706773.68"/>
    <n v="4720944.8499999996"/>
    <n v="0"/>
    <n v="0"/>
    <n v="0"/>
    <s v=""/>
    <x v="0"/>
    <n v="5326170.78"/>
    <n v="2817963.95"/>
  </r>
  <r>
    <n v="798"/>
    <x v="10"/>
    <x v="67"/>
    <s v="11372"/>
    <s v="กะเปอร์,รพช."/>
    <s v="รพช."/>
    <n v="30"/>
    <s v="รพช.F2 &lt;=30,000"/>
    <n v="1.63"/>
    <n v="1.55"/>
    <n v="1.05"/>
    <n v="10210968.51"/>
    <n v="8106059.2300000004"/>
    <n v="0"/>
    <n v="0"/>
    <n v="0"/>
    <s v=""/>
    <x v="0"/>
    <n v="6658458.8799999999"/>
    <n v="760598.56"/>
  </r>
  <r>
    <n v="799"/>
    <x v="10"/>
    <x v="67"/>
    <s v="11373"/>
    <s v="กระบุรี,รพช."/>
    <s v="รพช."/>
    <n v="48"/>
    <s v="รพช.F2 30,000 - 60,000"/>
    <n v="3.55"/>
    <n v="3.31"/>
    <n v="2.99"/>
    <n v="47412919.950000003"/>
    <n v="-2695091.53"/>
    <n v="0"/>
    <n v="1"/>
    <n v="0"/>
    <n v="52.7"/>
    <x v="1"/>
    <n v="3153323.29"/>
    <n v="36917013.420000002"/>
  </r>
  <r>
    <n v="800"/>
    <x v="10"/>
    <x v="67"/>
    <s v="11374"/>
    <s v="สุขสำราญ,รพช."/>
    <s v="รพช."/>
    <n v="24"/>
    <s v="รพช.F3 &lt;=15,000"/>
    <n v="2.09"/>
    <n v="1.91"/>
    <n v="1.48"/>
    <n v="7017798.2999999998"/>
    <n v="8526047.4499999993"/>
    <n v="0"/>
    <n v="0"/>
    <n v="0"/>
    <s v=""/>
    <x v="0"/>
    <n v="6742133.0899999999"/>
    <n v="3076380.38"/>
  </r>
  <r>
    <n v="801"/>
    <x v="10"/>
    <x v="68"/>
    <s v="10681"/>
    <s v="สุราษฎร์ธานี,รพศ."/>
    <s v="รพศ."/>
    <n v="748"/>
    <s v="รพศ.A &gt;700 to &lt;1000"/>
    <n v="1.94"/>
    <n v="1.74"/>
    <n v="1.07"/>
    <n v="556494304.33000004"/>
    <n v="252618554.53"/>
    <n v="0"/>
    <n v="0"/>
    <n v="0"/>
    <s v=""/>
    <x v="0"/>
    <n v="275110791.11000001"/>
    <n v="41726895.770000003"/>
  </r>
  <r>
    <n v="802"/>
    <x v="10"/>
    <x v="68"/>
    <s v="10742"/>
    <s v="เกาะสมุย,รพท."/>
    <s v="รพท."/>
    <n v="159"/>
    <s v="รพท. M1 &lt;=200"/>
    <n v="1.53"/>
    <n v="1.41"/>
    <n v="1"/>
    <n v="74725096.540000007"/>
    <n v="6038588.4800000004"/>
    <n v="0"/>
    <n v="0"/>
    <n v="0"/>
    <s v=""/>
    <x v="0"/>
    <n v="8712470.2400000002"/>
    <n v="3482619.85"/>
  </r>
  <r>
    <n v="803"/>
    <x v="10"/>
    <x v="68"/>
    <s v="11357"/>
    <s v="กาญจนดิษฐ์,รพช."/>
    <s v="รพช."/>
    <n v="146"/>
    <s v="รพช. M2 &gt;100"/>
    <n v="0.99"/>
    <n v="0.86"/>
    <n v="0.43"/>
    <n v="-941464.17"/>
    <n v="24813948.079999998"/>
    <n v="3"/>
    <n v="1"/>
    <n v="0"/>
    <n v="0.1"/>
    <x v="4"/>
    <n v="24367210.48"/>
    <n v="-59089757.380000003"/>
  </r>
  <r>
    <n v="804"/>
    <x v="10"/>
    <x v="68"/>
    <s v="11358"/>
    <s v="ดอนสัก,รพช."/>
    <s v="รพช."/>
    <n v="34"/>
    <s v="รพช.F2 &lt;=30,000"/>
    <n v="1.54"/>
    <n v="1.45"/>
    <n v="1.29"/>
    <n v="17177730.010000002"/>
    <n v="9348225.4900000002"/>
    <n v="0"/>
    <n v="0"/>
    <n v="0"/>
    <s v=""/>
    <x v="0"/>
    <n v="8688707.3800000008"/>
    <n v="9364297.5099999998"/>
  </r>
  <r>
    <n v="805"/>
    <x v="10"/>
    <x v="68"/>
    <s v="11359"/>
    <s v="เกาะพงัน,รพช."/>
    <s v="รพช."/>
    <n v="45"/>
    <s v="รพช.F2 &lt;=30,000"/>
    <n v="2.15"/>
    <n v="2"/>
    <n v="1.63"/>
    <n v="29099665.719999999"/>
    <n v="13268817.02"/>
    <n v="0"/>
    <n v="0"/>
    <n v="0"/>
    <s v=""/>
    <x v="0"/>
    <n v="13142270.210000001"/>
    <n v="15731309.73"/>
  </r>
  <r>
    <n v="806"/>
    <x v="10"/>
    <x v="68"/>
    <s v="11360"/>
    <s v="ไชยา,รพช."/>
    <s v="รพช."/>
    <n v="60"/>
    <s v="รพช. M2 &lt;=100"/>
    <n v="1.47"/>
    <n v="1.3"/>
    <n v="0.94"/>
    <n v="20798477.280000001"/>
    <n v="10397328.74"/>
    <n v="1"/>
    <n v="0"/>
    <n v="0"/>
    <s v=""/>
    <x v="1"/>
    <n v="10583194.279999999"/>
    <n v="-2969698.15"/>
  </r>
  <r>
    <n v="807"/>
    <x v="10"/>
    <x v="68"/>
    <s v="11361"/>
    <s v="ท่าชนะ,รพช."/>
    <s v="รพช."/>
    <n v="45"/>
    <s v="รพช.F2 30,000 - 60,000"/>
    <n v="1.39"/>
    <n v="1.26"/>
    <n v="0.93"/>
    <n v="12192422.109999999"/>
    <n v="8117064.7000000002"/>
    <n v="1"/>
    <n v="0"/>
    <n v="0"/>
    <s v=""/>
    <x v="1"/>
    <n v="7913969.4000000004"/>
    <n v="-2568813.2599999998"/>
  </r>
  <r>
    <n v="808"/>
    <x v="10"/>
    <x v="68"/>
    <s v="11362"/>
    <s v="คีรีรัฐนิคม,รพช."/>
    <s v="รพช."/>
    <n v="30"/>
    <s v="รพช.F2 30,000 - 60,000"/>
    <n v="1.58"/>
    <n v="1.44"/>
    <n v="1.1399999999999999"/>
    <n v="12912232.810000001"/>
    <n v="10558741.83"/>
    <n v="0"/>
    <n v="0"/>
    <n v="0"/>
    <s v=""/>
    <x v="0"/>
    <n v="9513727.9600000009"/>
    <n v="2962289.86"/>
  </r>
  <r>
    <n v="809"/>
    <x v="10"/>
    <x v="68"/>
    <s v="11363"/>
    <s v="บ้านตาขุน,รพช."/>
    <s v="รพช."/>
    <n v="42"/>
    <s v="รพช.F3 &lt;=15,000"/>
    <n v="2.31"/>
    <n v="2.15"/>
    <n v="1.95"/>
    <n v="17029680.75"/>
    <n v="7526059.2400000002"/>
    <n v="0"/>
    <n v="0"/>
    <n v="0"/>
    <s v=""/>
    <x v="0"/>
    <n v="4491576"/>
    <n v="12468648.720000001"/>
  </r>
  <r>
    <n v="810"/>
    <x v="10"/>
    <x v="68"/>
    <s v="11364"/>
    <s v="พนม,รพช."/>
    <s v="รพช."/>
    <n v="41"/>
    <s v="รพช.F2 30,000 - 60,000"/>
    <n v="5.17"/>
    <n v="4.97"/>
    <n v="4.29"/>
    <n v="44571475.409999996"/>
    <n v="21072651.719999999"/>
    <n v="0"/>
    <n v="0"/>
    <n v="0"/>
    <s v=""/>
    <x v="0"/>
    <n v="17452363.210000001"/>
    <n v="35120832.229999997"/>
  </r>
  <r>
    <n v="811"/>
    <x v="10"/>
    <x v="68"/>
    <s v="11365"/>
    <s v="ท่าฉาง,รพช."/>
    <s v="รพช."/>
    <n v="32"/>
    <s v="รพช.F2 &lt;=30,000"/>
    <n v="1.22"/>
    <n v="0.88"/>
    <n v="0.34"/>
    <n v="9363741.6300000008"/>
    <n v="10593686.060000001"/>
    <n v="3"/>
    <n v="0"/>
    <n v="0"/>
    <s v=""/>
    <x v="3"/>
    <n v="8518770.8499999996"/>
    <n v="-28467669.41"/>
  </r>
  <r>
    <n v="812"/>
    <x v="10"/>
    <x v="68"/>
    <s v="11366"/>
    <s v="บ้านนาสาร,รพช."/>
    <s v="รพช."/>
    <n v="65"/>
    <s v="รพช. M2 &lt;=100"/>
    <n v="2.25"/>
    <n v="2.0299999999999998"/>
    <n v="1.41"/>
    <n v="18819498.899999999"/>
    <n v="15863719.960000001"/>
    <n v="0"/>
    <n v="0"/>
    <n v="0"/>
    <s v=""/>
    <x v="0"/>
    <n v="6163224.1500000004"/>
    <n v="5983010.25"/>
  </r>
  <r>
    <n v="813"/>
    <x v="10"/>
    <x v="68"/>
    <s v="11367"/>
    <s v="บ้านนาเดิม,รพช."/>
    <s v="รพช."/>
    <n v="33"/>
    <s v="รพช.F2 &lt;=30,000"/>
    <n v="2.5099999999999998"/>
    <n v="2.37"/>
    <n v="2.0699999999999998"/>
    <n v="19825636.460000001"/>
    <n v="6615052.9900000002"/>
    <n v="0"/>
    <n v="0"/>
    <n v="0"/>
    <s v=""/>
    <x v="0"/>
    <n v="5902144.4000000004"/>
    <n v="13828238.560000001"/>
  </r>
  <r>
    <n v="814"/>
    <x v="10"/>
    <x v="68"/>
    <s v="11368"/>
    <s v="เคียนซา,รพช."/>
    <s v="รพช."/>
    <n v="37"/>
    <s v="รพช.F2 30,000 - 60,000"/>
    <n v="1.79"/>
    <n v="1.6"/>
    <n v="1.1499999999999999"/>
    <n v="18411115.32"/>
    <n v="11788302.640000001"/>
    <n v="0"/>
    <n v="0"/>
    <n v="0"/>
    <s v=""/>
    <x v="0"/>
    <n v="10181505.43"/>
    <n v="3389706.92"/>
  </r>
  <r>
    <n v="815"/>
    <x v="10"/>
    <x v="68"/>
    <s v="11369"/>
    <s v="พระแสง,รพช."/>
    <s v="รพช."/>
    <n v="70"/>
    <s v="รพช.F2 30,000 - 60,000"/>
    <n v="1.25"/>
    <n v="1.1200000000000001"/>
    <n v="0.92"/>
    <n v="10883835.84"/>
    <n v="7776627.4400000004"/>
    <n v="1"/>
    <n v="0"/>
    <n v="0"/>
    <s v=""/>
    <x v="1"/>
    <n v="5981921.1600000001"/>
    <n v="-3467848.18"/>
  </r>
  <r>
    <n v="816"/>
    <x v="10"/>
    <x v="68"/>
    <s v="11370"/>
    <s v="พุนพิน,รพช."/>
    <s v="รพช."/>
    <n v="60"/>
    <s v="รพช.F2 30,000 - 60,000"/>
    <n v="1.77"/>
    <n v="1.64"/>
    <n v="1.41"/>
    <n v="23957712.440000001"/>
    <n v="6417446.1900000004"/>
    <n v="0"/>
    <n v="0"/>
    <n v="0"/>
    <s v=""/>
    <x v="0"/>
    <n v="5158494.38"/>
    <n v="12468447.199999999"/>
  </r>
  <r>
    <n v="817"/>
    <x v="10"/>
    <x v="68"/>
    <s v="11371"/>
    <s v="ชัยบุรี,รพช."/>
    <s v="รพช."/>
    <n v="36"/>
    <s v="รพช.F2 &lt;=30,000"/>
    <n v="2.75"/>
    <n v="2.56"/>
    <n v="2.2799999999999998"/>
    <n v="18786166.210000001"/>
    <n v="11639770.66"/>
    <n v="0"/>
    <n v="0"/>
    <n v="0"/>
    <s v=""/>
    <x v="0"/>
    <n v="10509048.689999999"/>
    <n v="13784564.939999999"/>
  </r>
  <r>
    <n v="818"/>
    <x v="10"/>
    <x v="68"/>
    <s v="11459"/>
    <s v="สมเด็จพระยุพราชเวียงสระ,รพช."/>
    <s v="รพช."/>
    <n v="120"/>
    <s v="รพช. M2 &gt;100"/>
    <n v="1.23"/>
    <n v="1.07"/>
    <n v="0.77"/>
    <n v="18405456.149999999"/>
    <n v="17240933.91"/>
    <n v="2"/>
    <n v="0"/>
    <n v="0"/>
    <s v=""/>
    <x v="2"/>
    <n v="20035452.289999999"/>
    <n v="-14110446.02"/>
  </r>
  <r>
    <n v="819"/>
    <x v="10"/>
    <x v="68"/>
    <s v="11654"/>
    <s v="วิภาวดี,รพช."/>
    <s v="รพช."/>
    <n v="35"/>
    <s v="รพช.F2 &lt;=30,000"/>
    <n v="3.52"/>
    <n v="3.28"/>
    <n v="2.54"/>
    <n v="17684193.59"/>
    <n v="4214272.84"/>
    <n v="0"/>
    <n v="0"/>
    <n v="0"/>
    <s v=""/>
    <x v="0"/>
    <n v="3602891.98"/>
    <n v="10835635.460000001"/>
  </r>
  <r>
    <n v="820"/>
    <x v="10"/>
    <x v="68"/>
    <s v="14138"/>
    <s v="ท่าโรงช้าง,รพช."/>
    <s v="รพช."/>
    <n v="73"/>
    <s v="รพช. M2 &lt;=100"/>
    <n v="1.59"/>
    <n v="1.47"/>
    <n v="1.06"/>
    <n v="21253936.559999999"/>
    <n v="12157025.74"/>
    <n v="0"/>
    <n v="0"/>
    <n v="0"/>
    <s v=""/>
    <x v="0"/>
    <n v="10276443.93"/>
    <n v="1078655.8799999999"/>
  </r>
  <r>
    <n v="821"/>
    <x v="11"/>
    <x v="69"/>
    <s v="10683"/>
    <s v="ตรัง,รพศ."/>
    <s v="รพศ."/>
    <n v="553"/>
    <s v="รพศ.A &lt;=700"/>
    <n v="3.32"/>
    <n v="3.04"/>
    <n v="1.83"/>
    <n v="483326368.82999998"/>
    <n v="93528903.629999995"/>
    <n v="0"/>
    <n v="0"/>
    <n v="0"/>
    <s v=""/>
    <x v="0"/>
    <n v="89216327.319999993"/>
    <n v="171891766.49000001"/>
  </r>
  <r>
    <n v="822"/>
    <x v="11"/>
    <x v="69"/>
    <s v="11407"/>
    <s v="กันตัง,รพช."/>
    <s v="รพช."/>
    <n v="77"/>
    <s v="รพช.F1 50,000-100,000"/>
    <n v="1.51"/>
    <n v="1.37"/>
    <n v="1.08"/>
    <n v="27312560.469999999"/>
    <n v="20095540.739999998"/>
    <n v="0"/>
    <n v="0"/>
    <n v="0"/>
    <s v=""/>
    <x v="0"/>
    <n v="15706108.23"/>
    <n v="4557271.12"/>
  </r>
  <r>
    <n v="823"/>
    <x v="11"/>
    <x v="69"/>
    <s v="11408"/>
    <s v="ย่านตาขาว,รพช."/>
    <s v="รพช."/>
    <n v="60"/>
    <s v="รพช.F1 &lt;=50,000"/>
    <n v="1.68"/>
    <n v="1.49"/>
    <n v="1.1499999999999999"/>
    <n v="26568848.289999999"/>
    <n v="15212616.66"/>
    <n v="0"/>
    <n v="0"/>
    <n v="0"/>
    <s v=""/>
    <x v="0"/>
    <n v="17421737.75"/>
    <n v="5914196.7400000002"/>
  </r>
  <r>
    <n v="824"/>
    <x v="11"/>
    <x v="69"/>
    <s v="11409"/>
    <s v="ปะเหลียน,รพช."/>
    <s v="รพช."/>
    <n v="43"/>
    <s v="รพช.F2 30,000 - 60,000"/>
    <n v="1.56"/>
    <n v="1.4"/>
    <n v="1.23"/>
    <n v="15772954.26"/>
    <n v="11412306.949999999"/>
    <n v="0"/>
    <n v="0"/>
    <n v="0"/>
    <s v=""/>
    <x v="0"/>
    <n v="11565271.789999999"/>
    <n v="6406465.04"/>
  </r>
  <r>
    <n v="825"/>
    <x v="11"/>
    <x v="69"/>
    <s v="11410"/>
    <s v="สิเกา,รพช."/>
    <s v="รพช."/>
    <n v="44"/>
    <s v="รพช.F2 30,000 - 60,000"/>
    <n v="1.63"/>
    <n v="1.47"/>
    <n v="1.1499999999999999"/>
    <n v="11966916.32"/>
    <n v="7790379.2199999997"/>
    <n v="0"/>
    <n v="0"/>
    <n v="0"/>
    <s v=""/>
    <x v="0"/>
    <n v="8548645.9900000002"/>
    <n v="2819653.06"/>
  </r>
  <r>
    <n v="826"/>
    <x v="11"/>
    <x v="69"/>
    <s v="11411"/>
    <s v="ห้วยยอด,รพช."/>
    <s v="รพช."/>
    <n v="100"/>
    <s v="รพช. M2 &lt;=100"/>
    <n v="1.41"/>
    <n v="1.28"/>
    <n v="0.97"/>
    <n v="33817278.420000002"/>
    <n v="19788726.010000002"/>
    <n v="1"/>
    <n v="0"/>
    <n v="0"/>
    <s v=""/>
    <x v="1"/>
    <n v="25111910.239999998"/>
    <n v="-2904850.24"/>
  </r>
  <r>
    <n v="827"/>
    <x v="11"/>
    <x v="69"/>
    <s v="11412"/>
    <s v="วังวิเศษ,รพช."/>
    <s v="รพช."/>
    <n v="38"/>
    <s v="รพช.F2 30,000 - 60,000"/>
    <n v="1.66"/>
    <n v="1.52"/>
    <n v="1.35"/>
    <n v="18330567.210000001"/>
    <n v="6592316.6200000001"/>
    <n v="0"/>
    <n v="0"/>
    <n v="0"/>
    <s v=""/>
    <x v="0"/>
    <n v="5826772.4299999997"/>
    <n v="9801036.5600000005"/>
  </r>
  <r>
    <n v="828"/>
    <x v="11"/>
    <x v="69"/>
    <s v="11413"/>
    <s v="นาโยง,รพช."/>
    <s v="รพช."/>
    <n v="60"/>
    <s v="รพช.F2 30,000 - 60,000"/>
    <n v="1.45"/>
    <n v="1.29"/>
    <n v="1.08"/>
    <n v="17299088.460000001"/>
    <n v="10645568.9"/>
    <n v="1"/>
    <n v="0"/>
    <n v="0"/>
    <s v=""/>
    <x v="1"/>
    <n v="12346948.59"/>
    <n v="3002764.71"/>
  </r>
  <r>
    <n v="829"/>
    <x v="11"/>
    <x v="69"/>
    <s v="14139"/>
    <s v="รัษฎา,รพช."/>
    <s v="รพช."/>
    <n v="45"/>
    <s v="รพช.F2 &lt;=30,000"/>
    <n v="1.69"/>
    <n v="1.51"/>
    <n v="1.35"/>
    <n v="14269276.67"/>
    <n v="5791138.8600000003"/>
    <n v="0"/>
    <n v="0"/>
    <n v="0"/>
    <s v=""/>
    <x v="0"/>
    <n v="5521228.6900000004"/>
    <n v="7221666.1100000003"/>
  </r>
  <r>
    <n v="830"/>
    <x v="11"/>
    <x v="69"/>
    <s v="28817"/>
    <s v="หาดสำราญเฉลิมพระเกียรติ 80 พรรษา,รพช."/>
    <s v="รพช."/>
    <n v="25"/>
    <s v="รพช.F3 &lt;=15,000"/>
    <n v="2.12"/>
    <n v="2"/>
    <n v="1.81"/>
    <n v="13879961.17"/>
    <n v="2752010"/>
    <n v="0"/>
    <n v="0"/>
    <n v="0"/>
    <s v=""/>
    <x v="0"/>
    <n v="4292372.6399999997"/>
    <n v="10060626.890000001"/>
  </r>
  <r>
    <n v="831"/>
    <x v="11"/>
    <x v="70"/>
    <s v="10750"/>
    <s v="นราธิวาสราชนครินทร์,รพท."/>
    <s v="รพท."/>
    <n v="407"/>
    <s v="รพท.S &gt;400"/>
    <n v="2.76"/>
    <n v="2.61"/>
    <n v="1.87"/>
    <n v="264943594.63"/>
    <n v="35450725.170000002"/>
    <n v="0"/>
    <n v="0"/>
    <n v="0"/>
    <s v=""/>
    <x v="0"/>
    <n v="64591509.530000001"/>
    <n v="130535570.18000001"/>
  </r>
  <r>
    <n v="832"/>
    <x v="11"/>
    <x v="70"/>
    <s v="10751"/>
    <s v="สุไหงโก-ลก,รพท."/>
    <s v="รพท."/>
    <n v="212"/>
    <s v="รพท. M1 &gt;200"/>
    <n v="4.1100000000000003"/>
    <n v="3.81"/>
    <n v="2.96"/>
    <n v="202488325.66999999"/>
    <n v="49160547.899999999"/>
    <n v="0"/>
    <n v="0"/>
    <n v="0"/>
    <s v=""/>
    <x v="0"/>
    <n v="67002846.75"/>
    <n v="147601077.31999999"/>
  </r>
  <r>
    <n v="833"/>
    <x v="11"/>
    <x v="70"/>
    <s v="11435"/>
    <s v="ตากใบ,รพช."/>
    <s v="รพช."/>
    <n v="109"/>
    <s v="รพช.F1 50,000-100,000"/>
    <n v="3.32"/>
    <n v="3"/>
    <n v="2.6"/>
    <n v="46328540.490000002"/>
    <n v="19620928.66"/>
    <n v="0"/>
    <n v="0"/>
    <n v="0"/>
    <s v=""/>
    <x v="0"/>
    <n v="22125422.16"/>
    <n v="31853965.859999999"/>
  </r>
  <r>
    <n v="834"/>
    <x v="11"/>
    <x v="70"/>
    <s v="11436"/>
    <s v="บาเจาะ,รพช."/>
    <s v="รพช."/>
    <n v="68"/>
    <s v="รพช.F2 30,000 - 60,000"/>
    <n v="2.66"/>
    <n v="2.5"/>
    <n v="2.04"/>
    <n v="30913542.129999999"/>
    <n v="19387755.050000001"/>
    <n v="0"/>
    <n v="0"/>
    <n v="0"/>
    <s v=""/>
    <x v="0"/>
    <n v="22217111.129999999"/>
    <n v="19429820.920000002"/>
  </r>
  <r>
    <n v="835"/>
    <x v="11"/>
    <x v="70"/>
    <s v="11437"/>
    <s v="ระแงะ,รพช."/>
    <s v="รพช."/>
    <n v="85"/>
    <s v="รพช.F1 50,000-100,000"/>
    <n v="4.37"/>
    <n v="4.16"/>
    <n v="3.83"/>
    <n v="69405786.310000002"/>
    <n v="29183532"/>
    <n v="0"/>
    <n v="0"/>
    <n v="0"/>
    <s v=""/>
    <x v="0"/>
    <n v="32688850.010000002"/>
    <n v="58105292.969999999"/>
  </r>
  <r>
    <n v="836"/>
    <x v="11"/>
    <x v="70"/>
    <s v="11438"/>
    <s v="รือเสาะ,รพช."/>
    <s v="รพช."/>
    <n v="82"/>
    <s v="รพช.F2 60,000-90,000"/>
    <n v="3.47"/>
    <n v="3.38"/>
    <n v="3.09"/>
    <n v="84163173.959999993"/>
    <n v="21423768.620000001"/>
    <n v="0"/>
    <n v="0"/>
    <n v="0"/>
    <s v=""/>
    <x v="0"/>
    <n v="20919078.050000001"/>
    <n v="71101295.469999999"/>
  </r>
  <r>
    <n v="837"/>
    <x v="11"/>
    <x v="70"/>
    <s v="11439"/>
    <s v="ศรีสาคร,รพช."/>
    <s v="รพช."/>
    <n v="42"/>
    <s v="รพช.F2 30,000 - 60,000"/>
    <n v="2.08"/>
    <n v="1.92"/>
    <n v="1.81"/>
    <n v="22373917.039999999"/>
    <n v="16437638.710000001"/>
    <n v="0"/>
    <n v="0"/>
    <n v="0"/>
    <s v=""/>
    <x v="0"/>
    <n v="17535331.260000002"/>
    <n v="16842023.09"/>
  </r>
  <r>
    <n v="838"/>
    <x v="11"/>
    <x v="70"/>
    <s v="11440"/>
    <s v="แว้ง,รพช."/>
    <s v="รพช."/>
    <n v="66"/>
    <s v="รพช.F2 30,000 - 60,000"/>
    <n v="2.2599999999999998"/>
    <n v="2.0499999999999998"/>
    <n v="1.82"/>
    <n v="25273238.02"/>
    <n v="20415711.850000001"/>
    <n v="0"/>
    <n v="0"/>
    <n v="0"/>
    <s v=""/>
    <x v="0"/>
    <n v="21797941.079999998"/>
    <n v="16566365.1"/>
  </r>
  <r>
    <n v="839"/>
    <x v="11"/>
    <x v="70"/>
    <s v="11441"/>
    <s v="สุคิริน,รพช."/>
    <s v="รพช."/>
    <n v="30"/>
    <s v="รพช.F2 &lt;=30,000"/>
    <n v="4.0999999999999996"/>
    <n v="3.85"/>
    <n v="3.33"/>
    <n v="35301600.5"/>
    <n v="12673918.970000001"/>
    <n v="0"/>
    <n v="0"/>
    <n v="0"/>
    <s v=""/>
    <x v="0"/>
    <n v="13443490.689999999"/>
    <n v="24497999.239999998"/>
  </r>
  <r>
    <n v="840"/>
    <x v="11"/>
    <x v="70"/>
    <s v="11442"/>
    <s v="สุไหงปาดี,รพช."/>
    <s v="รพช."/>
    <n v="36"/>
    <s v="รพช.F2 30,000 - 60,000"/>
    <n v="2.59"/>
    <n v="2.44"/>
    <n v="2.17"/>
    <n v="30119928.379999999"/>
    <n v="19193938.440000001"/>
    <n v="0"/>
    <n v="0"/>
    <n v="0"/>
    <s v=""/>
    <x v="0"/>
    <n v="20769677.859999999"/>
    <n v="22123963.030000001"/>
  </r>
  <r>
    <n v="841"/>
    <x v="11"/>
    <x v="70"/>
    <s v="13818"/>
    <s v="จะแนะ,รพช."/>
    <s v="รพช."/>
    <n v="72"/>
    <s v="รพช.F2 30,000 - 60,000"/>
    <n v="2.63"/>
    <n v="2.2200000000000002"/>
    <n v="2.0099999999999998"/>
    <n v="26358362.739999998"/>
    <n v="13900220.9"/>
    <n v="0"/>
    <n v="0"/>
    <n v="0"/>
    <s v=""/>
    <x v="0"/>
    <n v="15252420.6"/>
    <n v="16351836.17"/>
  </r>
  <r>
    <n v="842"/>
    <x v="11"/>
    <x v="70"/>
    <s v="15010"/>
    <s v="เจาะไอร้อง,รพช."/>
    <s v="รพช."/>
    <n v="34"/>
    <s v="รพช.F2 30,000 - 60,000"/>
    <n v="2.58"/>
    <n v="2.34"/>
    <n v="1.99"/>
    <n v="21218635.93"/>
    <n v="19495672.719999999"/>
    <n v="0"/>
    <n v="0"/>
    <n v="0"/>
    <s v=""/>
    <x v="0"/>
    <n v="20063359.219999999"/>
    <n v="13294990.640000001"/>
  </r>
  <r>
    <n v="843"/>
    <x v="11"/>
    <x v="70"/>
    <s v="23771"/>
    <s v="ยี่งอเฉลิมพระเกียรติ 80 พรรษา,รพช."/>
    <s v="รพช."/>
    <n v="44"/>
    <s v="รพช.F2 30,000 - 60,000"/>
    <n v="1.18"/>
    <n v="1.04"/>
    <n v="0.92"/>
    <n v="5246909.37"/>
    <n v="6714651.9699999997"/>
    <n v="1"/>
    <n v="0"/>
    <n v="0"/>
    <s v=""/>
    <x v="1"/>
    <n v="10656629.039999999"/>
    <n v="-2402456.2799999998"/>
  </r>
  <r>
    <n v="844"/>
    <x v="11"/>
    <x v="71"/>
    <s v="10748"/>
    <s v="ปัตตานี,รพท."/>
    <s v="รพท."/>
    <n v="504"/>
    <s v="รพท.S &gt;400"/>
    <n v="1.94"/>
    <n v="1.79"/>
    <n v="1.04"/>
    <n v="221695204.08000001"/>
    <n v="68530699.079999998"/>
    <n v="0"/>
    <n v="0"/>
    <n v="0"/>
    <s v=""/>
    <x v="0"/>
    <n v="86564755.790000007"/>
    <n v="9607302.3300000001"/>
  </r>
  <r>
    <n v="845"/>
    <x v="11"/>
    <x v="71"/>
    <s v="11423"/>
    <s v="โคกโพธิ์,รพช."/>
    <s v="รพช."/>
    <n v="106"/>
    <s v="รพช.F1 50,000-100,000"/>
    <n v="1.6"/>
    <n v="1.52"/>
    <n v="1.32"/>
    <n v="27200865.18"/>
    <n v="26225655.489999998"/>
    <n v="0"/>
    <n v="0"/>
    <n v="0"/>
    <s v=""/>
    <x v="0"/>
    <n v="29029381.239999998"/>
    <n v="14270670.199999999"/>
  </r>
  <r>
    <n v="846"/>
    <x v="11"/>
    <x v="71"/>
    <s v="11424"/>
    <s v="หนองจิก,รพช."/>
    <s v="รพช."/>
    <n v="46"/>
    <s v="รพช.F2 60,000-90,000"/>
    <n v="2.95"/>
    <n v="2.73"/>
    <n v="2.57"/>
    <n v="57141018.729999997"/>
    <n v="29830133"/>
    <n v="0"/>
    <n v="0"/>
    <n v="0"/>
    <s v=""/>
    <x v="0"/>
    <n v="28521949.27"/>
    <n v="46056742.920000002"/>
  </r>
  <r>
    <n v="847"/>
    <x v="11"/>
    <x v="71"/>
    <s v="11425"/>
    <s v="ปะนาเระ,รพช."/>
    <s v="รพช."/>
    <n v="39"/>
    <s v="รพช.F2 30,000 - 60,000"/>
    <n v="2.04"/>
    <n v="1.91"/>
    <n v="1.72"/>
    <n v="24888311.489999998"/>
    <n v="25882040.34"/>
    <n v="0"/>
    <n v="0"/>
    <n v="0"/>
    <s v=""/>
    <x v="0"/>
    <n v="27429731.379999999"/>
    <n v="17198990.219999999"/>
  </r>
  <r>
    <n v="848"/>
    <x v="11"/>
    <x v="71"/>
    <s v="11426"/>
    <s v="มายอ,รพช."/>
    <s v="รพช."/>
    <n v="42"/>
    <s v="รพช.F2 30,000 - 60,000"/>
    <n v="2.2200000000000002"/>
    <n v="2.1"/>
    <n v="1.96"/>
    <n v="35424586.890000001"/>
    <n v="19880931.370000001"/>
    <n v="0"/>
    <n v="0"/>
    <n v="0"/>
    <s v=""/>
    <x v="0"/>
    <n v="21646222.350000001"/>
    <n v="27781640.41"/>
  </r>
  <r>
    <n v="849"/>
    <x v="11"/>
    <x v="71"/>
    <s v="11427"/>
    <s v="ทุ่งยางแดง,รพช."/>
    <s v="รพช."/>
    <n v="36"/>
    <s v="รพช.F2 &lt;=30,000"/>
    <n v="2.93"/>
    <n v="2.85"/>
    <n v="2.7"/>
    <n v="38581500.380000003"/>
    <n v="15484610.220000001"/>
    <n v="0"/>
    <n v="0"/>
    <n v="0"/>
    <s v=""/>
    <x v="0"/>
    <n v="16999496.030000001"/>
    <n v="33866791.100000001"/>
  </r>
  <r>
    <n v="850"/>
    <x v="11"/>
    <x v="71"/>
    <s v="11428"/>
    <s v="ไม้แก่น,รพช."/>
    <s v="รพช."/>
    <n v="34"/>
    <s v="รพช.F2 &lt;=30,000"/>
    <n v="4.5599999999999996"/>
    <n v="4.41"/>
    <n v="3.99"/>
    <n v="38175175.479999997"/>
    <n v="17529246.190000001"/>
    <n v="0"/>
    <n v="0"/>
    <n v="0"/>
    <s v=""/>
    <x v="0"/>
    <n v="16335833.32"/>
    <n v="32101258.48"/>
  </r>
  <r>
    <n v="851"/>
    <x v="11"/>
    <x v="71"/>
    <s v="11429"/>
    <s v="ยะหริ่ง,รพช."/>
    <s v="รพช."/>
    <n v="79"/>
    <s v="รพช.F2 60,000-90,000"/>
    <n v="2.81"/>
    <n v="2.65"/>
    <n v="2.4700000000000002"/>
    <n v="58278249.560000002"/>
    <n v="30880949.629999999"/>
    <n v="0"/>
    <n v="0"/>
    <n v="0"/>
    <s v=""/>
    <x v="0"/>
    <n v="32003041.940000001"/>
    <n v="47442199.490000002"/>
  </r>
  <r>
    <n v="852"/>
    <x v="11"/>
    <x v="71"/>
    <s v="11430"/>
    <s v="ยะรัง,รพช."/>
    <s v="รพช."/>
    <n v="48"/>
    <s v="รพช.F2 60,000-90,000"/>
    <n v="2.02"/>
    <n v="1.65"/>
    <n v="1.52"/>
    <n v="36086892.619999997"/>
    <n v="25702803.48"/>
    <n v="0"/>
    <n v="0"/>
    <n v="0"/>
    <s v=""/>
    <x v="0"/>
    <n v="27911028.559999999"/>
    <n v="18276375.359999999"/>
  </r>
  <r>
    <n v="853"/>
    <x v="11"/>
    <x v="71"/>
    <s v="11431"/>
    <s v="แม่ลาน,รพช."/>
    <s v="รพช."/>
    <n v="39"/>
    <s v="รพช.F2 &lt;=30,000"/>
    <n v="2.97"/>
    <n v="2.84"/>
    <n v="2.68"/>
    <n v="28297356.949999999"/>
    <n v="13772793.26"/>
    <n v="0"/>
    <n v="0"/>
    <n v="0"/>
    <s v=""/>
    <x v="0"/>
    <n v="14739261.189999999"/>
    <n v="24216497.890000001"/>
  </r>
  <r>
    <n v="854"/>
    <x v="11"/>
    <x v="71"/>
    <s v="11460"/>
    <s v="สมเด็จพระยุพราชสายบุรี,รพช."/>
    <s v="รพช."/>
    <n v="128"/>
    <s v="รพช. M2 &gt;100"/>
    <n v="1.52"/>
    <n v="1.47"/>
    <n v="1.19"/>
    <n v="28721325.239999998"/>
    <n v="30131073.969999999"/>
    <n v="0"/>
    <n v="0"/>
    <n v="0"/>
    <s v=""/>
    <x v="0"/>
    <n v="33274054.559999999"/>
    <n v="10689238.82"/>
  </r>
  <r>
    <n v="855"/>
    <x v="11"/>
    <x v="71"/>
    <s v="11464"/>
    <s v="กะพ้อ,รพช."/>
    <s v="รพช."/>
    <n v="37"/>
    <s v="รพช.F2 &lt;=30,000"/>
    <n v="5.27"/>
    <n v="5.1100000000000003"/>
    <n v="4.66"/>
    <n v="52052813.829999998"/>
    <n v="15008287.84"/>
    <n v="0"/>
    <n v="0"/>
    <n v="0"/>
    <s v=""/>
    <x v="0"/>
    <n v="16526685.060000001"/>
    <n v="44604228.759999998"/>
  </r>
  <r>
    <n v="856"/>
    <x v="11"/>
    <x v="72"/>
    <s v="10747"/>
    <s v="พัทลุง,รพท."/>
    <s v="รพท."/>
    <n v="448"/>
    <s v="รพท.S &gt;400"/>
    <n v="4.1100000000000003"/>
    <n v="3.87"/>
    <n v="2.6"/>
    <n v="340227789.45999998"/>
    <n v="87635768.439999998"/>
    <n v="0"/>
    <n v="0"/>
    <n v="0"/>
    <s v=""/>
    <x v="0"/>
    <n v="81842864.530000001"/>
    <n v="175110977.84"/>
  </r>
  <r>
    <n v="857"/>
    <x v="11"/>
    <x v="72"/>
    <s v="11414"/>
    <s v="กงหรา,รพช."/>
    <s v="รพช."/>
    <n v="30"/>
    <s v="รพช.F2 &lt;=30,000"/>
    <n v="2.58"/>
    <n v="2.4500000000000002"/>
    <n v="2.25"/>
    <n v="33178067.09"/>
    <n v="13604282.890000001"/>
    <n v="0"/>
    <n v="0"/>
    <n v="0"/>
    <s v=""/>
    <x v="0"/>
    <n v="11954541.41"/>
    <n v="26871036.489999998"/>
  </r>
  <r>
    <n v="858"/>
    <x v="11"/>
    <x v="72"/>
    <s v="11415"/>
    <s v="เขาชัยสน,รพช."/>
    <s v="รพช."/>
    <n v="50"/>
    <s v="รพช.F2 30,000 - 60,000"/>
    <n v="1.97"/>
    <n v="1.82"/>
    <n v="1.44"/>
    <n v="15307828.23"/>
    <n v="12860019.609999999"/>
    <n v="0"/>
    <n v="0"/>
    <n v="0"/>
    <s v=""/>
    <x v="0"/>
    <n v="11653408.439999999"/>
    <n v="6893101.2199999997"/>
  </r>
  <r>
    <n v="859"/>
    <x v="11"/>
    <x v="72"/>
    <s v="11416"/>
    <s v="ตะโหมด,รพช."/>
    <s v="รพช."/>
    <n v="36"/>
    <s v="รพช.F1 &lt;=50,000"/>
    <n v="2.37"/>
    <n v="2.25"/>
    <n v="1.94"/>
    <n v="26808218.149999999"/>
    <n v="8247841.9100000001"/>
    <n v="0"/>
    <n v="0"/>
    <n v="0"/>
    <s v=""/>
    <x v="0"/>
    <n v="8025341.0800000001"/>
    <n v="18699817.780000001"/>
  </r>
  <r>
    <n v="860"/>
    <x v="11"/>
    <x v="72"/>
    <s v="11417"/>
    <s v="ควนขนุน,รพช."/>
    <s v="รพช."/>
    <n v="90"/>
    <s v="รพช. M2 &lt;=100"/>
    <n v="1.75"/>
    <n v="1.58"/>
    <n v="1.1499999999999999"/>
    <n v="31894785"/>
    <n v="19082504.010000002"/>
    <n v="0"/>
    <n v="0"/>
    <n v="0"/>
    <s v=""/>
    <x v="0"/>
    <n v="20378661.699999999"/>
    <n v="7360013.6900000004"/>
  </r>
  <r>
    <n v="861"/>
    <x v="11"/>
    <x v="72"/>
    <s v="11418"/>
    <s v="ปากพะยูน,รพช."/>
    <s v="รพช."/>
    <n v="36"/>
    <s v="รพช.F2 30,000 - 60,000"/>
    <n v="1.35"/>
    <n v="1.24"/>
    <n v="1.02"/>
    <n v="8103555.6399999997"/>
    <n v="9465485.1999999993"/>
    <n v="1"/>
    <n v="0"/>
    <n v="0"/>
    <s v=""/>
    <x v="1"/>
    <n v="7290716.3099999996"/>
    <n v="841921.78"/>
  </r>
  <r>
    <n v="862"/>
    <x v="11"/>
    <x v="72"/>
    <s v="11419"/>
    <s v="ศรีบรรพต,รพช."/>
    <s v="รพช."/>
    <n v="30"/>
    <s v="รพช.F2 &lt;=30,000"/>
    <n v="2.96"/>
    <n v="2.82"/>
    <n v="2.5099999999999998"/>
    <n v="16309081.369999999"/>
    <n v="3420068.63"/>
    <n v="0"/>
    <n v="0"/>
    <n v="0"/>
    <s v=""/>
    <x v="0"/>
    <n v="3754869.89"/>
    <n v="12566854.77"/>
  </r>
  <r>
    <n v="863"/>
    <x v="11"/>
    <x v="72"/>
    <s v="11420"/>
    <s v="ป่าบอน,รพช."/>
    <s v="รพช."/>
    <n v="30"/>
    <s v="รพช.F2 30,000 - 60,000"/>
    <n v="2"/>
    <n v="1.86"/>
    <n v="1.71"/>
    <n v="17489333.18"/>
    <n v="12639469.91"/>
    <n v="0"/>
    <n v="0"/>
    <n v="0"/>
    <s v=""/>
    <x v="0"/>
    <n v="11107948.939999999"/>
    <n v="12425430.59"/>
  </r>
  <r>
    <n v="864"/>
    <x v="11"/>
    <x v="72"/>
    <s v="11421"/>
    <s v="บางแก้ว,รพช."/>
    <s v="รพช."/>
    <n v="30"/>
    <s v="รพช.F2 &lt;=30,000"/>
    <n v="2.99"/>
    <n v="2.73"/>
    <n v="2.2999999999999998"/>
    <n v="15121517.140000001"/>
    <n v="6024848.9100000001"/>
    <n v="0"/>
    <n v="0"/>
    <n v="0"/>
    <s v=""/>
    <x v="0"/>
    <n v="5718050.9100000001"/>
    <n v="9884453.9900000002"/>
  </r>
  <r>
    <n v="865"/>
    <x v="11"/>
    <x v="72"/>
    <s v="11422"/>
    <s v="ป่าพะยอม,รพช."/>
    <s v="รพช."/>
    <n v="30"/>
    <s v="รพช.F2 &lt;=30,000"/>
    <n v="2.1"/>
    <n v="1.91"/>
    <n v="1.7"/>
    <n v="13469392.82"/>
    <n v="6022654.4699999997"/>
    <n v="0"/>
    <n v="0"/>
    <n v="0"/>
    <s v=""/>
    <x v="0"/>
    <n v="5740644.0199999996"/>
    <n v="8719871.7599999998"/>
  </r>
  <r>
    <n v="866"/>
    <x v="11"/>
    <x v="72"/>
    <s v="24673"/>
    <s v="ศรีนครินทร์(ปัญญานันทภิขุ),รพช."/>
    <s v="รพช."/>
    <n v="35"/>
    <s v="รพช.F3 15,000-25,000"/>
    <n v="1.92"/>
    <n v="1.81"/>
    <n v="1.59"/>
    <n v="13030394.27"/>
    <n v="9494541.6199999992"/>
    <n v="0"/>
    <n v="0"/>
    <n v="0"/>
    <s v=""/>
    <x v="0"/>
    <n v="6296903.9100000001"/>
    <n v="8629838.3300000001"/>
  </r>
  <r>
    <n v="867"/>
    <x v="11"/>
    <x v="73"/>
    <s v="10684"/>
    <s v="ยะลา,รพศ."/>
    <s v="รพศ."/>
    <n v="541"/>
    <s v="รพศ.A &lt;=700"/>
    <n v="4.33"/>
    <n v="4.1399999999999997"/>
    <n v="3.2"/>
    <n v="746640580.88"/>
    <n v="86717587.840000004"/>
    <n v="0"/>
    <n v="0"/>
    <n v="0"/>
    <s v=""/>
    <x v="0"/>
    <n v="134595992.63"/>
    <n v="579326701.50999999"/>
  </r>
  <r>
    <n v="868"/>
    <x v="11"/>
    <x v="73"/>
    <s v="10749"/>
    <s v="เบตง,รพท."/>
    <s v="รพท."/>
    <n v="157"/>
    <s v="รพท. M1 &lt;=200"/>
    <n v="1.87"/>
    <n v="1.75"/>
    <n v="1.43"/>
    <n v="42585382.170000002"/>
    <n v="23585932.57"/>
    <n v="0"/>
    <n v="0"/>
    <n v="0"/>
    <s v=""/>
    <x v="0"/>
    <n v="32591152.879999999"/>
    <n v="21210075.190000001"/>
  </r>
  <r>
    <n v="869"/>
    <x v="11"/>
    <x v="73"/>
    <s v="11432"/>
    <s v="บันนังสตา,รพช."/>
    <s v="รพช."/>
    <n v="60"/>
    <s v="รพช.F2 30,000 - 60,000"/>
    <n v="2.5499999999999998"/>
    <n v="2.39"/>
    <n v="2.1"/>
    <n v="36287895.270000003"/>
    <n v="19804201.5"/>
    <n v="0"/>
    <n v="0"/>
    <n v="0"/>
    <s v=""/>
    <x v="0"/>
    <n v="20532372.5"/>
    <n v="25805843.640000001"/>
  </r>
  <r>
    <n v="870"/>
    <x v="11"/>
    <x v="73"/>
    <s v="11433"/>
    <s v="ธารโต,รพช."/>
    <s v="รพช."/>
    <n v="30"/>
    <s v="รพช.F2 &lt;=30,000"/>
    <n v="3.49"/>
    <n v="3.33"/>
    <n v="2.9"/>
    <n v="27312613.27"/>
    <n v="14612979.4"/>
    <n v="0"/>
    <n v="0"/>
    <n v="0"/>
    <s v=""/>
    <x v="0"/>
    <n v="15271657.52"/>
    <n v="20007400.059999999"/>
  </r>
  <r>
    <n v="871"/>
    <x v="11"/>
    <x v="73"/>
    <s v="11434"/>
    <s v="รามัน,รพช."/>
    <s v="รพช."/>
    <n v="107"/>
    <s v="รพช.F1 50,000-100,000"/>
    <n v="4.42"/>
    <n v="4.12"/>
    <n v="3.61"/>
    <n v="63397968.07"/>
    <n v="21230884.91"/>
    <n v="0"/>
    <n v="0"/>
    <n v="0"/>
    <s v=""/>
    <x v="0"/>
    <n v="23699450.079999998"/>
    <n v="48185584.240000002"/>
  </r>
  <r>
    <n v="872"/>
    <x v="11"/>
    <x v="73"/>
    <s v="11461"/>
    <s v="สมเด็จพระยุพราชยะหา,รพช."/>
    <s v="รพช."/>
    <n v="79"/>
    <s v="รพช.F1 50,000-100,000"/>
    <n v="2.17"/>
    <n v="1.99"/>
    <n v="1.67"/>
    <n v="36649106.310000002"/>
    <n v="20330337.93"/>
    <n v="0"/>
    <n v="0"/>
    <n v="0"/>
    <s v=""/>
    <x v="0"/>
    <n v="22656706.359999999"/>
    <n v="21110067.300000001"/>
  </r>
  <r>
    <n v="873"/>
    <x v="11"/>
    <x v="73"/>
    <s v="13806"/>
    <s v="กาบัง,รพช."/>
    <s v="รพช."/>
    <n v="33"/>
    <s v="รพช.F2 &lt;=30,000"/>
    <n v="2.0499999999999998"/>
    <n v="1.92"/>
    <n v="1.74"/>
    <n v="13589649.130000001"/>
    <n v="8714380.2599999998"/>
    <n v="0"/>
    <n v="0"/>
    <n v="0"/>
    <s v=""/>
    <x v="0"/>
    <n v="10417174.699999999"/>
    <n v="9532401.8300000001"/>
  </r>
  <r>
    <n v="874"/>
    <x v="11"/>
    <x v="73"/>
    <s v="24689"/>
    <s v="กรงปินัง,รพช."/>
    <s v="รพช."/>
    <n v="30"/>
    <s v="รพช.F2 &lt;=30,000"/>
    <n v="4.6100000000000003"/>
    <n v="4.43"/>
    <n v="4.05"/>
    <n v="46545544.43"/>
    <n v="16746682.060000001"/>
    <n v="0"/>
    <n v="0"/>
    <n v="0"/>
    <s v=""/>
    <x v="0"/>
    <n v="17305797.149999999"/>
    <n v="39315941.329999998"/>
  </r>
  <r>
    <n v="875"/>
    <x v="11"/>
    <x v="74"/>
    <s v="10682"/>
    <s v="หาดใหญ่,รพศ."/>
    <s v="รพศ."/>
    <n v="619"/>
    <s v="รพศ.A &lt;=700"/>
    <n v="2.1800000000000002"/>
    <n v="2"/>
    <n v="1.03"/>
    <n v="527958143.76999998"/>
    <n v="314391308.26999998"/>
    <n v="0"/>
    <n v="0"/>
    <n v="0"/>
    <s v=""/>
    <x v="0"/>
    <n v="196273362.09"/>
    <n v="12471293.380000001"/>
  </r>
  <r>
    <n v="876"/>
    <x v="11"/>
    <x v="74"/>
    <s v="10745"/>
    <s v="สงขลา,รพท."/>
    <s v="รพท."/>
    <n v="508"/>
    <s v="รพท.S &gt;400"/>
    <n v="1.3"/>
    <n v="1.19"/>
    <n v="0.91"/>
    <n v="167431194.06"/>
    <n v="73361286.280000001"/>
    <n v="1"/>
    <n v="0"/>
    <n v="0"/>
    <s v=""/>
    <x v="1"/>
    <n v="82205637.439999998"/>
    <n v="-48970548.590000004"/>
  </r>
  <r>
    <n v="877"/>
    <x v="11"/>
    <x v="74"/>
    <s v="11386"/>
    <s v="สทิงพระ,รพช."/>
    <s v="รพช."/>
    <n v="30"/>
    <s v="รพช.F2 30,000 - 60,000"/>
    <n v="1.36"/>
    <n v="1.25"/>
    <n v="1.07"/>
    <n v="9204167.4600000009"/>
    <n v="13180233.710000001"/>
    <n v="1"/>
    <n v="0"/>
    <n v="0"/>
    <s v=""/>
    <x v="1"/>
    <n v="12420088.57"/>
    <n v="1889449.13"/>
  </r>
  <r>
    <n v="878"/>
    <x v="11"/>
    <x v="74"/>
    <s v="11387"/>
    <s v="จะนะ,รพช."/>
    <s v="รพช."/>
    <n v="64"/>
    <s v="รพช.F2 60,000-90,000"/>
    <n v="1.87"/>
    <n v="1.76"/>
    <n v="1.55"/>
    <n v="37924525.310000002"/>
    <n v="20993827.699999999"/>
    <n v="0"/>
    <n v="0"/>
    <n v="0"/>
    <s v=""/>
    <x v="0"/>
    <n v="18843792.48"/>
    <n v="24039035.07"/>
  </r>
  <r>
    <n v="879"/>
    <x v="11"/>
    <x v="74"/>
    <s v="11388"/>
    <s v="สมเด็จพระบรมราชินีนาถ ณ  อำเภอนาทวี,รพช."/>
    <s v="รพช."/>
    <n v="143"/>
    <s v="รพช. M2 &gt;100"/>
    <n v="2.46"/>
    <n v="2.29"/>
    <n v="1.8"/>
    <n v="74979494.319999993"/>
    <n v="43309995.159999996"/>
    <n v="0"/>
    <n v="0"/>
    <n v="0"/>
    <s v=""/>
    <x v="0"/>
    <n v="44983310.469999999"/>
    <n v="40933768.649999999"/>
  </r>
  <r>
    <n v="880"/>
    <x v="11"/>
    <x v="74"/>
    <s v="11390"/>
    <s v="เทพา,รพช."/>
    <s v="รพช."/>
    <n v="70"/>
    <s v="รพช.F2 60,000-90,000"/>
    <n v="2.68"/>
    <n v="2.42"/>
    <n v="2.09"/>
    <n v="29675618.940000001"/>
    <n v="26503990.879999999"/>
    <n v="0"/>
    <n v="0"/>
    <n v="0"/>
    <s v=""/>
    <x v="0"/>
    <n v="26084114.25"/>
    <n v="19190994"/>
  </r>
  <r>
    <n v="881"/>
    <x v="11"/>
    <x v="74"/>
    <s v="11391"/>
    <s v="สะบ้าย้อย,รพช."/>
    <s v="รพช."/>
    <n v="46"/>
    <s v="รพช.F2 60,000-90,000"/>
    <n v="1.71"/>
    <n v="1.54"/>
    <n v="1.4"/>
    <n v="18192855.68"/>
    <n v="24828668.129999999"/>
    <n v="0"/>
    <n v="0"/>
    <n v="0"/>
    <s v=""/>
    <x v="0"/>
    <n v="24560287.420000002"/>
    <n v="10165176.41"/>
  </r>
  <r>
    <n v="882"/>
    <x v="11"/>
    <x v="74"/>
    <s v="11392"/>
    <s v="ระโนด,รพช."/>
    <s v="รพช."/>
    <n v="62"/>
    <s v="รพช.F1 &lt;=50,000"/>
    <n v="2.56"/>
    <n v="2.35"/>
    <n v="1.87"/>
    <n v="31626410.23"/>
    <n v="17415641.32"/>
    <n v="0"/>
    <n v="0"/>
    <n v="0"/>
    <s v=""/>
    <x v="0"/>
    <n v="11016833.550000001"/>
    <n v="17676820.390000001"/>
  </r>
  <r>
    <n v="883"/>
    <x v="11"/>
    <x v="74"/>
    <s v="11393"/>
    <s v="กระแสสินธุ์,รพช."/>
    <s v="รพช."/>
    <n v="30"/>
    <s v="รพช.F2 &lt;=30,000"/>
    <n v="2.0499999999999998"/>
    <n v="2.0099999999999998"/>
    <n v="1.9"/>
    <n v="13545789.75"/>
    <n v="6987138.4699999997"/>
    <n v="0"/>
    <n v="0"/>
    <n v="0"/>
    <s v=""/>
    <x v="0"/>
    <n v="7920875.8799999999"/>
    <n v="11506909.51"/>
  </r>
  <r>
    <n v="884"/>
    <x v="11"/>
    <x v="74"/>
    <s v="11394"/>
    <s v="รัตภูมิ,รพช."/>
    <s v="รพช."/>
    <n v="72"/>
    <s v="รพช.F2 30,000 - 60,000"/>
    <n v="1.18"/>
    <n v="1.1200000000000001"/>
    <n v="1.02"/>
    <n v="10021965.15"/>
    <n v="9707035.6999999993"/>
    <n v="1"/>
    <n v="0"/>
    <n v="0"/>
    <s v=""/>
    <x v="1"/>
    <n v="7480244.4100000001"/>
    <n v="1233932.56"/>
  </r>
  <r>
    <n v="885"/>
    <x v="11"/>
    <x v="74"/>
    <s v="11395"/>
    <s v="สะเดา,รพช."/>
    <s v="รพช."/>
    <n v="55"/>
    <s v="รพช.F2 30,000 - 60,000"/>
    <n v="2.17"/>
    <n v="2.0499999999999998"/>
    <n v="1.84"/>
    <n v="37222016.869999997"/>
    <n v="11708173.949999999"/>
    <n v="0"/>
    <n v="0"/>
    <n v="0"/>
    <s v=""/>
    <x v="0"/>
    <n v="10610122.07"/>
    <n v="26712876.960000001"/>
  </r>
  <r>
    <n v="886"/>
    <x v="11"/>
    <x v="74"/>
    <s v="11396"/>
    <s v="นาหม่อม,รพช."/>
    <s v="รพช."/>
    <n v="30"/>
    <s v="รพช.F2 &lt;=30,000"/>
    <n v="1.78"/>
    <n v="1.66"/>
    <n v="1.36"/>
    <n v="19634828.129999999"/>
    <n v="8443083.6199999992"/>
    <n v="0"/>
    <n v="0"/>
    <n v="0"/>
    <s v=""/>
    <x v="0"/>
    <n v="8110495.7699999996"/>
    <n v="8931480.75"/>
  </r>
  <r>
    <n v="887"/>
    <x v="11"/>
    <x v="74"/>
    <s v="11397"/>
    <s v="ควนเนียง,รพช."/>
    <s v="รพช."/>
    <n v="29"/>
    <s v="รพช.F2 &lt;=30,000"/>
    <n v="1.42"/>
    <n v="1.35"/>
    <n v="1.1499999999999999"/>
    <n v="8295180.1799999997"/>
    <n v="6285031.5700000003"/>
    <n v="1"/>
    <n v="0"/>
    <n v="0"/>
    <s v=""/>
    <x v="1"/>
    <n v="4975105.54"/>
    <n v="3042039.39"/>
  </r>
  <r>
    <n v="888"/>
    <x v="11"/>
    <x v="74"/>
    <s v="11398"/>
    <s v="ปาดังเบซาร์,รพช."/>
    <s v="รพช."/>
    <n v="34"/>
    <s v="รพช.F2 30,000 - 60,000"/>
    <n v="1.43"/>
    <n v="1.37"/>
    <n v="1.26"/>
    <n v="12346490.560000001"/>
    <n v="8279773.7999999998"/>
    <n v="1"/>
    <n v="0"/>
    <n v="0"/>
    <s v=""/>
    <x v="1"/>
    <n v="5937937.4900000002"/>
    <n v="7623607.29"/>
  </r>
  <r>
    <n v="889"/>
    <x v="11"/>
    <x v="74"/>
    <s v="11399"/>
    <s v="บางกล่ำ,รพช."/>
    <s v="รพช."/>
    <n v="24"/>
    <s v="รพช.F2 &lt;=30,000"/>
    <n v="2.65"/>
    <n v="2.4700000000000002"/>
    <n v="2.12"/>
    <n v="16082905"/>
    <n v="15736813.49"/>
    <n v="0"/>
    <n v="0"/>
    <n v="0"/>
    <s v=""/>
    <x v="0"/>
    <n v="11685559.82"/>
    <n v="10512341.539999999"/>
  </r>
  <r>
    <n v="890"/>
    <x v="11"/>
    <x v="74"/>
    <s v="11400"/>
    <s v="สิงหนคร,รพช."/>
    <s v="รพช."/>
    <n v="30"/>
    <s v="รพช.F2 30,000 - 60,000"/>
    <n v="2.0499999999999998"/>
    <n v="1.9"/>
    <n v="1.48"/>
    <n v="17683409.68"/>
    <n v="14713985.34"/>
    <n v="0"/>
    <n v="0"/>
    <n v="0"/>
    <s v=""/>
    <x v="0"/>
    <n v="12476248.16"/>
    <n v="8058524"/>
  </r>
  <r>
    <n v="891"/>
    <x v="11"/>
    <x v="74"/>
    <s v="11401"/>
    <s v="คลองหอยโข่ง,รพช."/>
    <s v="รพช."/>
    <n v="36"/>
    <s v="รพช.F2 &lt;=30,000"/>
    <n v="1.29"/>
    <n v="1.2"/>
    <n v="1"/>
    <n v="6128511.9000000004"/>
    <n v="14935008.779999999"/>
    <n v="1"/>
    <n v="0"/>
    <n v="0"/>
    <s v=""/>
    <x v="1"/>
    <n v="12538578.859999999"/>
    <n v="51975.8"/>
  </r>
  <r>
    <n v="892"/>
    <x v="11"/>
    <x v="75"/>
    <s v="10746"/>
    <s v="สตูล,รพท."/>
    <s v="รพท."/>
    <n v="203"/>
    <s v="รพท.S &lt;=400"/>
    <n v="1.56"/>
    <n v="1.38"/>
    <n v="0.83"/>
    <n v="80438987.269999996"/>
    <n v="60909787.259999998"/>
    <n v="0"/>
    <n v="0"/>
    <n v="0"/>
    <s v=""/>
    <x v="0"/>
    <n v="69922950.709999993"/>
    <n v="-23446132.609999999"/>
  </r>
  <r>
    <n v="893"/>
    <x v="11"/>
    <x v="75"/>
    <s v="11402"/>
    <s v="ควนโดน,รพช."/>
    <s v="รพช."/>
    <n v="31"/>
    <s v="รพช.F2 &lt;=30,000"/>
    <n v="3.03"/>
    <n v="2.89"/>
    <n v="2.64"/>
    <n v="32045270.77"/>
    <n v="6291615.3899999997"/>
    <n v="0"/>
    <n v="0"/>
    <n v="0"/>
    <s v=""/>
    <x v="0"/>
    <n v="7199477.7699999996"/>
    <n v="25858125.100000001"/>
  </r>
  <r>
    <n v="894"/>
    <x v="11"/>
    <x v="75"/>
    <s v="11403"/>
    <s v="ควนกาหลง,รพช."/>
    <s v="รพช."/>
    <n v="33"/>
    <s v="รพช.F2 &lt;=30,000"/>
    <n v="2.62"/>
    <n v="2.48"/>
    <n v="2.27"/>
    <n v="24791417.640000001"/>
    <n v="7948812.9299999997"/>
    <n v="0"/>
    <n v="0"/>
    <n v="0"/>
    <s v=""/>
    <x v="0"/>
    <n v="8883692.3599999994"/>
    <n v="19468720.600000001"/>
  </r>
  <r>
    <n v="895"/>
    <x v="11"/>
    <x v="75"/>
    <s v="11404"/>
    <s v="ท่าแพ,รพช."/>
    <s v="รพช."/>
    <n v="33"/>
    <s v="รพช.F2 &lt;=30,000"/>
    <n v="2.09"/>
    <n v="1.98"/>
    <n v="1.68"/>
    <n v="14896105.619999999"/>
    <n v="9584148.1400000006"/>
    <n v="0"/>
    <n v="0"/>
    <n v="0"/>
    <s v=""/>
    <x v="0"/>
    <n v="11240627.18"/>
    <n v="9332019.1300000008"/>
  </r>
  <r>
    <n v="896"/>
    <x v="11"/>
    <x v="75"/>
    <s v="11405"/>
    <s v="ละงู,รพช."/>
    <s v="รพช."/>
    <n v="83"/>
    <s v="รพช.F1 50,000-100,000"/>
    <n v="1.62"/>
    <n v="1.48"/>
    <n v="1.18"/>
    <n v="23166050.739999998"/>
    <n v="15848965.119999999"/>
    <n v="0"/>
    <n v="0"/>
    <n v="0"/>
    <s v=""/>
    <x v="0"/>
    <n v="18325885.43"/>
    <n v="6619585.4500000002"/>
  </r>
  <r>
    <n v="897"/>
    <x v="11"/>
    <x v="75"/>
    <s v="11406"/>
    <s v="ทุ่งหว้า,รพช."/>
    <s v="รพช."/>
    <n v="36"/>
    <s v="รพช.F2 &lt;=30,000"/>
    <n v="3.45"/>
    <n v="3.26"/>
    <n v="3"/>
    <n v="27839615.82"/>
    <n v="11261353.970000001"/>
    <n v="0"/>
    <n v="0"/>
    <n v="0"/>
    <s v=""/>
    <x v="0"/>
    <n v="11485189.880000001"/>
    <n v="22679108.34"/>
  </r>
  <r>
    <n v="898"/>
    <x v="11"/>
    <x v="75"/>
    <s v="28786"/>
    <s v="มะนัง,รพช."/>
    <s v="รพช."/>
    <n v="34"/>
    <s v="รพช.F3 15,000-25,000"/>
    <n v="1.1200000000000001"/>
    <n v="1.02"/>
    <n v="0.92"/>
    <n v="2470221.88"/>
    <n v="3124636.33"/>
    <n v="1"/>
    <n v="0"/>
    <n v="0"/>
    <s v=""/>
    <x v="1"/>
    <n v="4583991.62"/>
    <n v="-2108426.0499999998"/>
  </r>
  <r>
    <s v=""/>
    <x v="12"/>
    <x v="76"/>
    <m/>
    <s v=""/>
    <s v=""/>
    <s v=""/>
    <s v=""/>
    <m/>
    <m/>
    <m/>
    <n v="63037285137.319901"/>
    <n v="18384054622.950001"/>
    <m/>
    <m/>
    <m/>
    <m/>
    <x v="7"/>
    <n v="18842349222.040031"/>
    <n v="20838637267.7799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8">
  <r>
    <s v="10674"/>
    <m/>
    <x v="0"/>
    <x v="0"/>
    <n v="2.58"/>
    <n v="2.23"/>
    <n v="1.38"/>
    <n v="853926859.25999999"/>
    <n v="259470043.28"/>
    <n v="274318334.82999998"/>
    <n v="551482569.64999998"/>
    <n v="12.54"/>
    <n v="9.2200000000000006"/>
    <n v="37.409999999999997"/>
    <n v="41.47"/>
    <n v="70.16"/>
    <n v="62.89"/>
    <n v="53.25"/>
  </r>
  <r>
    <s v="11189"/>
    <m/>
    <x v="1"/>
    <x v="1"/>
    <n v="1.5"/>
    <n v="1.33"/>
    <n v="0.91"/>
    <n v="16425106.68"/>
    <n v="12110073.83"/>
    <n v="17056705.530000001"/>
    <n v="-3092398.18"/>
    <n v="11.14"/>
    <n v="11"/>
    <n v="189.02"/>
    <n v="21.47"/>
    <n v="94.4"/>
    <n v="85.02"/>
    <n v="51.05"/>
  </r>
  <r>
    <s v="11190"/>
    <m/>
    <x v="1"/>
    <x v="1"/>
    <n v="1.71"/>
    <n v="1.66"/>
    <n v="0.99"/>
    <n v="33565153.479999997"/>
    <n v="29625708.940000001"/>
    <n v="29941404.579999998"/>
    <n v="-391139.69"/>
    <n v="12.97"/>
    <n v="23.7"/>
    <n v="330.6"/>
    <n v="11.29"/>
    <n v="108.66"/>
    <n v="109.8"/>
    <n v="26.56"/>
  </r>
  <r>
    <s v="11191"/>
    <m/>
    <x v="2"/>
    <x v="2"/>
    <n v="1.88"/>
    <n v="1.73"/>
    <n v="1.43"/>
    <n v="6027385.3099999996"/>
    <n v="-1202127.45"/>
    <n v="467821.54"/>
    <n v="2900578.19"/>
    <n v="0.7"/>
    <n v="-2.66"/>
    <n v="86.72"/>
    <n v="11.14"/>
    <n v="61.73"/>
    <n v="35.74"/>
    <n v="39.33"/>
  </r>
  <r>
    <s v="11192"/>
    <m/>
    <x v="3"/>
    <x v="3"/>
    <n v="1.62"/>
    <n v="1.43"/>
    <n v="0.92"/>
    <n v="42384517.060000002"/>
    <n v="-11933907.49"/>
    <n v="7461186.9500000002"/>
    <n v="-5292094.01"/>
    <n v="2.73"/>
    <n v="-2.71"/>
    <n v="112.31"/>
    <n v="31.1"/>
    <n v="60.3"/>
    <n v="98.62"/>
    <n v="53.94"/>
  </r>
  <r>
    <s v="11193"/>
    <m/>
    <x v="4"/>
    <x v="4"/>
    <n v="2.31"/>
    <n v="1.98"/>
    <n v="1.2"/>
    <n v="14459484.140000001"/>
    <n v="18252619.739999998"/>
    <n v="18325730.109999999"/>
    <n v="2189716.52"/>
    <n v="16.100000000000001"/>
    <n v="16.96"/>
    <n v="165.05"/>
    <n v="21.53"/>
    <n v="46.61"/>
    <n v="54.57"/>
    <n v="49.45"/>
  </r>
  <r>
    <s v="11194"/>
    <m/>
    <x v="3"/>
    <x v="3"/>
    <n v="7.31"/>
    <n v="7.17"/>
    <n v="6.59"/>
    <n v="354679359.66000003"/>
    <n v="46211349.530000001"/>
    <n v="42177687.890000001"/>
    <n v="313709802.25999999"/>
    <n v="15.58"/>
    <n v="8.5299999999999994"/>
    <n v="65.849999999999994"/>
    <n v="10.46"/>
    <n v="50.98"/>
    <n v="89.65"/>
    <n v="29.03"/>
  </r>
  <r>
    <s v="11195"/>
    <m/>
    <x v="5"/>
    <x v="5"/>
    <n v="6.35"/>
    <n v="6.17"/>
    <n v="5.85"/>
    <n v="88989914.590000004"/>
    <n v="1031940.09"/>
    <n v="8011799.2599999998"/>
    <n v="80575196.769999996"/>
    <n v="5.98"/>
    <n v="0.45"/>
    <n v="50.75"/>
    <n v="9.31"/>
    <n v="44.92"/>
    <n v="69.41"/>
    <n v="64.86"/>
  </r>
  <r>
    <s v="11196"/>
    <m/>
    <x v="1"/>
    <x v="1"/>
    <n v="1.84"/>
    <n v="1.6"/>
    <n v="1.1299999999999999"/>
    <n v="14134109.93"/>
    <n v="-4671541.59"/>
    <n v="1126081.71"/>
    <n v="2214792.15"/>
    <n v="0.85"/>
    <n v="-3.7"/>
    <n v="67.78"/>
    <n v="13.88"/>
    <n v="36.58"/>
    <n v="83.34"/>
    <n v="33.130000000000003"/>
  </r>
  <r>
    <s v="11197"/>
    <m/>
    <x v="4"/>
    <x v="4"/>
    <n v="1.49"/>
    <n v="1.22"/>
    <n v="0.71"/>
    <n v="10718665.380000001"/>
    <n v="5672677.71"/>
    <n v="5914110.2999999998"/>
    <n v="-6438671.0899999999"/>
    <n v="5.66"/>
    <n v="5.74"/>
    <n v="202.85"/>
    <n v="22.94"/>
    <n v="98.82"/>
    <n v="65.48"/>
    <n v="75.89"/>
  </r>
  <r>
    <s v="11198"/>
    <m/>
    <x v="2"/>
    <x v="2"/>
    <n v="1.46"/>
    <n v="1.29"/>
    <n v="0.67"/>
    <n v="8220783.9699999997"/>
    <n v="9018493.7200000007"/>
    <n v="9312727.3399999999"/>
    <n v="-6154452.3700000001"/>
    <n v="13.1"/>
    <n v="12.75"/>
    <n v="310.64"/>
    <n v="14.99"/>
    <n v="102.29"/>
    <n v="72.13"/>
    <n v="82.34"/>
  </r>
  <r>
    <s v="11199"/>
    <m/>
    <x v="2"/>
    <x v="2"/>
    <n v="1.47"/>
    <n v="1.25"/>
    <n v="0.81"/>
    <n v="7233769.3899999997"/>
    <n v="1423049.85"/>
    <n v="3689608.27"/>
    <n v="-2953699.37"/>
    <n v="4.43"/>
    <n v="2.81"/>
    <n v="247.14"/>
    <n v="44.19"/>
    <n v="48.51"/>
    <n v="79.53"/>
    <n v="65.069999999999993"/>
  </r>
  <r>
    <s v="11200"/>
    <m/>
    <x v="4"/>
    <x v="4"/>
    <n v="1.94"/>
    <n v="1.63"/>
    <n v="1.44"/>
    <n v="89303327.629999995"/>
    <n v="8866187.6799999997"/>
    <n v="10246180.560000001"/>
    <n v="42070418.890000001"/>
    <n v="9.44"/>
    <n v="3.66"/>
    <n v="172.85"/>
    <n v="21.97"/>
    <n v="176.46"/>
    <n v="1467.38"/>
    <n v="64.28"/>
  </r>
  <r>
    <s v="11201"/>
    <m/>
    <x v="2"/>
    <x v="2"/>
    <n v="1.66"/>
    <n v="1.55"/>
    <n v="1.1299999999999999"/>
    <n v="9288459.0099999998"/>
    <n v="9002576.1699999999"/>
    <n v="5176514.0199999996"/>
    <n v="1783511.71"/>
    <n v="6.81"/>
    <n v="14.03"/>
    <n v="158.29"/>
    <n v="22.14"/>
    <n v="87.72"/>
    <n v="82.96"/>
    <n v="53.98"/>
  </r>
  <r>
    <s v="11202"/>
    <m/>
    <x v="2"/>
    <x v="2"/>
    <n v="2.0099999999999998"/>
    <n v="1.81"/>
    <n v="1.2"/>
    <n v="7106078.8700000001"/>
    <n v="3947450.59"/>
    <n v="6578176.0899999999"/>
    <n v="1411938.08"/>
    <n v="9.31"/>
    <n v="8.7100000000000009"/>
    <n v="115.96"/>
    <n v="19.309999999999999"/>
    <n v="45.47"/>
    <n v="40.07"/>
    <n v="45.66"/>
  </r>
  <r>
    <s v="11454"/>
    <m/>
    <x v="6"/>
    <x v="6"/>
    <n v="0.78"/>
    <n v="0.69"/>
    <n v="0.49"/>
    <n v="-11015162.16"/>
    <n v="10091084.310000001"/>
    <n v="11699721.41"/>
    <n v="-25836256.73"/>
    <n v="6.87"/>
    <n v="6.77"/>
    <n v="198.37"/>
    <n v="9.0500000000000007"/>
    <n v="57.04"/>
    <n v="63.25"/>
    <n v="49.67"/>
  </r>
  <r>
    <s v="15012"/>
    <m/>
    <x v="4"/>
    <x v="4"/>
    <n v="5.09"/>
    <n v="4.74"/>
    <n v="2.99"/>
    <n v="48592898.899999999"/>
    <n v="21750242.73"/>
    <n v="24868061.489999998"/>
    <n v="23659141.420000002"/>
    <n v="12.92"/>
    <n v="23.02"/>
    <n v="122.89"/>
    <n v="30.43"/>
    <n v="99.32"/>
    <n v="134"/>
    <n v="49.88"/>
  </r>
  <r>
    <s v="28823"/>
    <m/>
    <x v="7"/>
    <x v="7"/>
    <n v="1.22"/>
    <n v="1.08"/>
    <n v="0.96"/>
    <n v="1860439.48"/>
    <n v="565639.66"/>
    <n v="1867899.9"/>
    <n v="-750177.28000000003"/>
    <n v="5.32"/>
    <n v="1.28"/>
    <n v="152.19"/>
    <n v="5.36"/>
    <n v="93.57"/>
    <n v="169.7"/>
    <n v="70"/>
  </r>
  <r>
    <s v="10713"/>
    <m/>
    <x v="0"/>
    <x v="0"/>
    <n v="4.24"/>
    <n v="3.68"/>
    <n v="2.25"/>
    <n v="1100441290.21"/>
    <n v="282952857.83999997"/>
    <n v="306420826.29000002"/>
    <n v="425578230.81"/>
    <n v="15.95"/>
    <n v="8.9700000000000006"/>
    <n v="35.21"/>
    <n v="42.51"/>
    <n v="92.83"/>
    <n v="47.96"/>
    <n v="68.739999999999995"/>
  </r>
  <r>
    <s v="11119"/>
    <m/>
    <x v="8"/>
    <x v="8"/>
    <n v="1.46"/>
    <n v="1.23"/>
    <n v="0.54"/>
    <n v="49752574.829999998"/>
    <n v="42574530.100000001"/>
    <n v="54822605.479999997"/>
    <n v="-42301934"/>
    <n v="13.93"/>
    <n v="11.4"/>
    <n v="266.52"/>
    <n v="59.74"/>
    <n v="51.35"/>
    <n v="151.44999999999999"/>
    <n v="53.75"/>
  </r>
  <r>
    <s v="11120"/>
    <m/>
    <x v="4"/>
    <x v="4"/>
    <n v="2.38"/>
    <n v="2.25"/>
    <n v="1.73"/>
    <n v="31789454.390000001"/>
    <n v="6183213.2300000004"/>
    <n v="14222620.93"/>
    <n v="16860226.18"/>
    <n v="15.53"/>
    <n v="3.24"/>
    <n v="73.81"/>
    <n v="23.74"/>
    <n v="106.79"/>
    <n v="180.69"/>
    <n v="61.3"/>
  </r>
  <r>
    <s v="11121"/>
    <m/>
    <x v="1"/>
    <x v="1"/>
    <n v="5.97"/>
    <n v="5.69"/>
    <n v="5.0599999999999996"/>
    <n v="125322362.63"/>
    <n v="9042343.3800000008"/>
    <n v="14420884.960000001"/>
    <n v="102051043.61"/>
    <n v="8.83"/>
    <n v="3.06"/>
    <n v="57.7"/>
    <n v="15.82"/>
    <n v="55.09"/>
    <n v="148.09"/>
    <n v="53.67"/>
  </r>
  <r>
    <s v="11122"/>
    <m/>
    <x v="4"/>
    <x v="4"/>
    <n v="1.43"/>
    <n v="1.31"/>
    <n v="0.91"/>
    <n v="13870616.83"/>
    <n v="14859124.699999999"/>
    <n v="11373719.66"/>
    <n v="-2765757.58"/>
    <n v="9.48"/>
    <n v="15.25"/>
    <n v="321.70999999999998"/>
    <n v="36.659999999999997"/>
    <n v="50.21"/>
    <n v="435.48"/>
    <n v="53.09"/>
  </r>
  <r>
    <s v="11123"/>
    <m/>
    <x v="4"/>
    <x v="4"/>
    <n v="1.67"/>
    <n v="1.54"/>
    <n v="0.99"/>
    <n v="27577104.84"/>
    <n v="31644117.5"/>
    <n v="34062185.590000004"/>
    <n v="-236155.07"/>
    <n v="22.37"/>
    <n v="31.57"/>
    <n v="412.7"/>
    <n v="25.35"/>
    <n v="44.32"/>
    <n v="238.3"/>
    <n v="59.57"/>
  </r>
  <r>
    <s v="11124"/>
    <m/>
    <x v="2"/>
    <x v="2"/>
    <n v="1.36"/>
    <n v="1.24"/>
    <n v="1.03"/>
    <n v="8893941.5"/>
    <n v="6071422.79"/>
    <n v="5457915.2300000004"/>
    <n v="288946.55"/>
    <n v="9.91"/>
    <n v="10.39"/>
    <n v="533.67999999999995"/>
    <n v="28.67"/>
    <n v="88.91"/>
    <n v="371.15"/>
    <n v="50.64"/>
  </r>
  <r>
    <s v="11125"/>
    <m/>
    <x v="8"/>
    <x v="8"/>
    <n v="1.07"/>
    <n v="0.94"/>
    <n v="0.39"/>
    <n v="11505065.800000001"/>
    <n v="26274643.48"/>
    <n v="38756456.390000001"/>
    <n v="-101509641.41"/>
    <n v="9.19"/>
    <n v="4.4000000000000004"/>
    <n v="317.02"/>
    <n v="65.53"/>
    <n v="62.98"/>
    <n v="245.37"/>
    <n v="57.02"/>
  </r>
  <r>
    <s v="11126"/>
    <m/>
    <x v="4"/>
    <x v="4"/>
    <n v="1.52"/>
    <n v="1.43"/>
    <n v="0.98"/>
    <n v="28552613.050000001"/>
    <n v="15928222.77"/>
    <n v="6777001.4199999999"/>
    <n v="-1572441.32"/>
    <n v="4.28"/>
    <n v="7.5"/>
    <n v="182.55"/>
    <n v="28.16"/>
    <n v="57.36"/>
    <n v="165.32"/>
    <n v="53.12"/>
  </r>
  <r>
    <s v="11127"/>
    <m/>
    <x v="4"/>
    <x v="4"/>
    <n v="0.79"/>
    <n v="0.66"/>
    <n v="0.42"/>
    <n v="-8883144.2300000004"/>
    <n v="12812545.300000001"/>
    <n v="9955902.2599999998"/>
    <n v="-24410314.59"/>
    <n v="11.62"/>
    <n v="18.34"/>
    <n v="398.54"/>
    <n v="41.2"/>
    <n v="76.72"/>
    <n v="313.22000000000003"/>
    <n v="65.2"/>
  </r>
  <r>
    <s v="11128"/>
    <m/>
    <x v="3"/>
    <x v="3"/>
    <n v="0.93"/>
    <n v="0.8"/>
    <n v="0.4"/>
    <n v="-11906668.1"/>
    <n v="33081728.859999999"/>
    <n v="25033184.370000001"/>
    <n v="-99054543.090000004"/>
    <n v="8.0500000000000007"/>
    <n v="13.87"/>
    <n v="291.27999999999997"/>
    <n v="67.930000000000007"/>
    <n v="65.06"/>
    <n v="167.52"/>
    <n v="55.21"/>
  </r>
  <r>
    <s v="11129"/>
    <m/>
    <x v="4"/>
    <x v="4"/>
    <n v="1.01"/>
    <n v="0.93"/>
    <n v="0.71"/>
    <n v="557201.54"/>
    <n v="2773216.04"/>
    <n v="8192004.0800000001"/>
    <n v="-12344322.85"/>
    <n v="7.81"/>
    <n v="2.37"/>
    <n v="429.25"/>
    <n v="29.79"/>
    <n v="90.5"/>
    <n v="276.04000000000002"/>
    <n v="69.319999999999993"/>
  </r>
  <r>
    <s v="11130"/>
    <m/>
    <x v="3"/>
    <x v="3"/>
    <n v="1.28"/>
    <n v="1.18"/>
    <n v="0.72"/>
    <n v="46619900.409999996"/>
    <n v="70404150.340000004"/>
    <n v="94761381.469999999"/>
    <n v="-48277342.159999996"/>
    <n v="23.91"/>
    <n v="10.050000000000001"/>
    <n v="310.58999999999997"/>
    <n v="51.4"/>
    <n v="65.38"/>
    <n v="145.94"/>
    <n v="40.06"/>
  </r>
  <r>
    <s v="11131"/>
    <m/>
    <x v="6"/>
    <x v="6"/>
    <n v="0.79"/>
    <n v="0.66"/>
    <n v="0.47"/>
    <n v="-14881093.970000001"/>
    <n v="11131303.130000001"/>
    <n v="12649420.34"/>
    <n v="-37604627.990000002"/>
    <n v="8.1199999999999992"/>
    <n v="10.3"/>
    <n v="443.97"/>
    <n v="11.08"/>
    <n v="77.75"/>
    <n v="410.45"/>
    <n v="67.66"/>
  </r>
  <r>
    <s v="11132"/>
    <m/>
    <x v="4"/>
    <x v="4"/>
    <n v="1.5"/>
    <n v="1.32"/>
    <n v="1.06"/>
    <n v="12906118.279999999"/>
    <n v="3103788.22"/>
    <n v="11372408.75"/>
    <n v="1496170.03"/>
    <n v="11.67"/>
    <n v="3.73"/>
    <n v="315.04000000000002"/>
    <n v="23.1"/>
    <n v="55.26"/>
    <n v="215.79"/>
    <n v="27.03"/>
  </r>
  <r>
    <s v="11133"/>
    <m/>
    <x v="2"/>
    <x v="2"/>
    <n v="1.5"/>
    <n v="1.37"/>
    <n v="1.1299999999999999"/>
    <n v="9542893.8900000006"/>
    <n v="15013184.439999999"/>
    <n v="16114080.74"/>
    <n v="2841127.1"/>
    <n v="26.41"/>
    <n v="22.25"/>
    <n v="392.23"/>
    <n v="10.4"/>
    <n v="56.22"/>
    <n v="1096.43"/>
    <n v="67.31"/>
  </r>
  <r>
    <s v="11134"/>
    <m/>
    <x v="4"/>
    <x v="4"/>
    <n v="4.13"/>
    <n v="3.92"/>
    <n v="3.58"/>
    <n v="76936495.790000007"/>
    <n v="-2608249.9700000002"/>
    <n v="4956147.93"/>
    <n v="62386065.07"/>
    <n v="4.46"/>
    <n v="-1.97"/>
    <n v="168.2"/>
    <n v="16.399999999999999"/>
    <n v="69.14"/>
    <n v="952.52"/>
    <n v="87"/>
  </r>
  <r>
    <s v="11135"/>
    <m/>
    <x v="4"/>
    <x v="4"/>
    <n v="1.1499999999999999"/>
    <n v="1.07"/>
    <n v="0.57999999999999996"/>
    <n v="6156830.2000000002"/>
    <n v="8204452.0199999996"/>
    <n v="9772837.8800000008"/>
    <n v="-17141207.140000001"/>
    <n v="8.69"/>
    <n v="7.75"/>
    <n v="478.33"/>
    <n v="50.94"/>
    <n v="71.11"/>
    <n v="1239.73"/>
    <n v="45.2"/>
  </r>
  <r>
    <s v="11136"/>
    <m/>
    <x v="2"/>
    <x v="2"/>
    <n v="2.5099999999999998"/>
    <n v="2.44"/>
    <n v="2.33"/>
    <n v="64153128.280000001"/>
    <n v="2468134.8199999998"/>
    <n v="7963761.7800000003"/>
    <n v="56313525.020000003"/>
    <n v="11.83"/>
    <n v="1.8"/>
    <n v="48.39"/>
    <n v="34.56"/>
    <n v="69.66"/>
    <n v="122.32"/>
    <n v="78.36"/>
  </r>
  <r>
    <s v="11137"/>
    <m/>
    <x v="4"/>
    <x v="4"/>
    <n v="1.47"/>
    <n v="1.25"/>
    <n v="1.05"/>
    <n v="13771235.1"/>
    <n v="10573629.539999999"/>
    <n v="10086159.289999999"/>
    <n v="1355136.14"/>
    <n v="11.35"/>
    <n v="15.72"/>
    <n v="210.08"/>
    <n v="12.97"/>
    <n v="112.28"/>
    <n v="274.68"/>
    <n v="79.930000000000007"/>
  </r>
  <r>
    <s v="11138"/>
    <m/>
    <x v="2"/>
    <x v="2"/>
    <n v="1.31"/>
    <n v="1.24"/>
    <n v="0.8"/>
    <n v="5384612.5899999999"/>
    <n v="3896419.35"/>
    <n v="6985462.7000000002"/>
    <n v="-3768747.06"/>
    <n v="8.82"/>
    <n v="6.99"/>
    <n v="216.34"/>
    <n v="25.14"/>
    <n v="79.72"/>
    <n v="138.38"/>
    <n v="25"/>
  </r>
  <r>
    <s v="11139"/>
    <m/>
    <x v="2"/>
    <x v="2"/>
    <n v="1.38"/>
    <n v="1.27"/>
    <n v="0.77"/>
    <n v="6351335.4699999997"/>
    <n v="6319682.1500000004"/>
    <n v="6547795.3700000001"/>
    <n v="-4102866.28"/>
    <n v="10.220000000000001"/>
    <n v="15.06"/>
    <n v="314.76"/>
    <n v="48.84"/>
    <n v="57.6"/>
    <n v="154.01"/>
    <n v="55.73"/>
  </r>
  <r>
    <s v="11643"/>
    <m/>
    <x v="2"/>
    <x v="2"/>
    <n v="0.92"/>
    <n v="0.85"/>
    <n v="0.8"/>
    <n v="-2426696.2000000002"/>
    <n v="1173544.74"/>
    <n v="837536.38"/>
    <n v="-6279446.8099999996"/>
    <n v="1.53"/>
    <n v="1.94"/>
    <n v="584.87"/>
    <n v="9.24"/>
    <n v="63.58"/>
    <n v="350.11"/>
    <n v="73.17"/>
  </r>
  <r>
    <s v="23736"/>
    <m/>
    <x v="7"/>
    <x v="7"/>
    <n v="0.98"/>
    <n v="0.89"/>
    <n v="0.42"/>
    <n v="-391964.61"/>
    <n v="-740257.88"/>
    <n v="5905330.8300000001"/>
    <n v="-10480273.41"/>
    <n v="15.77"/>
    <n v="-0.79"/>
    <n v="842.5"/>
    <n v="184.49"/>
    <n v="194.86"/>
    <n v="305.04000000000002"/>
    <n v="98.3"/>
  </r>
  <r>
    <s v="10716"/>
    <m/>
    <x v="9"/>
    <x v="9"/>
    <n v="2.88"/>
    <n v="2.42"/>
    <n v="0.87"/>
    <n v="290616213.44"/>
    <n v="80632120"/>
    <n v="132468713.33"/>
    <n v="-20394508.829999998"/>
    <n v="13.75"/>
    <n v="7.59"/>
    <n v="101.29"/>
    <n v="31.01"/>
    <n v="59.53"/>
    <n v="68.25"/>
    <n v="54.65"/>
  </r>
  <r>
    <s v="11173"/>
    <m/>
    <x v="2"/>
    <x v="2"/>
    <n v="2.81"/>
    <n v="2.69"/>
    <n v="2.3199999999999998"/>
    <n v="12013872.52"/>
    <n v="5377000.2599999998"/>
    <n v="3976565.8"/>
    <n v="8793411.6500000004"/>
    <n v="9.4499999999999993"/>
    <n v="15.38"/>
    <n v="38.299999999999997"/>
    <n v="16.8"/>
    <n v="52.72"/>
    <n v="25.11"/>
    <n v="35.79"/>
  </r>
  <r>
    <s v="11174"/>
    <m/>
    <x v="2"/>
    <x v="2"/>
    <n v="2.82"/>
    <n v="2.69"/>
    <n v="2.35"/>
    <n v="12207424.380000001"/>
    <n v="-903006.6"/>
    <n v="469020.46"/>
    <n v="9016871.0500000007"/>
    <n v="1.32"/>
    <n v="-3.05"/>
    <n v="35.31"/>
    <n v="27.46"/>
    <n v="23.13"/>
    <n v="10.33"/>
    <n v="46.45"/>
  </r>
  <r>
    <s v="11175"/>
    <m/>
    <x v="2"/>
    <x v="2"/>
    <n v="5.16"/>
    <n v="4.8499999999999996"/>
    <n v="3.83"/>
    <n v="19930070.27"/>
    <n v="14080355.4"/>
    <n v="12508145.74"/>
    <n v="13554908.800000001"/>
    <n v="19.82"/>
    <n v="21.17"/>
    <n v="59.83"/>
    <n v="41.87"/>
    <n v="43.44"/>
    <n v="53.01"/>
    <n v="56.28"/>
  </r>
  <r>
    <s v="11176"/>
    <m/>
    <x v="4"/>
    <x v="4"/>
    <n v="1.1499999999999999"/>
    <n v="1.01"/>
    <n v="0.61"/>
    <n v="2023113.46"/>
    <n v="2607193.83"/>
    <n v="5615534.6900000004"/>
    <n v="-5408923.1299999999"/>
    <n v="6.19"/>
    <n v="4.9000000000000004"/>
    <n v="70.209999999999994"/>
    <n v="9.41"/>
    <n v="39.33"/>
    <n v="18.579999999999998"/>
    <n v="35.4"/>
  </r>
  <r>
    <s v="11177"/>
    <m/>
    <x v="4"/>
    <x v="4"/>
    <n v="1.1499999999999999"/>
    <n v="1.03"/>
    <n v="0.75"/>
    <n v="4396072.49"/>
    <n v="1750367.38"/>
    <n v="4252236.9000000004"/>
    <n v="-7344171.9100000001"/>
    <n v="3.02"/>
    <n v="2.19"/>
    <n v="141.04"/>
    <n v="9.68"/>
    <n v="38.46"/>
    <n v="19.100000000000001"/>
    <n v="48.21"/>
  </r>
  <r>
    <s v="11178"/>
    <m/>
    <x v="2"/>
    <x v="2"/>
    <n v="3"/>
    <n v="2.81"/>
    <n v="2.57"/>
    <n v="19519346.550000001"/>
    <n v="3916649.79"/>
    <n v="4273980.51"/>
    <n v="15357184.869999999"/>
    <n v="8.51"/>
    <n v="8.58"/>
    <n v="48.09"/>
    <n v="14.09"/>
    <n v="37.33"/>
    <n v="47.95"/>
    <n v="58.64"/>
  </r>
  <r>
    <s v="11179"/>
    <m/>
    <x v="2"/>
    <x v="2"/>
    <n v="2.7"/>
    <n v="2.46"/>
    <n v="2.15"/>
    <n v="12399087.07"/>
    <n v="2327173.2200000002"/>
    <n v="4054157.27"/>
    <n v="7921460.2999999998"/>
    <n v="6.85"/>
    <n v="5.91"/>
    <n v="89.18"/>
    <n v="11.94"/>
    <n v="46.23"/>
    <n v="19.649999999999999"/>
    <n v="49.55"/>
  </r>
  <r>
    <s v="11180"/>
    <m/>
    <x v="2"/>
    <x v="2"/>
    <n v="3.5"/>
    <n v="3.32"/>
    <n v="3.01"/>
    <n v="11409875.34"/>
    <n v="1556670.49"/>
    <n v="3786816.42"/>
    <n v="9170570.3000000007"/>
    <n v="8.5299999999999994"/>
    <n v="6.62"/>
    <n v="40.880000000000003"/>
    <n v="12.39"/>
    <n v="51.5"/>
    <n v="35.47"/>
    <n v="41.11"/>
  </r>
  <r>
    <s v="11181"/>
    <m/>
    <x v="2"/>
    <x v="2"/>
    <n v="2.34"/>
    <n v="2.2599999999999998"/>
    <n v="2"/>
    <n v="9967209.9299999997"/>
    <n v="2450356.71"/>
    <n v="1951162.71"/>
    <n v="7630287.2400000002"/>
    <n v="4.6900000000000004"/>
    <n v="7.2"/>
    <n v="85.51"/>
    <n v="9.26"/>
    <n v="19.21"/>
    <n v="32.17"/>
    <n v="32.659999999999997"/>
  </r>
  <r>
    <s v="11182"/>
    <m/>
    <x v="2"/>
    <x v="2"/>
    <n v="4.26"/>
    <n v="4.0999999999999996"/>
    <n v="3.45"/>
    <n v="16883961.399999999"/>
    <n v="6964320.4900000002"/>
    <n v="8638202.4299999997"/>
    <n v="12707477.6"/>
    <n v="24.64"/>
    <n v="13.87"/>
    <n v="95.64"/>
    <n v="39.83"/>
    <n v="57.77"/>
    <n v="30.21"/>
    <n v="47.71"/>
  </r>
  <r>
    <s v="11183"/>
    <m/>
    <x v="2"/>
    <x v="2"/>
    <n v="1.36"/>
    <n v="1.28"/>
    <n v="1.1299999999999999"/>
    <n v="3014515.94"/>
    <n v="609952.85"/>
    <n v="1933325.56"/>
    <n v="1022759.53"/>
    <n v="6.05"/>
    <n v="2.56"/>
    <n v="75.33"/>
    <n v="17.829999999999998"/>
    <n v="42.31"/>
    <n v="37.51"/>
    <n v="52.74"/>
  </r>
  <r>
    <s v="11453"/>
    <m/>
    <x v="3"/>
    <x v="3"/>
    <n v="1.39"/>
    <n v="1.17"/>
    <n v="0.59"/>
    <n v="18380468.02"/>
    <n v="47729237.450000003"/>
    <n v="58371553.409999996"/>
    <n v="-19243704.890000001"/>
    <n v="26.11"/>
    <n v="18.23"/>
    <n v="82.16"/>
    <n v="16.47"/>
    <n v="28.27"/>
    <n v="15.96"/>
    <n v="48.84"/>
  </r>
  <r>
    <s v="11625"/>
    <m/>
    <x v="2"/>
    <x v="2"/>
    <n v="4.29"/>
    <n v="4.13"/>
    <n v="3.31"/>
    <n v="8496736.4000000004"/>
    <n v="-335690.34"/>
    <n v="479334.54"/>
    <n v="5978228.0300000003"/>
    <n v="1.7"/>
    <n v="-1.07"/>
    <n v="15.43"/>
    <n v="16.72"/>
    <n v="43.54"/>
    <n v="70.930000000000007"/>
    <n v="46.82"/>
  </r>
  <r>
    <s v="25017"/>
    <m/>
    <x v="10"/>
    <x v="10"/>
    <n v="3.21"/>
    <n v="3.09"/>
    <n v="2.97"/>
    <n v="27149915.760000002"/>
    <n v="3796668.48"/>
    <n v="5406319.9000000004"/>
    <n v="24228879.149999999"/>
    <n v="14.79"/>
    <n v="6.22"/>
    <n v="57.22"/>
    <n v="58.65"/>
    <n v="29.04"/>
    <n v="43.17"/>
    <n v="50.97"/>
  </r>
  <r>
    <s v="10717"/>
    <m/>
    <x v="11"/>
    <x v="11"/>
    <n v="1.34"/>
    <n v="1.1499999999999999"/>
    <n v="0.79"/>
    <n v="89359416.060000002"/>
    <n v="157139009.78"/>
    <n v="125744974.97"/>
    <n v="-54995360.329999998"/>
    <n v="16.95"/>
    <n v="14.87"/>
    <n v="180.5"/>
    <n v="45.27"/>
    <n v="31.04"/>
    <n v="53.95"/>
    <n v="62.35"/>
  </r>
  <r>
    <s v="10718"/>
    <m/>
    <x v="8"/>
    <x v="8"/>
    <n v="2.2599999999999998"/>
    <n v="1.9"/>
    <n v="1.21"/>
    <n v="88688151.370000005"/>
    <n v="29914059.190000001"/>
    <n v="29603484.75"/>
    <n v="15024329.51"/>
    <n v="7.34"/>
    <n v="6.55"/>
    <n v="41.96"/>
    <n v="43.91"/>
    <n v="28.8"/>
    <n v="88.04"/>
    <n v="53.7"/>
  </r>
  <r>
    <s v="11184"/>
    <m/>
    <x v="4"/>
    <x v="4"/>
    <n v="1.62"/>
    <n v="1.49"/>
    <n v="1.18"/>
    <n v="14968296.42"/>
    <n v="11094431.689999999"/>
    <n v="14376739.08"/>
    <n v="4178059.31"/>
    <n v="13.97"/>
    <n v="13.05"/>
    <n v="257.39"/>
    <n v="27.35"/>
    <n v="74.760000000000005"/>
    <n v="18.02"/>
    <n v="55.8"/>
  </r>
  <r>
    <s v="11185"/>
    <m/>
    <x v="2"/>
    <x v="2"/>
    <n v="1.74"/>
    <n v="1.6"/>
    <n v="1.21"/>
    <n v="6834727.0999999996"/>
    <n v="7531175.79"/>
    <n v="7411766.3300000001"/>
    <n v="1900270.91"/>
    <n v="11.97"/>
    <n v="18.82"/>
    <n v="163.79"/>
    <n v="15.62"/>
    <n v="30.94"/>
    <n v="23.54"/>
    <n v="47.16"/>
  </r>
  <r>
    <s v="11186"/>
    <m/>
    <x v="4"/>
    <x v="4"/>
    <n v="1"/>
    <n v="0.83"/>
    <n v="0.67"/>
    <n v="24270.92"/>
    <n v="6511550.5099999998"/>
    <n v="10101684"/>
    <n v="-9936964.4900000002"/>
    <n v="8.23"/>
    <n v="6.5"/>
    <n v="292.82"/>
    <n v="22.1"/>
    <n v="44.08"/>
    <n v="38.06"/>
    <n v="57.37"/>
  </r>
  <r>
    <s v="11187"/>
    <m/>
    <x v="4"/>
    <x v="4"/>
    <n v="1.62"/>
    <n v="1.36"/>
    <n v="1.06"/>
    <n v="10337243.890000001"/>
    <n v="1897580.35"/>
    <n v="4435417.8600000003"/>
    <n v="1006686.83"/>
    <n v="4.41"/>
    <n v="3.14"/>
    <n v="116.39"/>
    <n v="16.16"/>
    <n v="72.89"/>
    <n v="45.54"/>
    <n v="60.52"/>
  </r>
  <r>
    <s v="11188"/>
    <m/>
    <x v="2"/>
    <x v="2"/>
    <n v="1.51"/>
    <n v="1.28"/>
    <n v="0.96"/>
    <n v="5786513.8899999997"/>
    <n v="3499735.12"/>
    <n v="5822998.2800000003"/>
    <n v="-630619.4"/>
    <n v="8.0399999999999991"/>
    <n v="5.84"/>
    <n v="166.64"/>
    <n v="21.54"/>
    <n v="51.44"/>
    <n v="26.12"/>
    <n v="48.45"/>
  </r>
  <r>
    <s v="40744"/>
    <m/>
    <x v="10"/>
    <x v="10"/>
    <n v="5.0999999999999996"/>
    <n v="4.99"/>
    <n v="4.8"/>
    <n v="14101991.359999999"/>
    <n v="13797150.15"/>
    <n v="14213302.84"/>
    <n v="13007606.199999999"/>
    <n v="44.8"/>
    <n v="28.68"/>
    <n v="11.26"/>
    <n v="90.81"/>
    <n v="132.56"/>
    <n v="15.37"/>
    <n v="28.95"/>
  </r>
  <r>
    <s v="40745"/>
    <m/>
    <x v="10"/>
    <x v="10"/>
    <n v="7"/>
    <n v="6.66"/>
    <n v="6.25"/>
    <n v="14143189.449999999"/>
    <n v="13741454.109999999"/>
    <n v="14259991.58"/>
    <n v="12218365.720000001"/>
    <n v="55.17"/>
    <n v="29.31"/>
    <n v="28.47"/>
    <n v="67.5"/>
    <n v="135"/>
    <n v="129.88999999999999"/>
    <n v="48.41"/>
  </r>
  <r>
    <s v="10715"/>
    <m/>
    <x v="9"/>
    <x v="9"/>
    <n v="3.34"/>
    <n v="3.01"/>
    <n v="2.02"/>
    <n v="319352546.25999999"/>
    <n v="62753858.119999997"/>
    <n v="105255560.48"/>
    <n v="138694436.50999999"/>
    <n v="10.96"/>
    <n v="4.9800000000000004"/>
    <n v="51.4"/>
    <n v="49.72"/>
    <n v="43.11"/>
    <n v="44.19"/>
    <n v="38.31"/>
  </r>
  <r>
    <s v="11166"/>
    <m/>
    <x v="4"/>
    <x v="4"/>
    <n v="2.4300000000000002"/>
    <n v="2.16"/>
    <n v="1.69"/>
    <n v="15688813.949999999"/>
    <n v="-1836734.95"/>
    <n v="2903502.97"/>
    <n v="7523495.8499999996"/>
    <n v="2.84"/>
    <n v="-2.09"/>
    <n v="69.540000000000006"/>
    <n v="6.21"/>
    <n v="26.01"/>
    <n v="41.52"/>
    <n v="29.96"/>
  </r>
  <r>
    <s v="11167"/>
    <m/>
    <x v="4"/>
    <x v="4"/>
    <n v="2.35"/>
    <n v="2.13"/>
    <n v="1.85"/>
    <n v="15729495.550000001"/>
    <n v="3261940.43"/>
    <n v="6735159.4500000002"/>
    <n v="9921261.1899999995"/>
    <n v="7.21"/>
    <n v="4.6500000000000004"/>
    <n v="60.24"/>
    <n v="7.12"/>
    <n v="25.75"/>
    <n v="36.130000000000003"/>
    <n v="23.67"/>
  </r>
  <r>
    <s v="11169"/>
    <m/>
    <x v="4"/>
    <x v="4"/>
    <n v="1.8"/>
    <n v="1.55"/>
    <n v="1.28"/>
    <n v="12329657.029999999"/>
    <n v="5650361.9199999999"/>
    <n v="8856613.5600000005"/>
    <n v="4400790.1399999997"/>
    <n v="7.25"/>
    <n v="7.2"/>
    <n v="142.85"/>
    <n v="5.08"/>
    <n v="21.11"/>
    <n v="22.72"/>
    <n v="49"/>
  </r>
  <r>
    <s v="11170"/>
    <m/>
    <x v="4"/>
    <x v="4"/>
    <n v="1.81"/>
    <n v="1.45"/>
    <n v="1.1599999999999999"/>
    <n v="7951348.3499999996"/>
    <n v="5314497.3"/>
    <n v="7345467.0999999996"/>
    <n v="1621028.82"/>
    <n v="7.86"/>
    <n v="10.96"/>
    <n v="110.39"/>
    <n v="6.3"/>
    <n v="29.52"/>
    <n v="28.73"/>
    <n v="35.58"/>
  </r>
  <r>
    <s v="11171"/>
    <m/>
    <x v="4"/>
    <x v="4"/>
    <n v="2.08"/>
    <n v="1.73"/>
    <n v="1.5"/>
    <n v="9422935.6799999997"/>
    <n v="5920897.9299999997"/>
    <n v="7189460.3600000003"/>
    <n v="4382407.7300000004"/>
    <n v="8.81"/>
    <n v="12.96"/>
    <n v="88.25"/>
    <n v="2.4"/>
    <n v="36.380000000000003"/>
    <n v="40.29"/>
    <n v="36.590000000000003"/>
  </r>
  <r>
    <s v="11172"/>
    <m/>
    <x v="2"/>
    <x v="2"/>
    <n v="1.64"/>
    <n v="1.46"/>
    <n v="1.1599999999999999"/>
    <n v="3497515.8"/>
    <n v="-4871630.75"/>
    <n v="-3270896.75"/>
    <n v="890929.48"/>
    <n v="-6.66"/>
    <n v="-22.81"/>
    <n v="68.94"/>
    <n v="11.56"/>
    <n v="20.37"/>
    <n v="39.57"/>
    <n v="22.7"/>
  </r>
  <r>
    <s v="11452"/>
    <m/>
    <x v="6"/>
    <x v="6"/>
    <n v="4.59"/>
    <n v="3.47"/>
    <n v="2.34"/>
    <n v="16966787.379999999"/>
    <n v="12838686.199999999"/>
    <n v="17717446.079999998"/>
    <n v="6329194.5300000003"/>
    <n v="19.55"/>
    <n v="12.21"/>
    <n v="38.29"/>
    <n v="12.23"/>
    <n v="48.82"/>
    <n v="42.19"/>
    <n v="43.28"/>
  </r>
  <r>
    <s v="10719"/>
    <m/>
    <x v="11"/>
    <x v="11"/>
    <n v="2.06"/>
    <n v="1.92"/>
    <n v="1.1399999999999999"/>
    <n v="93027717.969999999"/>
    <n v="17920378.440000001"/>
    <n v="45521627.140000001"/>
    <n v="14011246"/>
    <n v="14.21"/>
    <n v="4.12"/>
    <n v="180.72"/>
    <n v="48.32"/>
    <n v="89.48"/>
    <n v="310.13"/>
    <n v="39.479999999999997"/>
  </r>
  <r>
    <s v="11203"/>
    <m/>
    <x v="2"/>
    <x v="2"/>
    <n v="1.18"/>
    <n v="1.03"/>
    <n v="0.45"/>
    <n v="3470832.71"/>
    <n v="190842.64"/>
    <n v="4354599.87"/>
    <n v="-10412100.82"/>
    <n v="6.93"/>
    <n v="0.33"/>
    <n v="246.03"/>
    <n v="76.930000000000007"/>
    <n v="73.77"/>
    <n v="271.95999999999998"/>
    <n v="69.08"/>
  </r>
  <r>
    <s v="11204"/>
    <m/>
    <x v="6"/>
    <x v="6"/>
    <n v="0.91"/>
    <n v="0.74"/>
    <n v="0.26"/>
    <n v="-2599089.12"/>
    <n v="791536.4"/>
    <n v="6870599.9199999999"/>
    <n v="-21206319.800000001"/>
    <n v="6.91"/>
    <n v="0.62"/>
    <n v="272.73"/>
    <n v="49.55"/>
    <n v="66.8"/>
    <n v="121.66"/>
    <n v="72.180000000000007"/>
  </r>
  <r>
    <s v="11205"/>
    <m/>
    <x v="3"/>
    <x v="3"/>
    <n v="1.36"/>
    <n v="1.1399999999999999"/>
    <n v="0.55000000000000004"/>
    <n v="14009440.26"/>
    <n v="16159274.6"/>
    <n v="29209223.25"/>
    <n v="-17462086.100000001"/>
    <n v="15.97"/>
    <n v="6.23"/>
    <n v="248.21"/>
    <n v="56.27"/>
    <n v="57.78"/>
    <n v="186.46"/>
    <n v="62.74"/>
  </r>
  <r>
    <s v="11206"/>
    <m/>
    <x v="2"/>
    <x v="2"/>
    <n v="1.96"/>
    <n v="1.76"/>
    <n v="0.76"/>
    <n v="12163275.68"/>
    <n v="11738871.52"/>
    <n v="13141441.939999999"/>
    <n v="-3105427.99"/>
    <n v="19.239999999999998"/>
    <n v="25.78"/>
    <n v="157.41999999999999"/>
    <n v="87.34"/>
    <n v="67.569999999999993"/>
    <n v="208.55"/>
    <n v="59.75"/>
  </r>
  <r>
    <s v="11207"/>
    <m/>
    <x v="4"/>
    <x v="4"/>
    <n v="1.48"/>
    <n v="1.32"/>
    <n v="1.0900000000000001"/>
    <n v="5970112.0700000003"/>
    <n v="773295.76"/>
    <n v="1554301.09"/>
    <n v="978811.53"/>
    <n v="2.44"/>
    <n v="1.77"/>
    <n v="179.55"/>
    <n v="50.82"/>
    <n v="75.040000000000006"/>
    <n v="185.07"/>
    <n v="72.150000000000006"/>
  </r>
  <r>
    <s v="11208"/>
    <m/>
    <x v="2"/>
    <x v="2"/>
    <n v="1.02"/>
    <n v="0.9"/>
    <n v="0.38"/>
    <n v="381829.8"/>
    <n v="-2219072.87"/>
    <n v="247371.09"/>
    <n v="-9576636.8900000006"/>
    <n v="0.49"/>
    <n v="-3.24"/>
    <n v="284.39999999999998"/>
    <n v="52.05"/>
    <n v="49.11"/>
    <n v="237.71"/>
    <n v="60.76"/>
  </r>
  <r>
    <s v="10672"/>
    <m/>
    <x v="0"/>
    <x v="0"/>
    <n v="14.25"/>
    <n v="13.26"/>
    <n v="10.68"/>
    <n v="1932260095.5799999"/>
    <n v="134148237.56"/>
    <n v="333479426.13"/>
    <n v="1411594555.1600001"/>
    <n v="15.75"/>
    <n v="4.0999999999999996"/>
    <n v="30.36"/>
    <n v="44.28"/>
    <n v="50.56"/>
    <n v="85.87"/>
    <n v="49.43"/>
  </r>
  <r>
    <s v="11146"/>
    <m/>
    <x v="2"/>
    <x v="2"/>
    <n v="2.5299999999999998"/>
    <n v="2.3199999999999998"/>
    <n v="1.98"/>
    <n v="20003971.399999999"/>
    <n v="-4340749.5599999996"/>
    <n v="-1993900.62"/>
    <n v="12779030.52"/>
    <n v="-2.42"/>
    <n v="-5.5"/>
    <n v="123.15"/>
    <n v="19.09"/>
    <n v="44.66"/>
    <n v="83.9"/>
    <n v="59.11"/>
  </r>
  <r>
    <s v="11147"/>
    <m/>
    <x v="3"/>
    <x v="3"/>
    <n v="2.67"/>
    <n v="2.35"/>
    <n v="1.35"/>
    <n v="55862937.07"/>
    <n v="23830323.84"/>
    <n v="32750162.23"/>
    <n v="11456597.35"/>
    <n v="13.24"/>
    <n v="7.87"/>
    <n v="94.01"/>
    <n v="22.74"/>
    <n v="57.89"/>
    <n v="74.599999999999994"/>
    <n v="45.17"/>
  </r>
  <r>
    <s v="11148"/>
    <m/>
    <x v="2"/>
    <x v="2"/>
    <n v="2.7"/>
    <n v="2.42"/>
    <n v="2.12"/>
    <n v="15431464.960000001"/>
    <n v="2756806.46"/>
    <n v="4464137.88"/>
    <n v="10102719.85"/>
    <n v="6.09"/>
    <n v="6.69"/>
    <n v="65.23"/>
    <n v="5.86"/>
    <n v="83.23"/>
    <n v="97.28"/>
    <n v="65.819999999999993"/>
  </r>
  <r>
    <s v="11149"/>
    <m/>
    <x v="4"/>
    <x v="4"/>
    <n v="3.97"/>
    <n v="3.76"/>
    <n v="3.37"/>
    <n v="38315019.090000004"/>
    <n v="5915718.9699999997"/>
    <n v="9975085.0099999998"/>
    <n v="30501029.73"/>
    <n v="10.95"/>
    <n v="6.6"/>
    <n v="73.83"/>
    <n v="10"/>
    <n v="65.680000000000007"/>
    <n v="70.05"/>
    <n v="55.71"/>
  </r>
  <r>
    <s v="11150"/>
    <m/>
    <x v="2"/>
    <x v="2"/>
    <n v="1.78"/>
    <n v="1.61"/>
    <n v="1.1000000000000001"/>
    <n v="10069991.630000001"/>
    <n v="-1779626.89"/>
    <n v="-876132.11"/>
    <n v="1268842.8"/>
    <n v="-1.05"/>
    <n v="-5.07"/>
    <n v="118.35"/>
    <n v="31.21"/>
    <n v="69.67"/>
    <n v="67.23"/>
    <n v="50.58"/>
  </r>
  <r>
    <s v="11151"/>
    <m/>
    <x v="4"/>
    <x v="4"/>
    <n v="3.19"/>
    <n v="2.87"/>
    <n v="2.56"/>
    <n v="24293592.920000002"/>
    <n v="10012834.68"/>
    <n v="6455193.6799999997"/>
    <n v="17246548.030000001"/>
    <n v="7.71"/>
    <n v="15.16"/>
    <n v="90.02"/>
    <n v="15.95"/>
    <n v="55.23"/>
    <n v="53.96"/>
    <n v="62.87"/>
  </r>
  <r>
    <s v="11152"/>
    <m/>
    <x v="12"/>
    <x v="12"/>
    <n v="2.68"/>
    <n v="2.41"/>
    <n v="1.97"/>
    <n v="39033591.659999996"/>
    <n v="17622952.739999998"/>
    <n v="25582595.800000001"/>
    <n v="22481914.41"/>
    <n v="17.29"/>
    <n v="5.92"/>
    <n v="121.86"/>
    <n v="17.809999999999999"/>
    <n v="51.54"/>
    <n v="60.78"/>
    <n v="60.21"/>
  </r>
  <r>
    <s v="11153"/>
    <m/>
    <x v="2"/>
    <x v="2"/>
    <n v="4.28"/>
    <n v="4.12"/>
    <n v="3.88"/>
    <n v="15827495.18"/>
    <n v="1273578.58"/>
    <n v="2748168.48"/>
    <n v="13854156.67"/>
    <n v="6.48"/>
    <n v="4.62"/>
    <n v="61.62"/>
    <n v="16.63"/>
    <n v="52.4"/>
    <n v="56.02"/>
    <n v="44.08"/>
  </r>
  <r>
    <s v="11154"/>
    <m/>
    <x v="4"/>
    <x v="4"/>
    <n v="1.31"/>
    <n v="1.1399999999999999"/>
    <n v="0.99"/>
    <n v="5177649.26"/>
    <n v="2412430.7799999998"/>
    <n v="1597657.79"/>
    <n v="-131645.65"/>
    <n v="1.7"/>
    <n v="6.67"/>
    <n v="135.22"/>
    <n v="4.13"/>
    <n v="58.5"/>
    <n v="84.53"/>
    <n v="55.53"/>
  </r>
  <r>
    <s v="11155"/>
    <m/>
    <x v="2"/>
    <x v="2"/>
    <n v="2.2999999999999998"/>
    <n v="2.1"/>
    <n v="1.91"/>
    <n v="12988207.26"/>
    <n v="1219188.6599999999"/>
    <n v="1908265.35"/>
    <n v="9132094.3100000005"/>
    <n v="2.94"/>
    <n v="2.75"/>
    <n v="99.06"/>
    <n v="9.74"/>
    <n v="45.98"/>
    <n v="60.62"/>
    <n v="49.99"/>
  </r>
  <r>
    <s v="11156"/>
    <m/>
    <x v="4"/>
    <x v="4"/>
    <n v="1.9"/>
    <n v="1.69"/>
    <n v="1.27"/>
    <n v="12004595.039999999"/>
    <n v="2898408.58"/>
    <n v="3963259.1"/>
    <n v="3568065.31"/>
    <n v="4.0199999999999996"/>
    <n v="6.18"/>
    <n v="79.709999999999994"/>
    <n v="11.39"/>
    <n v="95.18"/>
    <n v="71.319999999999993"/>
    <n v="58.64"/>
  </r>
  <r>
    <s v="11157"/>
    <m/>
    <x v="2"/>
    <x v="2"/>
    <n v="3.14"/>
    <n v="2.82"/>
    <n v="2.59"/>
    <n v="19304406.440000001"/>
    <n v="6618206.7699999996"/>
    <n v="2746407.85"/>
    <n v="14314404.199999999"/>
    <n v="4.16"/>
    <n v="12.35"/>
    <n v="77.680000000000007"/>
    <n v="11.88"/>
    <n v="61.34"/>
    <n v="84.62"/>
    <n v="76.19"/>
  </r>
  <r>
    <s v="10714"/>
    <m/>
    <x v="9"/>
    <x v="9"/>
    <n v="2.65"/>
    <n v="2.37"/>
    <n v="1.5"/>
    <n v="291683294.02999997"/>
    <n v="114189312.22"/>
    <n v="148163575.50999999"/>
    <n v="90190006.450000003"/>
    <n v="17.09"/>
    <n v="12.53"/>
    <n v="74.25"/>
    <n v="52.46"/>
    <n v="43.54"/>
    <n v="75.33"/>
    <n v="49.01"/>
  </r>
  <r>
    <s v="11140"/>
    <m/>
    <x v="2"/>
    <x v="2"/>
    <n v="4.01"/>
    <n v="3.82"/>
    <n v="3.46"/>
    <n v="27807480.550000001"/>
    <n v="8954678.0600000005"/>
    <n v="8965291.1300000008"/>
    <n v="22691783.140000001"/>
    <n v="11.85"/>
    <n v="17.16"/>
    <n v="76.010000000000005"/>
    <n v="26.33"/>
    <n v="67.66"/>
    <n v="88.92"/>
    <n v="50.95"/>
  </r>
  <r>
    <s v="11141"/>
    <m/>
    <x v="2"/>
    <x v="2"/>
    <n v="2.37"/>
    <n v="2.1800000000000002"/>
    <n v="1.85"/>
    <n v="20526372.989999998"/>
    <n v="9302981.9900000002"/>
    <n v="5726635.0099999998"/>
    <n v="12668256.83"/>
    <n v="6.71"/>
    <n v="15.48"/>
    <n v="109.65"/>
    <n v="23.07"/>
    <n v="52.75"/>
    <n v="63.27"/>
    <n v="58.45"/>
  </r>
  <r>
    <s v="11142"/>
    <m/>
    <x v="1"/>
    <x v="1"/>
    <n v="1.23"/>
    <n v="1.1000000000000001"/>
    <n v="0.68"/>
    <n v="8361313.9000000004"/>
    <n v="-1170491.99"/>
    <n v="4150685.86"/>
    <n v="-11440998.560000001"/>
    <n v="2.93"/>
    <n v="-1.01"/>
    <n v="217.09"/>
    <n v="29.92"/>
    <n v="60.53"/>
    <n v="88.27"/>
    <n v="44.73"/>
  </r>
  <r>
    <s v="11143"/>
    <m/>
    <x v="2"/>
    <x v="2"/>
    <n v="2.81"/>
    <n v="2.7"/>
    <n v="2.2400000000000002"/>
    <n v="21447518.960000001"/>
    <n v="4273943.76"/>
    <n v="5882168.7199999997"/>
    <n v="14639855.27"/>
    <n v="9.98"/>
    <n v="7.89"/>
    <n v="62.29"/>
    <n v="14.04"/>
    <n v="58.57"/>
    <n v="77.739999999999995"/>
    <n v="49.23"/>
  </r>
  <r>
    <s v="11144"/>
    <m/>
    <x v="6"/>
    <x v="6"/>
    <n v="1.52"/>
    <n v="1.36"/>
    <n v="1.02"/>
    <n v="12095285.51"/>
    <n v="24067434.84"/>
    <n v="28165220.100000001"/>
    <n v="524443.93000000005"/>
    <n v="20.87"/>
    <n v="15.85"/>
    <n v="159.49"/>
    <n v="21.37"/>
    <n v="49.45"/>
    <n v="97.27"/>
    <n v="34.5"/>
  </r>
  <r>
    <s v="11145"/>
    <m/>
    <x v="2"/>
    <x v="2"/>
    <n v="1.35"/>
    <n v="1.23"/>
    <n v="0.93"/>
    <n v="4410693.5599999996"/>
    <n v="-3101641.82"/>
    <n v="-2313814.7999999998"/>
    <n v="-931142.16"/>
    <n v="-4.4400000000000004"/>
    <n v="-8.9700000000000006"/>
    <n v="206.87"/>
    <n v="66.77"/>
    <n v="94.4"/>
    <n v="129.75"/>
    <n v="46.57"/>
  </r>
  <r>
    <s v="24956"/>
    <m/>
    <x v="7"/>
    <x v="7"/>
    <n v="3.03"/>
    <n v="2.84"/>
    <n v="2.5099999999999998"/>
    <n v="13629258.41"/>
    <n v="957405.65"/>
    <n v="1226309.5900000001"/>
    <n v="10138181.970000001"/>
    <n v="2.95"/>
    <n v="1.7"/>
    <n v="156.34"/>
    <n v="24.9"/>
    <n v="78.58"/>
    <n v="100.42"/>
    <n v="49.72"/>
  </r>
  <r>
    <s v="10722"/>
    <m/>
    <x v="11"/>
    <x v="11"/>
    <n v="1.93"/>
    <n v="1.75"/>
    <n v="0.93"/>
    <n v="142933512.61000001"/>
    <n v="63126914.909999996"/>
    <n v="107754135.79000001"/>
    <n v="-10784151.66"/>
    <n v="18.72"/>
    <n v="5.66"/>
    <n v="140.72"/>
    <n v="54.32"/>
    <n v="103.03"/>
    <n v="216.39"/>
    <n v="35.81"/>
  </r>
  <r>
    <s v="10723"/>
    <m/>
    <x v="9"/>
    <x v="9"/>
    <n v="2"/>
    <n v="1.84"/>
    <n v="1.28"/>
    <n v="234666195.15000001"/>
    <n v="92204402.950000003"/>
    <n v="140345626.18000001"/>
    <n v="66847905.789999999"/>
    <n v="18.5"/>
    <n v="5.81"/>
    <n v="108.19"/>
    <n v="73.16"/>
    <n v="84.95"/>
    <n v="90.4"/>
    <n v="39.44"/>
  </r>
  <r>
    <s v="11238"/>
    <m/>
    <x v="4"/>
    <x v="4"/>
    <n v="1.23"/>
    <n v="1.0900000000000001"/>
    <n v="0.46"/>
    <n v="4797629.9800000004"/>
    <n v="4882158.01"/>
    <n v="5819182.75"/>
    <n v="-11460512.23"/>
    <n v="6.51"/>
    <n v="6.74"/>
    <n v="199.36"/>
    <n v="35.520000000000003"/>
    <n v="40.85"/>
    <n v="147.43"/>
    <n v="48.69"/>
  </r>
  <r>
    <s v="11239"/>
    <m/>
    <x v="2"/>
    <x v="2"/>
    <n v="1.17"/>
    <n v="0.98"/>
    <n v="0.81"/>
    <n v="4480464.05"/>
    <n v="-936006.41"/>
    <n v="2031898.64"/>
    <n v="-4973159.4400000004"/>
    <n v="2.97"/>
    <n v="-1.37"/>
    <n v="428.4"/>
    <n v="19.09"/>
    <n v="55.06"/>
    <n v="191.22"/>
    <n v="34.53"/>
  </r>
  <r>
    <s v="11240"/>
    <m/>
    <x v="6"/>
    <x v="6"/>
    <n v="2.04"/>
    <n v="1.71"/>
    <n v="1.06"/>
    <n v="25503036.84"/>
    <n v="9069203.5099999998"/>
    <n v="17525592.199999999"/>
    <n v="1375224.93"/>
    <n v="10.06"/>
    <n v="3.47"/>
    <n v="130.79"/>
    <n v="21.9"/>
    <n v="55.68"/>
    <n v="151.9"/>
    <n v="65.540000000000006"/>
  </r>
  <r>
    <s v="11241"/>
    <m/>
    <x v="12"/>
    <x v="12"/>
    <n v="2.13"/>
    <n v="1.89"/>
    <n v="1.53"/>
    <n v="32612993.440000001"/>
    <n v="15342242.4"/>
    <n v="26215372.710000001"/>
    <n v="15121806.039999999"/>
    <n v="18.399999999999999"/>
    <n v="7.47"/>
    <n v="71.34"/>
    <n v="26.66"/>
    <n v="72.45"/>
    <n v="86.98"/>
    <n v="41.07"/>
  </r>
  <r>
    <s v="11242"/>
    <m/>
    <x v="6"/>
    <x v="6"/>
    <n v="1.28"/>
    <n v="1.01"/>
    <n v="0.67"/>
    <n v="8470733.6999999993"/>
    <n v="-689510.9"/>
    <n v="8694740.6199999992"/>
    <n v="-9931465.8300000001"/>
    <n v="6.61"/>
    <n v="-0.46"/>
    <n v="122.27"/>
    <n v="32.57"/>
    <n v="54.42"/>
    <n v="84.01"/>
    <n v="70.900000000000006"/>
  </r>
  <r>
    <s v="11243"/>
    <m/>
    <x v="12"/>
    <x v="12"/>
    <n v="1.06"/>
    <n v="0.79"/>
    <n v="0.25"/>
    <n v="1565384.18"/>
    <n v="19182249.190000001"/>
    <n v="26558995.989999998"/>
    <n v="-20062184.18"/>
    <n v="16.59"/>
    <n v="10.67"/>
    <n v="311.52"/>
    <n v="56.21"/>
    <n v="30.13"/>
    <n v="136.53"/>
    <n v="61.87"/>
  </r>
  <r>
    <s v="27443"/>
    <m/>
    <x v="13"/>
    <x v="13"/>
    <n v="2.87"/>
    <n v="2.74"/>
    <n v="2.5"/>
    <n v="28776800.739999998"/>
    <n v="7000961.1500000004"/>
    <n v="12752838.050000001"/>
    <n v="23051513.829999998"/>
    <n v="21.88"/>
    <n v="6.77"/>
    <n v="195.56"/>
    <n v="10.16"/>
    <n v="30.46"/>
    <n v="209.93"/>
    <n v="40.9"/>
  </r>
  <r>
    <s v="10676"/>
    <m/>
    <x v="0"/>
    <x v="0"/>
    <n v="2.58"/>
    <n v="2.37"/>
    <n v="2.0299999999999998"/>
    <n v="1054630757.08"/>
    <n v="48631200.789999999"/>
    <n v="95824965.280000001"/>
    <n v="854247195.05999994"/>
    <n v="4.17"/>
    <n v="1.37"/>
    <n v="44.95"/>
    <n v="16.63"/>
    <n v="17.34"/>
    <n v="34.31"/>
    <n v="37.17"/>
  </r>
  <r>
    <s v="11251"/>
    <m/>
    <x v="4"/>
    <x v="4"/>
    <n v="2.16"/>
    <n v="1.85"/>
    <n v="1.56"/>
    <n v="16219149.48"/>
    <n v="10177954.289999999"/>
    <n v="14296855.67"/>
    <n v="7844640.54"/>
    <n v="15.1"/>
    <n v="12.28"/>
    <n v="182.56"/>
    <n v="18.170000000000002"/>
    <n v="50.93"/>
    <n v="132.59"/>
    <n v="81.09"/>
  </r>
  <r>
    <s v="11252"/>
    <m/>
    <x v="5"/>
    <x v="5"/>
    <n v="1.3"/>
    <n v="1.0900000000000001"/>
    <n v="0.91"/>
    <n v="11626271.57"/>
    <n v="-4893250.13"/>
    <n v="1634714.21"/>
    <n v="-3381651.08"/>
    <n v="1.1100000000000001"/>
    <n v="-3.24"/>
    <n v="123.51"/>
    <n v="14.99"/>
    <n v="77.28"/>
    <n v="90.67"/>
    <n v="63.7"/>
  </r>
  <r>
    <s v="11253"/>
    <m/>
    <x v="4"/>
    <x v="4"/>
    <n v="3.06"/>
    <n v="2.72"/>
    <n v="2.2799999999999998"/>
    <n v="45483904.189999998"/>
    <n v="3362084.54"/>
    <n v="10122373.390000001"/>
    <n v="28190483.719999999"/>
    <n v="8.82"/>
    <n v="2.76"/>
    <n v="124.36"/>
    <n v="14.44"/>
    <n v="60.22"/>
    <n v="65.06"/>
    <n v="84.74"/>
  </r>
  <r>
    <s v="11254"/>
    <m/>
    <x v="5"/>
    <x v="5"/>
    <n v="1.86"/>
    <n v="1.2"/>
    <n v="0.99"/>
    <n v="20521734.579999998"/>
    <n v="9031940.8000000007"/>
    <n v="13345670.49"/>
    <n v="-307207.26"/>
    <n v="9.25"/>
    <n v="5.96"/>
    <n v="85.95"/>
    <n v="8.91"/>
    <n v="47.85"/>
    <n v="90.85"/>
    <n v="100.7"/>
  </r>
  <r>
    <s v="11255"/>
    <m/>
    <x v="2"/>
    <x v="2"/>
    <n v="2"/>
    <n v="1.72"/>
    <n v="1.28"/>
    <n v="15017157.24"/>
    <n v="1601483.84"/>
    <n v="4102312.37"/>
    <n v="4222180.8099999996"/>
    <n v="4.12"/>
    <n v="1.47"/>
    <n v="143.05000000000001"/>
    <n v="10.9"/>
    <n v="80.489999999999995"/>
    <n v="151.72"/>
    <n v="69.06"/>
  </r>
  <r>
    <s v="11256"/>
    <m/>
    <x v="1"/>
    <x v="1"/>
    <n v="2.3199999999999998"/>
    <n v="2.02"/>
    <n v="1.83"/>
    <n v="56421310.600000001"/>
    <n v="-3170379.41"/>
    <n v="9019002.0500000007"/>
    <n v="35618628.369999997"/>
    <n v="4.0999999999999996"/>
    <n v="-1.51"/>
    <n v="155.18"/>
    <n v="5.78"/>
    <n v="55.51"/>
    <n v="85.3"/>
    <n v="64.39"/>
  </r>
  <r>
    <s v="11257"/>
    <m/>
    <x v="4"/>
    <x v="4"/>
    <n v="3.51"/>
    <n v="3.22"/>
    <n v="2.94"/>
    <n v="40807145.619999997"/>
    <n v="8711462.4299999997"/>
    <n v="13954395.859999999"/>
    <n v="31516474.09"/>
    <n v="12.8"/>
    <n v="7.86"/>
    <n v="128.28"/>
    <n v="10.050000000000001"/>
    <n v="54.8"/>
    <n v="99.78"/>
    <n v="68.989999999999995"/>
  </r>
  <r>
    <s v="11455"/>
    <m/>
    <x v="12"/>
    <x v="12"/>
    <n v="3.14"/>
    <n v="2.86"/>
    <n v="2.19"/>
    <n v="85332806.269999996"/>
    <n v="31857833.75"/>
    <n v="26242681.93"/>
    <n v="47141795.140000001"/>
    <n v="13.74"/>
    <n v="9.61"/>
    <n v="92.16"/>
    <n v="44.25"/>
    <n v="77.77"/>
    <n v="93.11"/>
    <n v="83.34"/>
  </r>
  <r>
    <s v="10727"/>
    <m/>
    <x v="9"/>
    <x v="9"/>
    <n v="2.65"/>
    <n v="2.34"/>
    <n v="1.57"/>
    <n v="288882360.10000002"/>
    <n v="264515075.56999999"/>
    <n v="158304572.96000001"/>
    <n v="99251369.549999997"/>
    <n v="16.77"/>
    <n v="23.22"/>
    <n v="134.11000000000001"/>
    <n v="22.81"/>
    <n v="45.52"/>
    <n v="152.19999999999999"/>
    <n v="49.68"/>
  </r>
  <r>
    <s v="11264"/>
    <m/>
    <x v="4"/>
    <x v="4"/>
    <n v="1.03"/>
    <n v="0.85"/>
    <n v="0.6"/>
    <n v="930948.65"/>
    <n v="13756970.810000001"/>
    <n v="14430889.57"/>
    <n v="-14155315.42"/>
    <n v="11.72"/>
    <n v="14.34"/>
    <n v="289.35000000000002"/>
    <n v="57.59"/>
    <n v="36.69"/>
    <n v="97.59"/>
    <n v="52.94"/>
  </r>
  <r>
    <s v="11265"/>
    <m/>
    <x v="3"/>
    <x v="3"/>
    <n v="1.74"/>
    <n v="1.5"/>
    <n v="0.74"/>
    <n v="47872487.509999998"/>
    <n v="76731378.540000007"/>
    <n v="77860410.510000005"/>
    <n v="-17182761.850000001"/>
    <n v="27.46"/>
    <n v="20.34"/>
    <n v="120.2"/>
    <n v="63.24"/>
    <n v="109.65"/>
    <n v="137.38"/>
    <n v="47.65"/>
  </r>
  <r>
    <s v="11266"/>
    <m/>
    <x v="8"/>
    <x v="8"/>
    <n v="1.34"/>
    <n v="1.17"/>
    <n v="0.65"/>
    <n v="35026653.759999998"/>
    <n v="39869750.229999997"/>
    <n v="51181444.409999996"/>
    <n v="-35948813.75"/>
    <n v="14.86"/>
    <n v="9.1300000000000008"/>
    <n v="272.49"/>
    <n v="82.28"/>
    <n v="60.03"/>
    <n v="117.23"/>
    <n v="58.67"/>
  </r>
  <r>
    <s v="11267"/>
    <m/>
    <x v="4"/>
    <x v="4"/>
    <n v="1.35"/>
    <n v="1.25"/>
    <n v="1.08"/>
    <n v="15019592.43"/>
    <n v="13692261.68"/>
    <n v="16497002.91"/>
    <n v="3428747.52"/>
    <n v="13.93"/>
    <n v="10.18"/>
    <n v="385.95"/>
    <n v="38.69"/>
    <n v="76.45"/>
    <n v="111.69"/>
    <n v="42.74"/>
  </r>
  <r>
    <s v="11268"/>
    <m/>
    <x v="1"/>
    <x v="1"/>
    <n v="1.32"/>
    <n v="1.01"/>
    <n v="0.49"/>
    <n v="10819981.58"/>
    <n v="22989746.609999999"/>
    <n v="18649337.039999999"/>
    <n v="-17368919.550000001"/>
    <n v="10.39"/>
    <n v="12.51"/>
    <n v="147.57"/>
    <n v="35.659999999999997"/>
    <n v="64.22"/>
    <n v="160.41"/>
    <n v="59.21"/>
  </r>
  <r>
    <s v="11269"/>
    <m/>
    <x v="4"/>
    <x v="4"/>
    <n v="1.56"/>
    <n v="1.36"/>
    <n v="1.1499999999999999"/>
    <n v="18308091.890000001"/>
    <n v="30961678.93"/>
    <n v="30597987.109999999"/>
    <n v="4983673.05"/>
    <n v="23.08"/>
    <n v="17.739999999999998"/>
    <n v="123.07"/>
    <n v="27.73"/>
    <n v="53.01"/>
    <n v="64.069999999999993"/>
    <n v="62.22"/>
  </r>
  <r>
    <s v="11270"/>
    <m/>
    <x v="7"/>
    <x v="7"/>
    <n v="4.6399999999999997"/>
    <n v="4.32"/>
    <n v="3.77"/>
    <n v="21318416.890000001"/>
    <n v="9622865.2100000009"/>
    <n v="8375177.29"/>
    <n v="16220478.41"/>
    <n v="18.52"/>
    <n v="15.64"/>
    <n v="79.42"/>
    <n v="20.399999999999999"/>
    <n v="55.67"/>
    <n v="154.22"/>
    <n v="76.03"/>
  </r>
  <r>
    <s v="11271"/>
    <m/>
    <x v="2"/>
    <x v="2"/>
    <n v="1.1100000000000001"/>
    <n v="0.97"/>
    <n v="0.76"/>
    <n v="2353283.66"/>
    <n v="6484796.7800000003"/>
    <n v="7781191.8099999996"/>
    <n v="-5215040.93"/>
    <n v="9.44"/>
    <n v="11.91"/>
    <n v="307.94"/>
    <n v="20.39"/>
    <n v="50.56"/>
    <n v="77.78"/>
    <n v="55.27"/>
  </r>
  <r>
    <s v="11272"/>
    <m/>
    <x v="4"/>
    <x v="4"/>
    <n v="2.29"/>
    <n v="2.0299999999999998"/>
    <n v="1.8"/>
    <n v="20107712.699999999"/>
    <n v="9616182.5600000005"/>
    <n v="13977345.689999999"/>
    <n v="12451942.609999999"/>
    <n v="16.8"/>
    <n v="14.04"/>
    <n v="168.8"/>
    <n v="25.91"/>
    <n v="50.09"/>
    <n v="169.61"/>
    <n v="77.459999999999994"/>
  </r>
  <r>
    <s v="11457"/>
    <m/>
    <x v="6"/>
    <x v="6"/>
    <n v="0.74"/>
    <n v="0.61"/>
    <n v="0.4"/>
    <n v="-13294084.33"/>
    <n v="40720950.030000001"/>
    <n v="10675510.82"/>
    <n v="-30782775.170000002"/>
    <n v="6.66"/>
    <n v="18.329999999999998"/>
    <n v="262.62"/>
    <n v="30.82"/>
    <n v="28.94"/>
    <n v="176.9"/>
    <n v="48.26"/>
  </r>
  <r>
    <s v="10724"/>
    <m/>
    <x v="11"/>
    <x v="11"/>
    <n v="2.83"/>
    <n v="2.63"/>
    <n v="2.06"/>
    <n v="194385893.34999999"/>
    <n v="53968698.100000001"/>
    <n v="88012206.730000004"/>
    <n v="115428068.56"/>
    <n v="18.41"/>
    <n v="8.19"/>
    <n v="104.98"/>
    <n v="50.6"/>
    <n v="49.68"/>
    <n v="108.21"/>
    <n v="43.33"/>
  </r>
  <r>
    <s v="10725"/>
    <m/>
    <x v="8"/>
    <x v="8"/>
    <n v="5.34"/>
    <n v="4.82"/>
    <n v="3.39"/>
    <n v="222478487.81"/>
    <n v="79857000.090000004"/>
    <n v="45158472.460000001"/>
    <n v="122708262.83"/>
    <n v="10.55"/>
    <n v="14.88"/>
    <n v="40.950000000000003"/>
    <n v="77.87"/>
    <n v="62.75"/>
    <n v="74.91"/>
    <n v="57.18"/>
  </r>
  <r>
    <s v="11244"/>
    <m/>
    <x v="4"/>
    <x v="4"/>
    <n v="2.15"/>
    <n v="2.0299999999999998"/>
    <n v="1.9"/>
    <n v="24636417.34"/>
    <n v="9380264.5700000003"/>
    <n v="9808375.6199999992"/>
    <n v="19201013.350000001"/>
    <n v="10.54"/>
    <n v="13.6"/>
    <n v="163.06"/>
    <n v="117.18"/>
    <n v="77.36"/>
    <n v="171.63"/>
    <n v="87.71"/>
  </r>
  <r>
    <s v="11245"/>
    <m/>
    <x v="4"/>
    <x v="4"/>
    <n v="1.71"/>
    <n v="1.53"/>
    <n v="1.23"/>
    <n v="17103862.16"/>
    <n v="9614803.9499999993"/>
    <n v="9982513.4399999995"/>
    <n v="5553030.3700000001"/>
    <n v="9.9"/>
    <n v="7.81"/>
    <n v="134.46"/>
    <n v="38.08"/>
    <n v="74.260000000000005"/>
    <n v="200.28"/>
    <n v="57.43"/>
  </r>
  <r>
    <s v="11246"/>
    <m/>
    <x v="4"/>
    <x v="4"/>
    <n v="2.44"/>
    <n v="2.2400000000000002"/>
    <n v="1.98"/>
    <n v="31204379.239999998"/>
    <n v="9103609.5099999998"/>
    <n v="11637775.720000001"/>
    <n v="21235028.940000001"/>
    <n v="11.33"/>
    <n v="11.16"/>
    <n v="119.5"/>
    <n v="9.51"/>
    <n v="76.52"/>
    <n v="361.1"/>
    <n v="55.82"/>
  </r>
  <r>
    <s v="11247"/>
    <m/>
    <x v="1"/>
    <x v="1"/>
    <n v="1.51"/>
    <n v="1.17"/>
    <n v="0.97"/>
    <n v="17163451.5"/>
    <n v="17293095.859999999"/>
    <n v="18585890.280000001"/>
    <n v="-1061705.81"/>
    <n v="13.63"/>
    <n v="21.1"/>
    <n v="148.47999999999999"/>
    <n v="29.67"/>
    <n v="44.4"/>
    <n v="144.99"/>
    <n v="79.02"/>
  </r>
  <r>
    <s v="11248"/>
    <m/>
    <x v="3"/>
    <x v="3"/>
    <n v="1.97"/>
    <n v="1.68"/>
    <n v="1.26"/>
    <n v="31739238.170000002"/>
    <n v="11017346.77"/>
    <n v="17033896.219999999"/>
    <n v="8541407.9299999997"/>
    <n v="9.27"/>
    <n v="9.34"/>
    <n v="151.26"/>
    <n v="39.32"/>
    <n v="48.7"/>
    <n v="82.78"/>
    <n v="55.11"/>
  </r>
  <r>
    <s v="11249"/>
    <m/>
    <x v="2"/>
    <x v="2"/>
    <n v="1.69"/>
    <n v="1.48"/>
    <n v="1.32"/>
    <n v="11285585.970000001"/>
    <n v="8035140.9000000004"/>
    <n v="8481375.2100000009"/>
    <n v="5081385.4000000004"/>
    <n v="14.03"/>
    <n v="16.43"/>
    <n v="183.56"/>
    <n v="30.22"/>
    <n v="39.29"/>
    <n v="250.65"/>
    <n v="65.11"/>
  </r>
  <r>
    <s v="11250"/>
    <m/>
    <x v="4"/>
    <x v="4"/>
    <n v="2.57"/>
    <n v="2.34"/>
    <n v="2.02"/>
    <n v="30265642.829999998"/>
    <n v="8327023.3300000001"/>
    <n v="12150207.34"/>
    <n v="19587545.649999999"/>
    <n v="13.68"/>
    <n v="10.9"/>
    <n v="161.84"/>
    <n v="65.72"/>
    <n v="57.09"/>
    <n v="265.31"/>
    <n v="53.77"/>
  </r>
  <r>
    <s v="10673"/>
    <m/>
    <x v="14"/>
    <x v="14"/>
    <n v="1.84"/>
    <n v="1.46"/>
    <n v="0.66"/>
    <n v="246400111.13"/>
    <n v="38634609.520000003"/>
    <n v="69530430.680000007"/>
    <n v="-97423855.849999994"/>
    <n v="5.86"/>
    <n v="2.99"/>
    <n v="106.2"/>
    <n v="54.3"/>
    <n v="49.71"/>
    <n v="289.89999999999998"/>
    <n v="65.88"/>
  </r>
  <r>
    <s v="11158"/>
    <m/>
    <x v="2"/>
    <x v="2"/>
    <n v="1.04"/>
    <n v="0.85"/>
    <n v="0.57999999999999996"/>
    <n v="755212.07"/>
    <n v="-2983734.48"/>
    <n v="988736.98"/>
    <n v="-8292421.21"/>
    <n v="1.19"/>
    <n v="-5.09"/>
    <n v="255.23"/>
    <n v="12.53"/>
    <n v="48.82"/>
    <n v="284.76"/>
    <n v="82.18"/>
  </r>
  <r>
    <s v="11159"/>
    <m/>
    <x v="2"/>
    <x v="2"/>
    <n v="1.0900000000000001"/>
    <n v="0.92"/>
    <n v="0.63"/>
    <n v="2557481.8199999998"/>
    <n v="8164680.9100000001"/>
    <n v="7424581.8799999999"/>
    <n v="-10167248.41"/>
    <n v="8.65"/>
    <n v="14.07"/>
    <n v="295"/>
    <n v="38.950000000000003"/>
    <n v="74.59"/>
    <n v="251.23"/>
    <n v="91.37"/>
  </r>
  <r>
    <s v="11160"/>
    <m/>
    <x v="6"/>
    <x v="6"/>
    <n v="1.73"/>
    <n v="1.32"/>
    <n v="0.77"/>
    <n v="9826001.5899999999"/>
    <n v="4603074.58"/>
    <n v="4691458.58"/>
    <n v="-3139975.28"/>
    <n v="5.32"/>
    <n v="7.89"/>
    <n v="116.1"/>
    <n v="31.06"/>
    <n v="48.57"/>
    <n v="317.26"/>
    <n v="82.6"/>
  </r>
  <r>
    <s v="11161"/>
    <m/>
    <x v="2"/>
    <x v="2"/>
    <n v="0.97"/>
    <n v="0.81"/>
    <n v="0.55000000000000004"/>
    <n v="-343119.41"/>
    <n v="491247.69"/>
    <n v="2322292.4300000002"/>
    <n v="-5577397.8799999999"/>
    <n v="4.55"/>
    <n v="1.6"/>
    <n v="398.73"/>
    <n v="11.29"/>
    <n v="121.31"/>
    <n v="282.70999999999998"/>
    <n v="92.18"/>
  </r>
  <r>
    <s v="11162"/>
    <m/>
    <x v="2"/>
    <x v="2"/>
    <n v="2.97"/>
    <n v="2.63"/>
    <n v="2.1800000000000002"/>
    <n v="13778337.27"/>
    <n v="3465959.43"/>
    <n v="5369304.5999999996"/>
    <n v="8235332.1399999997"/>
    <n v="11.6"/>
    <n v="6.93"/>
    <n v="172.17"/>
    <n v="18.14"/>
    <n v="118.37"/>
    <n v="212.82"/>
    <n v="100.33"/>
  </r>
  <r>
    <s v="11163"/>
    <m/>
    <x v="4"/>
    <x v="4"/>
    <n v="1.04"/>
    <n v="0.82"/>
    <n v="0.59"/>
    <n v="1799461.35"/>
    <n v="2729732.11"/>
    <n v="6082160.2800000003"/>
    <n v="-18469417.43"/>
    <n v="4.6100000000000003"/>
    <n v="2.75"/>
    <n v="185.99"/>
    <n v="19.57"/>
    <n v="68.959999999999994"/>
    <n v="350.24"/>
    <n v="84.83"/>
  </r>
  <r>
    <s v="11164"/>
    <m/>
    <x v="4"/>
    <x v="4"/>
    <n v="1.47"/>
    <n v="1.25"/>
    <n v="0.75"/>
    <n v="13049729.130000001"/>
    <n v="4686946.7699999996"/>
    <n v="10744634.24"/>
    <n v="-6888363.3499999996"/>
    <n v="8.7100000000000009"/>
    <n v="4.3099999999999996"/>
    <n v="185.77"/>
    <n v="18.940000000000001"/>
    <n v="66.03"/>
    <n v="195.67"/>
    <n v="81.739999999999995"/>
  </r>
  <r>
    <s v="11165"/>
    <m/>
    <x v="2"/>
    <x v="2"/>
    <n v="0.98"/>
    <n v="0.87"/>
    <n v="0.56999999999999995"/>
    <n v="-448424.18"/>
    <n v="6611866.8200000003"/>
    <n v="6912089.5"/>
    <n v="-11772263.039999999"/>
    <n v="9.1"/>
    <n v="12.82"/>
    <n v="508.89"/>
    <n v="51.5"/>
    <n v="83.35"/>
    <n v="269"/>
    <n v="89.07"/>
  </r>
  <r>
    <s v="10721"/>
    <m/>
    <x v="9"/>
    <x v="9"/>
    <n v="2.02"/>
    <n v="1.71"/>
    <n v="0.84"/>
    <n v="245136030.08000001"/>
    <n v="127029550.45"/>
    <n v="140194226.88"/>
    <n v="-37660979.630000003"/>
    <n v="15.55"/>
    <n v="10.98"/>
    <n v="139.78"/>
    <n v="70.42"/>
    <n v="39.909999999999997"/>
    <n v="102.96"/>
    <n v="77.91"/>
  </r>
  <r>
    <s v="11228"/>
    <m/>
    <x v="7"/>
    <x v="7"/>
    <n v="8.0399999999999991"/>
    <n v="7.48"/>
    <n v="7.17"/>
    <n v="36476468.659999996"/>
    <n v="4468368.6900000004"/>
    <n v="4207738.0199999996"/>
    <n v="31924184.289999999"/>
    <n v="9.61"/>
    <n v="7.19"/>
    <n v="84.92"/>
    <n v="39.42"/>
    <n v="47.96"/>
    <n v="110.5"/>
    <n v="47.22"/>
  </r>
  <r>
    <s v="11229"/>
    <m/>
    <x v="4"/>
    <x v="4"/>
    <n v="3.8"/>
    <n v="3.44"/>
    <n v="3.13"/>
    <n v="31340902.149999999"/>
    <n v="11603093.41"/>
    <n v="8732632.2699999996"/>
    <n v="23889318.52"/>
    <n v="11.12"/>
    <n v="14.91"/>
    <n v="71.73"/>
    <n v="15.76"/>
    <n v="47.43"/>
    <n v="70.95"/>
    <n v="66.44"/>
  </r>
  <r>
    <s v="11230"/>
    <m/>
    <x v="4"/>
    <x v="4"/>
    <n v="1.86"/>
    <n v="1.6"/>
    <n v="1.27"/>
    <n v="19485983.199999999"/>
    <n v="9975040.3499999996"/>
    <n v="13711281.550000001"/>
    <n v="6080269.4699999997"/>
    <n v="11.64"/>
    <n v="11.4"/>
    <n v="108.15"/>
    <n v="20.53"/>
    <n v="59.47"/>
    <n v="53.37"/>
    <n v="55.27"/>
  </r>
  <r>
    <s v="11231"/>
    <m/>
    <x v="12"/>
    <x v="12"/>
    <n v="1.83"/>
    <n v="1.54"/>
    <n v="1.17"/>
    <n v="25463636.989999998"/>
    <n v="1442242.5"/>
    <n v="10308542.060000001"/>
    <n v="5324239.47"/>
    <n v="6.23"/>
    <n v="0.88"/>
    <n v="121.81"/>
    <n v="37.19"/>
    <n v="52.42"/>
    <n v="59.59"/>
    <n v="51.82"/>
  </r>
  <r>
    <s v="11232"/>
    <m/>
    <x v="1"/>
    <x v="1"/>
    <n v="1.54"/>
    <n v="1.32"/>
    <n v="1.06"/>
    <n v="28714059"/>
    <n v="13428694.83"/>
    <n v="12055299.99"/>
    <n v="3385322.81"/>
    <n v="8.34"/>
    <n v="6.83"/>
    <n v="223.07"/>
    <n v="25.62"/>
    <n v="72.180000000000007"/>
    <n v="75.650000000000006"/>
    <n v="57.42"/>
  </r>
  <r>
    <s v="11233"/>
    <m/>
    <x v="4"/>
    <x v="4"/>
    <n v="1.92"/>
    <n v="1.78"/>
    <n v="1.6"/>
    <n v="28978358.449999999"/>
    <n v="4451334.45"/>
    <n v="7452713.0700000003"/>
    <n v="19129953.870000001"/>
    <n v="6.58"/>
    <n v="3.45"/>
    <n v="174.02"/>
    <n v="23.1"/>
    <n v="48.74"/>
    <n v="50.04"/>
    <n v="58.58"/>
  </r>
  <r>
    <s v="11234"/>
    <m/>
    <x v="2"/>
    <x v="2"/>
    <n v="2.1800000000000002"/>
    <n v="1.98"/>
    <n v="1.67"/>
    <n v="19616997.420000002"/>
    <n v="5609495.04"/>
    <n v="6974751.2000000002"/>
    <n v="11050278.550000001"/>
    <n v="8.6999999999999993"/>
    <n v="6.55"/>
    <n v="113.55"/>
    <n v="18.59"/>
    <n v="64.16"/>
    <n v="76.14"/>
    <n v="52.55"/>
  </r>
  <r>
    <s v="11235"/>
    <m/>
    <x v="2"/>
    <x v="2"/>
    <n v="2.83"/>
    <n v="2.62"/>
    <n v="2.37"/>
    <n v="25356935.91"/>
    <n v="5112055.9800000004"/>
    <n v="5003929.21"/>
    <n v="18954166.719999999"/>
    <n v="7.35"/>
    <n v="7.03"/>
    <n v="71.290000000000006"/>
    <n v="14.53"/>
    <n v="42.41"/>
    <n v="83.93"/>
    <n v="51.96"/>
  </r>
  <r>
    <s v="11236"/>
    <m/>
    <x v="2"/>
    <x v="2"/>
    <n v="3.76"/>
    <n v="3.54"/>
    <n v="3.34"/>
    <n v="40068111.829999998"/>
    <n v="8829516.9499999993"/>
    <n v="10637776.779999999"/>
    <n v="34091521.479999997"/>
    <n v="16.25"/>
    <n v="9.5500000000000007"/>
    <n v="119.94"/>
    <n v="25.77"/>
    <n v="50.13"/>
    <n v="81.16"/>
    <n v="67.47"/>
  </r>
  <r>
    <s v="14135"/>
    <m/>
    <x v="2"/>
    <x v="2"/>
    <n v="3.08"/>
    <n v="2.72"/>
    <n v="2.4"/>
    <n v="21392303.73"/>
    <n v="4993772.09"/>
    <n v="6861379.4800000004"/>
    <n v="14349597.07"/>
    <n v="11.3"/>
    <n v="7.45"/>
    <n v="98.14"/>
    <n v="15.67"/>
    <n v="61.44"/>
    <n v="47.45"/>
    <n v="69.75"/>
  </r>
  <r>
    <s v="28010"/>
    <m/>
    <x v="10"/>
    <x v="10"/>
    <n v="2.19"/>
    <n v="1.93"/>
    <n v="1.65"/>
    <n v="13917510.48"/>
    <n v="5058448.58"/>
    <n v="8426307.9900000002"/>
    <n v="7567283.7300000004"/>
    <n v="18.13"/>
    <n v="6.36"/>
    <n v="80.87"/>
    <n v="46.55"/>
    <n v="71.510000000000005"/>
    <n v="24.43"/>
    <n v="48.46"/>
  </r>
  <r>
    <s v="10694"/>
    <m/>
    <x v="11"/>
    <x v="11"/>
    <n v="2.12"/>
    <n v="1.85"/>
    <n v="1.1599999999999999"/>
    <n v="137326251.55000001"/>
    <n v="43673439.189999998"/>
    <n v="54000980.740000002"/>
    <n v="30321108.420000002"/>
    <n v="10.07"/>
    <n v="4.99"/>
    <n v="93.62"/>
    <n v="39.409999999999997"/>
    <n v="66.400000000000006"/>
    <n v="110.06"/>
    <n v="50.19"/>
  </r>
  <r>
    <s v="10802"/>
    <m/>
    <x v="2"/>
    <x v="2"/>
    <n v="3.15"/>
    <n v="2.79"/>
    <n v="2.36"/>
    <n v="18691253.789999999"/>
    <n v="5059809.2300000004"/>
    <n v="6913543.9000000004"/>
    <n v="11811783.82"/>
    <n v="10.73"/>
    <n v="10.92"/>
    <n v="177.93"/>
    <n v="15.2"/>
    <n v="68.78"/>
    <n v="128.56"/>
    <n v="92.85"/>
  </r>
  <r>
    <s v="10803"/>
    <m/>
    <x v="2"/>
    <x v="2"/>
    <n v="10.15"/>
    <n v="9.6199999999999992"/>
    <n v="8.0500000000000007"/>
    <n v="24644844.390000001"/>
    <n v="13376332.99"/>
    <n v="16364446.65"/>
    <n v="19008020.949999999"/>
    <n v="23.68"/>
    <n v="19.559999999999999"/>
    <n v="140.41"/>
    <n v="28.1"/>
    <n v="46.46"/>
    <n v="148.87"/>
    <n v="54.97"/>
  </r>
  <r>
    <s v="10804"/>
    <m/>
    <x v="2"/>
    <x v="2"/>
    <n v="4.57"/>
    <n v="4.18"/>
    <n v="3.48"/>
    <n v="23396729.719999999"/>
    <n v="7894215.6399999997"/>
    <n v="9606187.1099999994"/>
    <n v="16264570.08"/>
    <n v="13.86"/>
    <n v="13.08"/>
    <n v="118.8"/>
    <n v="65.569999999999993"/>
    <n v="62.51"/>
    <n v="127.14"/>
    <n v="59.49"/>
  </r>
  <r>
    <s v="10805"/>
    <m/>
    <x v="4"/>
    <x v="4"/>
    <n v="1.88"/>
    <n v="1.62"/>
    <n v="1.08"/>
    <n v="20930407.149999999"/>
    <n v="15616972.51"/>
    <n v="18109289.890000001"/>
    <n v="1904363.01"/>
    <n v="14.44"/>
    <n v="13.32"/>
    <n v="119.46"/>
    <n v="26.2"/>
    <n v="48.02"/>
    <n v="120.61"/>
    <n v="65.48"/>
  </r>
  <r>
    <s v="10806"/>
    <m/>
    <x v="4"/>
    <x v="4"/>
    <n v="4.45"/>
    <n v="3.98"/>
    <n v="3.4"/>
    <n v="43518933.490000002"/>
    <n v="14388008.119999999"/>
    <n v="16606136.93"/>
    <n v="30244837.050000001"/>
    <n v="15.83"/>
    <n v="14.54"/>
    <n v="130.71"/>
    <n v="41.92"/>
    <n v="70.78"/>
    <n v="147.81"/>
    <n v="92.08"/>
  </r>
  <r>
    <s v="27974"/>
    <m/>
    <x v="7"/>
    <x v="7"/>
    <n v="1.73"/>
    <n v="1.61"/>
    <n v="1.46"/>
    <n v="7985399.3399999999"/>
    <n v="3353044.64"/>
    <n v="5335069.57"/>
    <n v="5319143.8899999997"/>
    <n v="14"/>
    <n v="6.12"/>
    <n v="201.23"/>
    <n v="16.84"/>
    <n v="45.51"/>
    <n v="161.69"/>
    <n v="49.29"/>
  </r>
  <r>
    <s v="27975"/>
    <m/>
    <x v="7"/>
    <x v="7"/>
    <n v="4"/>
    <n v="3.74"/>
    <n v="3.58"/>
    <n v="14190905.699999999"/>
    <n v="1105051.01"/>
    <n v="3389905.79"/>
    <n v="12224944.17"/>
    <n v="17.739999999999998"/>
    <n v="2.2799999999999998"/>
    <n v="176.74"/>
    <n v="324.33999999999997"/>
    <n v="52.09"/>
    <n v="139.84"/>
    <n v="90.58"/>
  </r>
  <r>
    <s v="10675"/>
    <m/>
    <x v="14"/>
    <x v="14"/>
    <n v="3.84"/>
    <n v="3.61"/>
    <n v="2.67"/>
    <n v="1220994724.1900001"/>
    <n v="545058482.94000006"/>
    <n v="339592101.37"/>
    <n v="753184331.82000005"/>
    <n v="17.38"/>
    <n v="13.81"/>
    <n v="69.3"/>
    <n v="42.1"/>
    <n v="47.39"/>
    <n v="87.56"/>
    <n v="27.56"/>
  </r>
  <r>
    <s v="11209"/>
    <m/>
    <x v="2"/>
    <x v="2"/>
    <n v="2.1"/>
    <n v="1.87"/>
    <n v="1.44"/>
    <n v="17940377.690000001"/>
    <n v="9589270.1300000008"/>
    <n v="9918964.1300000008"/>
    <n v="7183916.9000000004"/>
    <n v="13.21"/>
    <n v="19.149999999999999"/>
    <n v="159.55000000000001"/>
    <n v="14.17"/>
    <n v="65.010000000000005"/>
    <n v="76.790000000000006"/>
    <n v="94.48"/>
  </r>
  <r>
    <s v="11210"/>
    <m/>
    <x v="6"/>
    <x v="6"/>
    <n v="2.2400000000000002"/>
    <n v="2.0299999999999998"/>
    <n v="1.63"/>
    <n v="33545143.66"/>
    <n v="10065392.869999999"/>
    <n v="9877533.5999999996"/>
    <n v="17063767.559999999"/>
    <n v="8.35"/>
    <n v="6.16"/>
    <n v="172.91"/>
    <n v="36.58"/>
    <n v="65.41"/>
    <n v="76.63"/>
    <n v="48.16"/>
  </r>
  <r>
    <s v="11211"/>
    <m/>
    <x v="4"/>
    <x v="4"/>
    <n v="1.45"/>
    <n v="1.26"/>
    <n v="1.03"/>
    <n v="13952397.24"/>
    <n v="58530887.689999998"/>
    <n v="58334928.530000001"/>
    <n v="899735.45"/>
    <n v="52.11"/>
    <n v="46.71"/>
    <n v="260.68"/>
    <n v="58.83"/>
    <n v="30.9"/>
    <n v="261.54000000000002"/>
    <n v="64.72"/>
  </r>
  <r>
    <s v="11212"/>
    <m/>
    <x v="1"/>
    <x v="1"/>
    <n v="2.54"/>
    <n v="2.4"/>
    <n v="2.0699999999999998"/>
    <n v="38370204.93"/>
    <n v="9003482.4000000004"/>
    <n v="13868466.550000001"/>
    <n v="26605960"/>
    <n v="9.08"/>
    <n v="8.07"/>
    <n v="135.26"/>
    <n v="10.68"/>
    <n v="74.12"/>
    <n v="273.58"/>
    <n v="38.29"/>
  </r>
  <r>
    <s v="11213"/>
    <m/>
    <x v="2"/>
    <x v="2"/>
    <n v="2.94"/>
    <n v="2.64"/>
    <n v="2.13"/>
    <n v="16825911.359999999"/>
    <n v="540507.6"/>
    <n v="1295651.03"/>
    <n v="9807774.6999999993"/>
    <n v="1.88"/>
    <n v="1.08"/>
    <n v="69.63"/>
    <n v="15.67"/>
    <n v="39.78"/>
    <n v="261.25"/>
    <n v="56.61"/>
  </r>
  <r>
    <s v="11214"/>
    <m/>
    <x v="3"/>
    <x v="3"/>
    <n v="1.48"/>
    <n v="1.31"/>
    <n v="0.92"/>
    <n v="26546571.879999999"/>
    <n v="21449129.09"/>
    <n v="29664723.120000001"/>
    <n v="-4485617.76"/>
    <n v="15.33"/>
    <n v="9.3800000000000008"/>
    <n v="250.95"/>
    <n v="30.97"/>
    <n v="79.53"/>
    <n v="117.02"/>
    <n v="54.78"/>
  </r>
  <r>
    <s v="11215"/>
    <m/>
    <x v="6"/>
    <x v="6"/>
    <n v="1"/>
    <n v="0.85"/>
    <n v="0.61"/>
    <n v="-154142.14000000001"/>
    <n v="9936164.3699999992"/>
    <n v="12736074.880000001"/>
    <n v="-15825869.24"/>
    <n v="11.13"/>
    <n v="9.26"/>
    <n v="263.52999999999997"/>
    <n v="34.57"/>
    <n v="87.28"/>
    <n v="220.54"/>
    <n v="54.6"/>
  </r>
  <r>
    <s v="11216"/>
    <m/>
    <x v="4"/>
    <x v="4"/>
    <n v="2.5299999999999998"/>
    <n v="2.3199999999999998"/>
    <n v="2.0099999999999998"/>
    <n v="35654825.600000001"/>
    <n v="18237880.100000001"/>
    <n v="17371549.960000001"/>
    <n v="23491360.239999998"/>
    <n v="14.26"/>
    <n v="14.78"/>
    <n v="216.47"/>
    <n v="17.22"/>
    <n v="61.42"/>
    <n v="69.47"/>
    <n v="63.84"/>
  </r>
  <r>
    <s v="11217"/>
    <m/>
    <x v="4"/>
    <x v="4"/>
    <n v="3.75"/>
    <n v="3.44"/>
    <n v="2.68"/>
    <n v="47429124.600000001"/>
    <n v="9656800.8200000003"/>
    <n v="11651474.449999999"/>
    <n v="29028147.210000001"/>
    <n v="11.87"/>
    <n v="8.6199999999999992"/>
    <n v="100.28"/>
    <n v="57.59"/>
    <n v="114.57"/>
    <n v="0"/>
    <n v="68.91"/>
  </r>
  <r>
    <s v="11218"/>
    <m/>
    <x v="3"/>
    <x v="3"/>
    <n v="1.63"/>
    <n v="1.5"/>
    <n v="1.0900000000000001"/>
    <n v="35537213.469999999"/>
    <n v="16373878.949999999"/>
    <n v="21298535.859999999"/>
    <n v="5304933.0999999996"/>
    <n v="11.15"/>
    <n v="7.95"/>
    <n v="253.99"/>
    <n v="42.95"/>
    <n v="60.75"/>
    <n v="121.79"/>
    <n v="42.53"/>
  </r>
  <r>
    <s v="11219"/>
    <m/>
    <x v="2"/>
    <x v="2"/>
    <n v="1.37"/>
    <n v="1.1599999999999999"/>
    <n v="0.83"/>
    <n v="8131218.2199999997"/>
    <n v="11204386.68"/>
    <n v="9455270.2200000007"/>
    <n v="-3717370.21"/>
    <n v="11.76"/>
    <n v="15.1"/>
    <n v="231.92"/>
    <n v="42.32"/>
    <n v="55.27"/>
    <n v="129.25"/>
    <n v="73.97"/>
  </r>
  <r>
    <s v="11220"/>
    <m/>
    <x v="4"/>
    <x v="4"/>
    <n v="3.13"/>
    <n v="2.85"/>
    <n v="2.38"/>
    <n v="33423481.190000001"/>
    <n v="8868299.6199999992"/>
    <n v="12408125.939999999"/>
    <n v="21837360.140000001"/>
    <n v="15.4"/>
    <n v="11.95"/>
    <n v="70.900000000000006"/>
    <n v="44.32"/>
    <n v="181.22"/>
    <n v="109.33"/>
    <n v="60.96"/>
  </r>
  <r>
    <s v="40749"/>
    <m/>
    <x v="13"/>
    <x v="13"/>
    <n v="5.99"/>
    <n v="5.69"/>
    <n v="5.45"/>
    <n v="42453050.93"/>
    <n v="17023639.449999999"/>
    <n v="19748825.719999999"/>
    <n v="37874468.399999999"/>
    <n v="35.880000000000003"/>
    <n v="18.27"/>
    <n v="67.069999999999993"/>
    <n v="22.37"/>
    <n v="151.13"/>
    <n v="86.88"/>
    <n v="78.87"/>
  </r>
  <r>
    <s v="10726"/>
    <m/>
    <x v="9"/>
    <x v="9"/>
    <n v="2.4900000000000002"/>
    <n v="2.17"/>
    <n v="1.56"/>
    <n v="206960496.22"/>
    <n v="74102353.140000001"/>
    <n v="96512593.700000003"/>
    <n v="77988842.290000007"/>
    <n v="12.86"/>
    <n v="7.77"/>
    <n v="106.78"/>
    <n v="26.76"/>
    <n v="34.1"/>
    <n v="110.57"/>
    <n v="53.36"/>
  </r>
  <r>
    <s v="11258"/>
    <m/>
    <x v="2"/>
    <x v="2"/>
    <n v="2.4300000000000002"/>
    <n v="2.19"/>
    <n v="1.68"/>
    <n v="12670445.789999999"/>
    <n v="10877669.310000001"/>
    <n v="8121454.6299999999"/>
    <n v="6054721.0199999996"/>
    <n v="12.95"/>
    <n v="18.940000000000001"/>
    <n v="76.94"/>
    <n v="19.079999999999998"/>
    <n v="52.8"/>
    <n v="76.44"/>
    <n v="50.95"/>
  </r>
  <r>
    <s v="11259"/>
    <m/>
    <x v="4"/>
    <x v="4"/>
    <n v="4.22"/>
    <n v="4.07"/>
    <n v="3.52"/>
    <n v="32936365.43"/>
    <n v="13236633.390000001"/>
    <n v="13762981.68"/>
    <n v="25833730.879999999"/>
    <n v="17.7"/>
    <n v="18.61"/>
    <n v="61.08"/>
    <n v="12.39"/>
    <n v="46.88"/>
    <n v="55.33"/>
    <n v="33.76"/>
  </r>
  <r>
    <s v="11260"/>
    <m/>
    <x v="12"/>
    <x v="12"/>
    <n v="1.84"/>
    <n v="1.64"/>
    <n v="0.87"/>
    <n v="35065984.280000001"/>
    <n v="27010397.129999999"/>
    <n v="32170993.289999999"/>
    <n v="-5882834.8200000003"/>
    <n v="17.03"/>
    <n v="11.35"/>
    <n v="125.8"/>
    <n v="25.83"/>
    <n v="74.87"/>
    <n v="38.229999999999997"/>
    <n v="42.86"/>
  </r>
  <r>
    <s v="11261"/>
    <m/>
    <x v="4"/>
    <x v="4"/>
    <n v="2.12"/>
    <n v="1.99"/>
    <n v="1.42"/>
    <n v="21770034.449999999"/>
    <n v="10348054.970000001"/>
    <n v="8899596.25"/>
    <n v="8386237.9900000002"/>
    <n v="10.09"/>
    <n v="13.13"/>
    <n v="181.21"/>
    <n v="65.459999999999994"/>
    <n v="58.62"/>
    <n v="49.57"/>
    <n v="48.86"/>
  </r>
  <r>
    <s v="11262"/>
    <m/>
    <x v="4"/>
    <x v="4"/>
    <n v="3.37"/>
    <n v="3.16"/>
    <n v="2.58"/>
    <n v="20864568.41"/>
    <n v="11907837.029999999"/>
    <n v="16305834.91"/>
    <n v="13901544.189999999"/>
    <n v="21.78"/>
    <n v="10.66"/>
    <n v="86.49"/>
    <n v="56.56"/>
    <n v="45.36"/>
    <n v="90.45"/>
    <n v="43.27"/>
  </r>
  <r>
    <s v="11263"/>
    <m/>
    <x v="2"/>
    <x v="2"/>
    <n v="2.2599999999999998"/>
    <n v="2.0699999999999998"/>
    <n v="1.46"/>
    <n v="13674927.109999999"/>
    <n v="12130605.41"/>
    <n v="11489492.039999999"/>
    <n v="4969797.1900000004"/>
    <n v="14.78"/>
    <n v="22.12"/>
    <n v="164.1"/>
    <n v="21.88"/>
    <n v="54.93"/>
    <n v="51.06"/>
    <n v="41.38"/>
  </r>
  <r>
    <s v="11456"/>
    <m/>
    <x v="12"/>
    <x v="12"/>
    <n v="2.48"/>
    <n v="1.96"/>
    <n v="1.36"/>
    <n v="55242084.619999997"/>
    <n v="26506865.469999999"/>
    <n v="26199534.379999999"/>
    <n v="13363323.380000001"/>
    <n v="13.3"/>
    <n v="12.07"/>
    <n v="79.31"/>
    <n v="18.989999999999998"/>
    <n v="39.659999999999997"/>
    <n v="92.38"/>
    <n v="58.85"/>
  </r>
  <r>
    <s v="11631"/>
    <m/>
    <x v="2"/>
    <x v="2"/>
    <n v="3.35"/>
    <n v="3.1"/>
    <n v="2.59"/>
    <n v="14030820.630000001"/>
    <n v="4263997.1100000003"/>
    <n v="6046352.6699999999"/>
    <n v="9478952.0099999998"/>
    <n v="10.19"/>
    <n v="7.64"/>
    <n v="78.989999999999995"/>
    <n v="13.62"/>
    <n v="58.31"/>
    <n v="68.77"/>
    <n v="59.45"/>
  </r>
  <r>
    <s v="27978"/>
    <m/>
    <x v="10"/>
    <x v="10"/>
    <n v="3.47"/>
    <n v="3.38"/>
    <n v="2.96"/>
    <n v="14915694.76"/>
    <n v="7010039.5700000003"/>
    <n v="8906045.4499999993"/>
    <n v="11811514.050000001"/>
    <n v="24.6"/>
    <n v="13.53"/>
    <n v="78.41"/>
    <n v="22.51"/>
    <n v="31.74"/>
    <n v="82.63"/>
    <n v="25.83"/>
  </r>
  <r>
    <s v="27979"/>
    <m/>
    <x v="7"/>
    <x v="7"/>
    <n v="2.62"/>
    <n v="2.37"/>
    <n v="2.19"/>
    <n v="7944441.5599999996"/>
    <n v="2759148.62"/>
    <n v="2853302.59"/>
    <n v="5839896.25"/>
    <n v="11.09"/>
    <n v="6.44"/>
    <n v="89.44"/>
    <n v="31.89"/>
    <n v="64.5"/>
    <n v="86.33"/>
    <n v="68.84"/>
  </r>
  <r>
    <s v="27980"/>
    <m/>
    <x v="7"/>
    <x v="7"/>
    <n v="2.4"/>
    <n v="2.21"/>
    <n v="2.0299999999999998"/>
    <n v="9250205.1999999993"/>
    <n v="4325568.24"/>
    <n v="4760011.51"/>
    <n v="6788146.0599999996"/>
    <n v="16.82"/>
    <n v="8.6199999999999992"/>
    <n v="76.83"/>
    <n v="13.93"/>
    <n v="43.87"/>
    <n v="79.7"/>
    <n v="49.35"/>
  </r>
  <r>
    <s v="10720"/>
    <m/>
    <x v="11"/>
    <x v="11"/>
    <n v="2.88"/>
    <n v="2.36"/>
    <n v="1.72"/>
    <n v="263178237.58000001"/>
    <n v="188491350"/>
    <n v="118636200.68000001"/>
    <n v="101163668.01000001"/>
    <n v="22.86"/>
    <n v="21.06"/>
    <n v="171.9"/>
    <n v="49.09"/>
    <n v="53.46"/>
    <n v="148.5"/>
    <n v="51.68"/>
  </r>
  <r>
    <s v="11221"/>
    <m/>
    <x v="4"/>
    <x v="4"/>
    <n v="10.130000000000001"/>
    <n v="9.44"/>
    <n v="8.5"/>
    <n v="80706879.730000004"/>
    <n v="10451212.619999999"/>
    <n v="7041612.7300000004"/>
    <n v="66343686.380000003"/>
    <n v="6.26"/>
    <n v="7.13"/>
    <n v="54.94"/>
    <n v="21.38"/>
    <n v="53.72"/>
    <n v="185.7"/>
    <n v="74.2"/>
  </r>
  <r>
    <s v="11222"/>
    <m/>
    <x v="2"/>
    <x v="2"/>
    <n v="2.71"/>
    <n v="2.48"/>
    <n v="2.16"/>
    <n v="18822615.940000001"/>
    <n v="4293472.75"/>
    <n v="5059465.3499999996"/>
    <n v="12816251.84"/>
    <n v="7.67"/>
    <n v="6.71"/>
    <n v="228.07"/>
    <n v="50.49"/>
    <n v="44.76"/>
    <n v="189.09"/>
    <n v="72.28"/>
  </r>
  <r>
    <s v="11223"/>
    <m/>
    <x v="6"/>
    <x v="6"/>
    <n v="2.82"/>
    <n v="2.34"/>
    <n v="1.46"/>
    <n v="33977750.920000002"/>
    <n v="-2693586.71"/>
    <n v="5196701.33"/>
    <n v="8505409.0500000007"/>
    <n v="4.09"/>
    <n v="-2"/>
    <n v="88.83"/>
    <n v="32.979999999999997"/>
    <n v="75.760000000000005"/>
    <n v="157.03"/>
    <n v="87.27"/>
  </r>
  <r>
    <s v="11224"/>
    <m/>
    <x v="7"/>
    <x v="7"/>
    <n v="3.4"/>
    <n v="3.18"/>
    <n v="2.58"/>
    <n v="6695877.7400000002"/>
    <n v="125872.61"/>
    <n v="-640992.02"/>
    <n v="4390480.26"/>
    <n v="-2.08"/>
    <n v="0.37"/>
    <n v="132.55000000000001"/>
    <n v="13.66"/>
    <n v="55.55"/>
    <n v="154.58000000000001"/>
    <n v="32.869999999999997"/>
  </r>
  <r>
    <s v="11225"/>
    <m/>
    <x v="4"/>
    <x v="4"/>
    <n v="3.4"/>
    <n v="2.95"/>
    <n v="2.37"/>
    <n v="26975345.710000001"/>
    <n v="13872415.32"/>
    <n v="17667432.469999999"/>
    <n v="15358432.439999999"/>
    <n v="18.32"/>
    <n v="13.66"/>
    <n v="190.19"/>
    <n v="46.91"/>
    <n v="70.900000000000006"/>
    <n v="267.45"/>
    <n v="79.66"/>
  </r>
  <r>
    <s v="11226"/>
    <m/>
    <x v="4"/>
    <x v="4"/>
    <n v="3.28"/>
    <n v="2.95"/>
    <n v="2.21"/>
    <n v="27548028.879999999"/>
    <n v="10781816.98"/>
    <n v="13526844.630000001"/>
    <n v="14714308.710000001"/>
    <n v="14.03"/>
    <n v="11.03"/>
    <n v="85.7"/>
    <n v="35.090000000000003"/>
    <n v="83.74"/>
    <n v="115.73"/>
    <n v="44.52"/>
  </r>
  <r>
    <s v="11227"/>
    <m/>
    <x v="2"/>
    <x v="2"/>
    <n v="2.95"/>
    <n v="2.72"/>
    <n v="2.3199999999999998"/>
    <n v="15168141.35"/>
    <n v="-576784.13"/>
    <n v="2514683.35"/>
    <n v="10253541.970000001"/>
    <n v="4.9800000000000004"/>
    <n v="-1.02"/>
    <n v="232.14"/>
    <n v="42.15"/>
    <n v="74.56"/>
    <n v="194.67"/>
    <n v="54.87"/>
  </r>
  <r>
    <s v="10698"/>
    <m/>
    <x v="11"/>
    <x v="11"/>
    <n v="2.06"/>
    <n v="1.75"/>
    <n v="0.7"/>
    <n v="126863606.48"/>
    <n v="66862461.600000001"/>
    <n v="75568564.359999999"/>
    <n v="-39785771.909999996"/>
    <n v="13.5"/>
    <n v="11.41"/>
    <n v="146.04"/>
    <n v="77.150000000000006"/>
    <n v="68.36"/>
    <n v="137.43"/>
    <n v="61.23"/>
  </r>
  <r>
    <s v="10863"/>
    <m/>
    <x v="7"/>
    <x v="7"/>
    <n v="2.0499999999999998"/>
    <n v="1.85"/>
    <n v="1.59"/>
    <n v="10722299.4"/>
    <n v="-3999971.64"/>
    <n v="-175940.7"/>
    <n v="6010828.1399999997"/>
    <n v="-0.36"/>
    <n v="-6.6"/>
    <n v="128.5"/>
    <n v="58.78"/>
    <n v="45.6"/>
    <n v="139.03"/>
    <n v="87.84"/>
  </r>
  <r>
    <s v="10864"/>
    <m/>
    <x v="4"/>
    <x v="4"/>
    <n v="1.0900000000000001"/>
    <n v="0.88"/>
    <n v="0.67"/>
    <n v="3535948.59"/>
    <n v="8903489.0600000005"/>
    <n v="10710475.65"/>
    <n v="-12858616.66"/>
    <n v="9.2899999999999991"/>
    <n v="6.97"/>
    <n v="170.49"/>
    <n v="63.91"/>
    <n v="92.28"/>
    <n v="139.1"/>
    <n v="87.75"/>
  </r>
  <r>
    <s v="10865"/>
    <m/>
    <x v="2"/>
    <x v="2"/>
    <n v="0.93"/>
    <n v="0.82"/>
    <n v="0.6"/>
    <n v="-1735954.66"/>
    <n v="6803027.3799999999"/>
    <n v="10423507.640000001"/>
    <n v="-10612142.210000001"/>
    <n v="12.33"/>
    <n v="9.09"/>
    <n v="145.76"/>
    <n v="55.18"/>
    <n v="63.56"/>
    <n v="116.66"/>
    <n v="54.57"/>
  </r>
  <r>
    <s v="10686"/>
    <m/>
    <x v="14"/>
    <x v="14"/>
    <n v="1.28"/>
    <n v="1.17"/>
    <n v="0.65"/>
    <n v="181125256.30000001"/>
    <n v="251846873.66999999"/>
    <n v="334813031.77999997"/>
    <n v="-227429912.05000001"/>
    <n v="20.83"/>
    <n v="10.96"/>
    <n v="225.83"/>
    <n v="130.65"/>
    <n v="47.43"/>
    <n v="25.67"/>
    <n v="26.74"/>
  </r>
  <r>
    <s v="10756"/>
    <m/>
    <x v="6"/>
    <x v="6"/>
    <n v="1.78"/>
    <n v="1.69"/>
    <n v="1.55"/>
    <n v="105542130.62"/>
    <n v="-43081767.520000003"/>
    <n v="-19388267.710000001"/>
    <n v="74754813.25"/>
    <n v="-9.2799999999999994"/>
    <n v="-6.3"/>
    <n v="149.13999999999999"/>
    <n v="117.41"/>
    <n v="25.66"/>
    <n v="162.82"/>
    <n v="132.87"/>
  </r>
  <r>
    <s v="10757"/>
    <m/>
    <x v="3"/>
    <x v="3"/>
    <n v="1.44"/>
    <n v="1.26"/>
    <n v="0.91"/>
    <n v="34824073.600000001"/>
    <n v="11675369.689999999"/>
    <n v="25702535.75"/>
    <n v="-7876868.2199999997"/>
    <n v="12.2"/>
    <n v="2.23"/>
    <n v="93.69"/>
    <n v="45.32"/>
    <n v="67.72"/>
    <n v="173.61"/>
    <n v="79.41"/>
  </r>
  <r>
    <s v="10758"/>
    <m/>
    <x v="12"/>
    <x v="12"/>
    <n v="1.33"/>
    <n v="1.23"/>
    <n v="0.72"/>
    <n v="31734993.989999998"/>
    <n v="38970952.479999997"/>
    <n v="63445075.549999997"/>
    <n v="-26819845.280000001"/>
    <n v="27.44"/>
    <n v="14.13"/>
    <n v="136.38999999999999"/>
    <n v="93.61"/>
    <n v="97.7"/>
    <n v="152.22999999999999"/>
    <n v="71.34"/>
  </r>
  <r>
    <s v="10759"/>
    <m/>
    <x v="4"/>
    <x v="4"/>
    <n v="2.0299999999999998"/>
    <n v="1.91"/>
    <n v="1.68"/>
    <n v="50083780.460000001"/>
    <n v="11702993.109999999"/>
    <n v="14382866.42"/>
    <n v="32905312.670000002"/>
    <n v="9.91"/>
    <n v="6.73"/>
    <n v="105.14"/>
    <n v="35.61"/>
    <n v="83.4"/>
    <n v="126.92"/>
    <n v="65.58"/>
  </r>
  <r>
    <s v="10760"/>
    <m/>
    <x v="1"/>
    <x v="1"/>
    <n v="3.44"/>
    <n v="3.14"/>
    <n v="2.2400000000000002"/>
    <n v="119364901.31"/>
    <n v="25334157.260000002"/>
    <n v="40805406.420000002"/>
    <n v="60324869.219999999"/>
    <n v="17.45"/>
    <n v="5.75"/>
    <n v="55.86"/>
    <n v="74.89"/>
    <n v="108.67"/>
    <n v="100.74"/>
    <n v="78.290000000000006"/>
  </r>
  <r>
    <s v="28875"/>
    <m/>
    <x v="7"/>
    <x v="7"/>
    <n v="1.92"/>
    <n v="1.84"/>
    <n v="0.9"/>
    <n v="29959878.309999999"/>
    <n v="24587535.91"/>
    <n v="32372739.809999999"/>
    <n v="-3233212.56"/>
    <n v="48.53"/>
    <n v="14.61"/>
    <n v="90.93"/>
    <n v="239"/>
    <n v="204.37"/>
    <n v="310.66000000000003"/>
    <n v="129.37"/>
  </r>
  <r>
    <s v="10687"/>
    <m/>
    <x v="9"/>
    <x v="9"/>
    <n v="3.82"/>
    <n v="3.58"/>
    <n v="2.09"/>
    <n v="793497959.67999995"/>
    <n v="330089772.38999999"/>
    <n v="128902736.06999999"/>
    <n v="309801495.47000003"/>
    <n v="13.5"/>
    <n v="14.52"/>
    <n v="45.69"/>
    <n v="241.86"/>
    <n v="91.9"/>
    <n v="53.72"/>
    <n v="53.92"/>
  </r>
  <r>
    <s v="10761"/>
    <m/>
    <x v="5"/>
    <x v="5"/>
    <n v="1.25"/>
    <n v="1.1599999999999999"/>
    <n v="0.93"/>
    <n v="16572006.640000001"/>
    <n v="55915918.460000001"/>
    <n v="25024343.059999999"/>
    <n v="-6176334.9299999997"/>
    <n v="14.33"/>
    <n v="25.22"/>
    <n v="224.49"/>
    <n v="65.58"/>
    <n v="78.3"/>
    <n v="160.97"/>
    <n v="55.21"/>
  </r>
  <r>
    <s v="10762"/>
    <m/>
    <x v="12"/>
    <x v="12"/>
    <n v="1.18"/>
    <n v="1.02"/>
    <n v="0.82"/>
    <n v="24356397.149999999"/>
    <n v="9438850"/>
    <n v="28357094.719999999"/>
    <n v="-23556650.879999999"/>
    <n v="13.96"/>
    <n v="1.72"/>
    <n v="245.47"/>
    <n v="78.38"/>
    <n v="145.71"/>
    <n v="183.16"/>
    <n v="91.59"/>
  </r>
  <r>
    <s v="10763"/>
    <m/>
    <x v="4"/>
    <x v="4"/>
    <n v="3.36"/>
    <n v="3.27"/>
    <n v="2.7"/>
    <n v="80415412.430000007"/>
    <n v="-49462.13"/>
    <n v="3396557.36"/>
    <n v="57978381.18"/>
    <n v="3.18"/>
    <n v="-0.03"/>
    <n v="159.55000000000001"/>
    <n v="155.93"/>
    <n v="62.05"/>
    <n v="317.86"/>
    <n v="40.07"/>
  </r>
  <r>
    <s v="10764"/>
    <m/>
    <x v="4"/>
    <x v="4"/>
    <n v="1.25"/>
    <n v="1.1000000000000001"/>
    <n v="0.47"/>
    <n v="6840574.0499999998"/>
    <n v="17556476.329999998"/>
    <n v="20594616.949999999"/>
    <n v="-14876252.060000001"/>
    <n v="26.17"/>
    <n v="24.23"/>
    <n v="177.71"/>
    <n v="255.31"/>
    <n v="156.69999999999999"/>
    <n v="204.21"/>
    <n v="59.87"/>
  </r>
  <r>
    <s v="10765"/>
    <m/>
    <x v="2"/>
    <x v="2"/>
    <n v="3.45"/>
    <n v="3.36"/>
    <n v="1.34"/>
    <n v="110887255.81999999"/>
    <n v="90876622.150000006"/>
    <n v="92676526.219999999"/>
    <n v="13535008"/>
    <n v="55.63"/>
    <n v="50.62"/>
    <n v="135.13"/>
    <n v="74.8"/>
    <n v="312.45"/>
    <n v="50.16"/>
    <n v="58.02"/>
  </r>
  <r>
    <s v="10766"/>
    <m/>
    <x v="4"/>
    <x v="4"/>
    <n v="1.96"/>
    <n v="1.9"/>
    <n v="1.43"/>
    <n v="44148463.770000003"/>
    <n v="6385684.9699999997"/>
    <n v="9951486.1899999995"/>
    <n v="19404538.190000001"/>
    <n v="8.32"/>
    <n v="5.32"/>
    <n v="175.05"/>
    <n v="58.66"/>
    <n v="162.46"/>
    <n v="210.28"/>
    <n v="42.16"/>
  </r>
  <r>
    <s v="10767"/>
    <m/>
    <x v="2"/>
    <x v="2"/>
    <n v="1.48"/>
    <n v="1.44"/>
    <n v="0.67"/>
    <n v="17692633.329999998"/>
    <n v="20907857.579999998"/>
    <n v="23364687.66"/>
    <n v="-12095906.939999999"/>
    <n v="29.98"/>
    <n v="19.59"/>
    <n v="115.75"/>
    <n v="517.49"/>
    <n v="534.69000000000005"/>
    <n v="741.32"/>
    <n v="63.05"/>
  </r>
  <r>
    <s v="10660"/>
    <m/>
    <x v="14"/>
    <x v="14"/>
    <n v="2.72"/>
    <n v="2.54"/>
    <n v="0.71"/>
    <n v="562349314.85000002"/>
    <n v="191957281.31"/>
    <n v="239636382.56999999"/>
    <n v="-94418579.180000007"/>
    <n v="19.38"/>
    <n v="12.88"/>
    <n v="94.27"/>
    <n v="147.63"/>
    <n v="107.78"/>
    <n v="255.24"/>
    <n v="34.78"/>
  </r>
  <r>
    <s v="10688"/>
    <m/>
    <x v="8"/>
    <x v="8"/>
    <n v="1.0900000000000001"/>
    <n v="1.03"/>
    <n v="0.63"/>
    <n v="14810863.83"/>
    <n v="27873983.629999999"/>
    <n v="50292313.130000003"/>
    <n v="-57485143.210000001"/>
    <n v="14.58"/>
    <n v="5.85"/>
    <n v="408.92"/>
    <n v="55.74"/>
    <n v="110.79"/>
    <n v="128.81"/>
    <n v="32.85"/>
  </r>
  <r>
    <s v="10768"/>
    <m/>
    <x v="2"/>
    <x v="2"/>
    <n v="1.51"/>
    <n v="1.28"/>
    <n v="0.95"/>
    <n v="13029836.460000001"/>
    <n v="6868378.3300000001"/>
    <n v="7457189.2800000003"/>
    <n v="-1396063.15"/>
    <n v="9.34"/>
    <n v="7.12"/>
    <n v="262.13"/>
    <n v="24.46"/>
    <n v="82.54"/>
    <n v="320.12"/>
    <n v="44.49"/>
  </r>
  <r>
    <s v="10769"/>
    <m/>
    <x v="2"/>
    <x v="2"/>
    <n v="3.15"/>
    <n v="2.81"/>
    <n v="2.2200000000000002"/>
    <n v="22622167.719999999"/>
    <n v="7963123.9199999999"/>
    <n v="13097194.42"/>
    <n v="12785523.619999999"/>
    <n v="19.329999999999998"/>
    <n v="5.83"/>
    <n v="195.66"/>
    <n v="43.32"/>
    <n v="88.58"/>
    <n v="297.89999999999998"/>
    <n v="109.43"/>
  </r>
  <r>
    <s v="10770"/>
    <m/>
    <x v="2"/>
    <x v="2"/>
    <n v="1.91"/>
    <n v="1.69"/>
    <n v="1.39"/>
    <n v="18130621.66"/>
    <n v="4856117.1399999997"/>
    <n v="5772415.9299999997"/>
    <n v="7714802.2699999996"/>
    <n v="9.0500000000000007"/>
    <n v="5.6"/>
    <n v="123.9"/>
    <n v="41.22"/>
    <n v="57.49"/>
    <n v="296.04000000000002"/>
    <n v="100.18"/>
  </r>
  <r>
    <s v="10771"/>
    <m/>
    <x v="2"/>
    <x v="2"/>
    <n v="1.3"/>
    <n v="1.19"/>
    <n v="1.06"/>
    <n v="6244931.5599999996"/>
    <n v="1712938.35"/>
    <n v="1062458.1599999999"/>
    <n v="1263381.3899999999"/>
    <n v="2.13"/>
    <n v="4.7699999999999996"/>
    <n v="306.89999999999998"/>
    <n v="28.23"/>
    <n v="119.99"/>
    <n v="283.58"/>
    <n v="82.27"/>
  </r>
  <r>
    <s v="10772"/>
    <m/>
    <x v="12"/>
    <x v="12"/>
    <n v="1.7"/>
    <n v="1.53"/>
    <n v="0.95"/>
    <n v="43883785.039999999"/>
    <n v="35579508.079999998"/>
    <n v="43322800.090000004"/>
    <n v="-3758328.14"/>
    <n v="23.31"/>
    <n v="7.14"/>
    <n v="345.59"/>
    <n v="81.52"/>
    <n v="85.7"/>
    <n v="436.27"/>
    <n v="74.87"/>
  </r>
  <r>
    <s v="10773"/>
    <m/>
    <x v="2"/>
    <x v="2"/>
    <n v="1.47"/>
    <n v="1.3"/>
    <n v="0.9"/>
    <n v="13437446.970000001"/>
    <n v="6697993.0099999998"/>
    <n v="6617265.0999999996"/>
    <n v="-2956890.08"/>
    <n v="9.84"/>
    <n v="10.84"/>
    <n v="421.97"/>
    <n v="141.97"/>
    <n v="108.38"/>
    <n v="288.38"/>
    <n v="88.69"/>
  </r>
  <r>
    <s v="10774"/>
    <m/>
    <x v="2"/>
    <x v="2"/>
    <n v="1.67"/>
    <n v="1.56"/>
    <n v="1.31"/>
    <n v="16188958.630000001"/>
    <n v="6383588.4699999997"/>
    <n v="9610210.4600000009"/>
    <n v="7427091.1600000001"/>
    <n v="14.19"/>
    <n v="8.02"/>
    <n v="342.82"/>
    <n v="33.82"/>
    <n v="77.05"/>
    <n v="180.9"/>
    <n v="59.37"/>
  </r>
  <r>
    <s v="10775"/>
    <m/>
    <x v="2"/>
    <x v="2"/>
    <n v="2.75"/>
    <n v="2.5299999999999998"/>
    <n v="1.61"/>
    <n v="26901317.440000001"/>
    <n v="16208845.720000001"/>
    <n v="17429447.870000001"/>
    <n v="9372867.4900000002"/>
    <n v="23.56"/>
    <n v="26.07"/>
    <n v="272.25"/>
    <n v="56.23"/>
    <n v="134.97999999999999"/>
    <n v="330.2"/>
    <n v="78.23"/>
  </r>
  <r>
    <s v="10776"/>
    <m/>
    <x v="2"/>
    <x v="2"/>
    <n v="3.49"/>
    <n v="3.14"/>
    <n v="2.5099999999999998"/>
    <n v="30608994.5"/>
    <n v="15097217.43"/>
    <n v="14722780.76"/>
    <n v="18591683.890000001"/>
    <n v="19.02"/>
    <n v="17.920000000000002"/>
    <n v="198.77"/>
    <n v="61.49"/>
    <n v="156.62"/>
    <n v="170.49"/>
    <n v="132.12"/>
  </r>
  <r>
    <s v="10777"/>
    <m/>
    <x v="6"/>
    <x v="6"/>
    <n v="4.7"/>
    <n v="3.98"/>
    <n v="3.27"/>
    <n v="71551341.590000004"/>
    <n v="50290181.020000003"/>
    <n v="33930424.960000001"/>
    <n v="43968353.939999998"/>
    <n v="27.95"/>
    <n v="16.73"/>
    <n v="135.31"/>
    <n v="54.44"/>
    <n v="140.30000000000001"/>
    <n v="374.54"/>
    <n v="116.88"/>
  </r>
  <r>
    <s v="10778"/>
    <m/>
    <x v="7"/>
    <x v="7"/>
    <n v="2.12"/>
    <n v="1.91"/>
    <n v="1.63"/>
    <n v="7183567.5899999999"/>
    <n v="1299639.57"/>
    <n v="2562322.6800000002"/>
    <n v="4014413.76"/>
    <n v="7.44"/>
    <n v="4.16"/>
    <n v="208.75"/>
    <n v="35.01"/>
    <n v="97.13"/>
    <n v="208.37"/>
    <n v="115.15"/>
  </r>
  <r>
    <s v="10779"/>
    <m/>
    <x v="2"/>
    <x v="2"/>
    <n v="3.15"/>
    <n v="2.98"/>
    <n v="1.04"/>
    <n v="43975806.439999998"/>
    <n v="35057373.869999997"/>
    <n v="40076919.439999998"/>
    <n v="747355.63"/>
    <n v="35.43"/>
    <n v="26.64"/>
    <n v="234.59"/>
    <n v="45.86"/>
    <n v="223.89"/>
    <n v="197.75"/>
    <n v="87.86"/>
  </r>
  <r>
    <s v="10780"/>
    <m/>
    <x v="7"/>
    <x v="7"/>
    <n v="1.35"/>
    <n v="1.06"/>
    <n v="0.55000000000000004"/>
    <n v="3519129.32"/>
    <n v="590557.51"/>
    <n v="3917728.32"/>
    <n v="-4566126.8600000003"/>
    <n v="10.31"/>
    <n v="0.87"/>
    <n v="356.08"/>
    <n v="77.02"/>
    <n v="80.89"/>
    <n v="238.65"/>
    <n v="109.54"/>
  </r>
  <r>
    <s v="10781"/>
    <m/>
    <x v="7"/>
    <x v="7"/>
    <n v="1.98"/>
    <n v="1.81"/>
    <n v="1.46"/>
    <n v="7205980.54"/>
    <n v="78819.740000000005"/>
    <n v="2647606.59"/>
    <n v="3363334.19"/>
    <n v="6.56"/>
    <n v="0.22"/>
    <n v="299.24"/>
    <n v="43.06"/>
    <n v="96.78"/>
    <n v="264.81"/>
    <n v="70.489999999999995"/>
  </r>
  <r>
    <s v="10690"/>
    <m/>
    <x v="9"/>
    <x v="9"/>
    <n v="1.84"/>
    <n v="1.74"/>
    <n v="0.68"/>
    <n v="238275777.56"/>
    <n v="31039772.390000001"/>
    <n v="77084223.400000006"/>
    <n v="-87530104.400000006"/>
    <n v="9.17"/>
    <n v="2.83"/>
    <n v="159.79"/>
    <n v="217.96"/>
    <n v="68.290000000000006"/>
    <n v="233.27"/>
    <n v="24.34"/>
  </r>
  <r>
    <s v="10691"/>
    <m/>
    <x v="8"/>
    <x v="8"/>
    <n v="1.08"/>
    <n v="0.99"/>
    <n v="0.64"/>
    <n v="13700681.09"/>
    <n v="-4914875.57"/>
    <n v="-53410.06"/>
    <n v="58936165.509999998"/>
    <n v="-0.02"/>
    <n v="-1.49"/>
    <n v="2.5099999999999998"/>
    <n v="68.14"/>
    <n v="61.26"/>
    <n v="129.04"/>
    <n v="53.73"/>
  </r>
  <r>
    <s v="10789"/>
    <m/>
    <x v="4"/>
    <x v="4"/>
    <n v="3.09"/>
    <n v="2.84"/>
    <n v="2.2200000000000002"/>
    <n v="34890323.670000002"/>
    <n v="19286906.489999998"/>
    <n v="19866931.41"/>
    <n v="20465167.460000001"/>
    <n v="17.09"/>
    <n v="16.02"/>
    <n v="35.049999999999997"/>
    <n v="17.21"/>
    <n v="35.590000000000003"/>
    <n v="293.27"/>
    <n v="38.21"/>
  </r>
  <r>
    <s v="10790"/>
    <m/>
    <x v="3"/>
    <x v="3"/>
    <n v="1.48"/>
    <n v="1.39"/>
    <n v="1.1000000000000001"/>
    <n v="33899870.490000002"/>
    <n v="22495442.579999998"/>
    <n v="26250413.010000002"/>
    <n v="6891501.9500000002"/>
    <n v="15.13"/>
    <n v="14.93"/>
    <n v="166.42"/>
    <n v="50.54"/>
    <n v="94.46"/>
    <n v="212.51"/>
    <n v="44.73"/>
  </r>
  <r>
    <s v="10791"/>
    <m/>
    <x v="3"/>
    <x v="3"/>
    <n v="0.91"/>
    <n v="0.8"/>
    <n v="0.4"/>
    <n v="-9364602.3399999999"/>
    <n v="19058610.09"/>
    <n v="26450555.600000001"/>
    <n v="-60833218.310000002"/>
    <n v="10.69"/>
    <n v="7.41"/>
    <n v="271.3"/>
    <n v="30.69"/>
    <n v="59.46"/>
    <n v="228.34"/>
    <n v="51.98"/>
  </r>
  <r>
    <s v="10792"/>
    <m/>
    <x v="4"/>
    <x v="4"/>
    <n v="1.53"/>
    <n v="1.46"/>
    <n v="1.33"/>
    <n v="19180862.41"/>
    <n v="34925515.609999999"/>
    <n v="35774833.5"/>
    <n v="11898333.939999999"/>
    <n v="45.88"/>
    <n v="31.39"/>
    <n v="120.35"/>
    <n v="26.39"/>
    <n v="66.010000000000005"/>
    <n v="224.41"/>
    <n v="39.86"/>
  </r>
  <r>
    <s v="10793"/>
    <m/>
    <x v="2"/>
    <x v="2"/>
    <n v="2"/>
    <n v="1.72"/>
    <n v="1.37"/>
    <n v="12665747.380000001"/>
    <n v="7609291.25"/>
    <n v="8597030.0999999996"/>
    <n v="4760475.26"/>
    <n v="11.61"/>
    <n v="14.32"/>
    <n v="102.38"/>
    <n v="33.29"/>
    <n v="59.55"/>
    <n v="265.98"/>
    <n v="78.81"/>
  </r>
  <r>
    <s v="10794"/>
    <m/>
    <x v="7"/>
    <x v="7"/>
    <n v="1.47"/>
    <n v="1.27"/>
    <n v="0.87"/>
    <n v="6323476.9000000004"/>
    <n v="6583738.8899999997"/>
    <n v="7356512.3600000003"/>
    <n v="-1767497.68"/>
    <n v="15.21"/>
    <n v="13.8"/>
    <n v="133.19999999999999"/>
    <n v="42.69"/>
    <n v="107.6"/>
    <n v="149.04"/>
    <n v="63.59"/>
  </r>
  <r>
    <s v="10795"/>
    <m/>
    <x v="2"/>
    <x v="2"/>
    <n v="2.46"/>
    <n v="2.33"/>
    <n v="1.89"/>
    <n v="17892098.600000001"/>
    <n v="7357873.0099999998"/>
    <n v="9056295.8300000001"/>
    <n v="10619108.75"/>
    <n v="15.25"/>
    <n v="10.4"/>
    <n v="140.85"/>
    <n v="39.89"/>
    <n v="107.14"/>
    <n v="193.94"/>
    <n v="66.459999999999994"/>
  </r>
  <r>
    <s v="10796"/>
    <m/>
    <x v="2"/>
    <x v="2"/>
    <n v="1.08"/>
    <n v="0.96"/>
    <n v="0.67"/>
    <n v="2015421.29"/>
    <n v="6832923.9800000004"/>
    <n v="8323400.3300000001"/>
    <n v="-8391128.8300000001"/>
    <n v="13.81"/>
    <n v="11.77"/>
    <n v="273.55"/>
    <n v="45.82"/>
    <n v="43.67"/>
    <n v="197.84"/>
    <n v="71.81"/>
  </r>
  <r>
    <s v="10797"/>
    <m/>
    <x v="2"/>
    <x v="2"/>
    <n v="4.8600000000000003"/>
    <n v="4.7300000000000004"/>
    <n v="4.49"/>
    <n v="59172316.590000004"/>
    <n v="15620731.279999999"/>
    <n v="16475342.439999999"/>
    <n v="53133379.079999998"/>
    <n v="23.24"/>
    <n v="18.12"/>
    <n v="77.33"/>
    <n v="20.49"/>
    <n v="44.23"/>
    <n v="173.91"/>
    <n v="63.08"/>
  </r>
  <r>
    <s v="10661"/>
    <m/>
    <x v="14"/>
    <x v="14"/>
    <n v="2.2799999999999998"/>
    <n v="2.09"/>
    <n v="0.41"/>
    <n v="608864280.10000002"/>
    <n v="270847983.00999999"/>
    <n v="322931976.33999997"/>
    <n v="-279083692.52999997"/>
    <n v="19.329999999999998"/>
    <n v="12.15"/>
    <n v="157.58000000000001"/>
    <n v="197.14"/>
    <n v="96.47"/>
    <n v="111.54"/>
    <n v="36.799999999999997"/>
  </r>
  <r>
    <s v="10695"/>
    <m/>
    <x v="8"/>
    <x v="8"/>
    <n v="0.92"/>
    <n v="0.82"/>
    <n v="0.43"/>
    <n v="-26412081.66"/>
    <n v="12042509.41"/>
    <n v="27797422.539999999"/>
    <n v="-189079543.03"/>
    <n v="6.17"/>
    <n v="2.36"/>
    <n v="288.52999999999997"/>
    <n v="175.18"/>
    <n v="111.02"/>
    <n v="178.89"/>
    <n v="76.06"/>
  </r>
  <r>
    <s v="10807"/>
    <m/>
    <x v="1"/>
    <x v="1"/>
    <n v="2.48"/>
    <n v="2.15"/>
    <n v="1.29"/>
    <n v="28887480.859999999"/>
    <n v="28710916.719999999"/>
    <n v="32154621.260000002"/>
    <n v="5564902.4100000001"/>
    <n v="23.04"/>
    <n v="26.52"/>
    <n v="35.799999999999997"/>
    <n v="57.28"/>
    <n v="35.01"/>
    <n v="665.08"/>
    <n v="55.36"/>
  </r>
  <r>
    <s v="10808"/>
    <m/>
    <x v="4"/>
    <x v="4"/>
    <n v="1.8"/>
    <n v="1.63"/>
    <n v="1.27"/>
    <n v="20363938.050000001"/>
    <n v="10429790.810000001"/>
    <n v="12975717.52"/>
    <n v="6852759.7699999996"/>
    <n v="14.77"/>
    <n v="10.97"/>
    <n v="167.23"/>
    <n v="105.58"/>
    <n v="119.12"/>
    <n v="90.95"/>
    <n v="68.959999999999994"/>
  </r>
  <r>
    <s v="10809"/>
    <m/>
    <x v="2"/>
    <x v="2"/>
    <n v="4.01"/>
    <n v="3.89"/>
    <n v="2.78"/>
    <n v="71870520.950000003"/>
    <n v="12370595.15"/>
    <n v="16274327.09"/>
    <n v="42537437.280000001"/>
    <n v="20.82"/>
    <n v="8.24"/>
    <n v="185.6"/>
    <n v="49.51"/>
    <n v="511.38"/>
    <n v="598.78"/>
    <n v="76.23"/>
  </r>
  <r>
    <s v="10810"/>
    <m/>
    <x v="2"/>
    <x v="2"/>
    <n v="4.41"/>
    <n v="4.21"/>
    <n v="2.99"/>
    <n v="35258439.560000002"/>
    <n v="27133269"/>
    <n v="11244027.35"/>
    <n v="20614373.399999999"/>
    <n v="26.43"/>
    <n v="50.04"/>
    <n v="183.48"/>
    <n v="395.7"/>
    <n v="46.13"/>
    <n v="214"/>
    <n v="82.54"/>
  </r>
  <r>
    <s v="10811"/>
    <m/>
    <x v="2"/>
    <x v="2"/>
    <n v="1.28"/>
    <n v="1.1200000000000001"/>
    <n v="0.91"/>
    <n v="7831588.8499999996"/>
    <n v="-2833323.84"/>
    <n v="-1323580.3"/>
    <n v="-2569409.7400000002"/>
    <n v="-2.1"/>
    <n v="-4.7699999999999996"/>
    <n v="224.26"/>
    <n v="42.93"/>
    <n v="34.39"/>
    <n v="1552.67"/>
    <n v="115.95"/>
  </r>
  <r>
    <s v="10812"/>
    <m/>
    <x v="7"/>
    <x v="7"/>
    <n v="3.07"/>
    <n v="2.91"/>
    <n v="2.54"/>
    <n v="16109015.42"/>
    <n v="3860784.39"/>
    <n v="3301764.74"/>
    <n v="11969182.16"/>
    <n v="9.0500000000000007"/>
    <n v="12.03"/>
    <n v="191.8"/>
    <n v="136.66"/>
    <n v="65.540000000000006"/>
    <n v="190.79"/>
    <n v="93.68"/>
  </r>
  <r>
    <s v="10813"/>
    <m/>
    <x v="7"/>
    <x v="7"/>
    <n v="1.66"/>
    <n v="1.43"/>
    <n v="0.82"/>
    <n v="7581247.3499999996"/>
    <n v="-2104594.2000000002"/>
    <n v="284193.24"/>
    <n v="-2130015.38"/>
    <n v="0.6"/>
    <n v="-5.51"/>
    <n v="260.08999999999997"/>
    <n v="59.45"/>
    <n v="119.87"/>
    <n v="202.87"/>
    <n v="82.9"/>
  </r>
  <r>
    <s v="10814"/>
    <m/>
    <x v="2"/>
    <x v="2"/>
    <n v="1.29"/>
    <n v="1.2"/>
    <n v="0.64"/>
    <n v="7749916.6600000001"/>
    <n v="10645738.439999999"/>
    <n v="15985844.85"/>
    <n v="-9698266.8900000006"/>
    <n v="18.579999999999998"/>
    <n v="20.63"/>
    <n v="417.87"/>
    <n v="68.430000000000007"/>
    <n v="39.19"/>
    <n v="185.84"/>
    <n v="58.33"/>
  </r>
  <r>
    <s v="10815"/>
    <m/>
    <x v="4"/>
    <x v="4"/>
    <n v="1.49"/>
    <n v="1.43"/>
    <n v="0.81"/>
    <n v="26587820.460000001"/>
    <n v="5457012.29"/>
    <n v="10541213.92"/>
    <n v="-10350769.18"/>
    <n v="12.88"/>
    <n v="4.99"/>
    <n v="216.42"/>
    <n v="451.89"/>
    <n v="122.5"/>
    <n v="465.22"/>
    <n v="65.959999999999994"/>
  </r>
  <r>
    <s v="10816"/>
    <m/>
    <x v="2"/>
    <x v="2"/>
    <n v="1.8"/>
    <n v="1.68"/>
    <n v="0.69"/>
    <n v="12468842.109999999"/>
    <n v="122386.93"/>
    <n v="1504162.09"/>
    <n v="-4811147.09"/>
    <n v="2.81"/>
    <n v="0.32"/>
    <n v="226.1"/>
    <n v="184.29"/>
    <n v="83.05"/>
    <n v="777.36"/>
    <n v="59.17"/>
  </r>
  <r>
    <s v="10692"/>
    <m/>
    <x v="11"/>
    <x v="11"/>
    <n v="3.78"/>
    <n v="3.29"/>
    <n v="1.37"/>
    <n v="158443961.81"/>
    <n v="35082248.539999999"/>
    <n v="44104862.689999998"/>
    <n v="21675328.23"/>
    <n v="9.4"/>
    <n v="5.31"/>
    <n v="83.22"/>
    <n v="100.11"/>
    <n v="73.56"/>
    <n v="205.3"/>
    <n v="58.23"/>
  </r>
  <r>
    <s v="10693"/>
    <m/>
    <x v="15"/>
    <x v="15"/>
    <n v="1.37"/>
    <n v="1.1499999999999999"/>
    <n v="0.69"/>
    <n v="26948822.710000001"/>
    <n v="2511535.09"/>
    <n v="13091529.560000001"/>
    <n v="-23446021.460000001"/>
    <n v="5.51"/>
    <n v="1.25"/>
    <n v="321.60000000000002"/>
    <n v="74.150000000000006"/>
    <n v="72.290000000000006"/>
    <n v="99.62"/>
    <n v="104.32"/>
  </r>
  <r>
    <s v="10798"/>
    <m/>
    <x v="2"/>
    <x v="2"/>
    <n v="1.48"/>
    <n v="1.35"/>
    <n v="1.1399999999999999"/>
    <n v="10145117.02"/>
    <n v="6523327.5999999996"/>
    <n v="7797651.5800000001"/>
    <n v="2957343.52"/>
    <n v="11.18"/>
    <n v="12.03"/>
    <n v="232.1"/>
    <n v="27.41"/>
    <n v="139.12"/>
    <n v="213.94"/>
    <n v="87.8"/>
  </r>
  <r>
    <s v="10799"/>
    <m/>
    <x v="2"/>
    <x v="2"/>
    <n v="1.48"/>
    <n v="1.34"/>
    <n v="1.02"/>
    <n v="9139029.8800000008"/>
    <n v="10873433.99"/>
    <n v="12452047.42"/>
    <n v="423808.37"/>
    <n v="18.75"/>
    <n v="23.1"/>
    <n v="316.43"/>
    <n v="72.11"/>
    <n v="48.22"/>
    <n v="158.41"/>
    <n v="46.17"/>
  </r>
  <r>
    <s v="10800"/>
    <m/>
    <x v="7"/>
    <x v="7"/>
    <n v="1.39"/>
    <n v="1.29"/>
    <n v="0.92"/>
    <n v="5978589.4900000002"/>
    <n v="8572865.4700000007"/>
    <n v="9872986.8399999999"/>
    <n v="-860461.71"/>
    <n v="19.2"/>
    <n v="15.54"/>
    <n v="430.49"/>
    <n v="60.28"/>
    <n v="213.92"/>
    <n v="309.70999999999998"/>
    <n v="84.1"/>
  </r>
  <r>
    <s v="10801"/>
    <m/>
    <x v="2"/>
    <x v="2"/>
    <n v="1.7"/>
    <n v="1.54"/>
    <n v="1.24"/>
    <n v="7454178.75"/>
    <n v="821549.84"/>
    <n v="3505247.23"/>
    <n v="2503024.75"/>
    <n v="7.08"/>
    <n v="1.52"/>
    <n v="245.22"/>
    <n v="57.64"/>
    <n v="54.51"/>
    <n v="392.41"/>
    <n v="104.75"/>
  </r>
  <r>
    <s v="10689"/>
    <m/>
    <x v="11"/>
    <x v="11"/>
    <n v="1.54"/>
    <n v="1.42"/>
    <n v="0.61"/>
    <n v="136650462.88"/>
    <n v="58343806.619999997"/>
    <n v="79384151.409999996"/>
    <n v="-39726418.880000003"/>
    <n v="15.12"/>
    <n v="8.5299999999999994"/>
    <n v="122.49"/>
    <n v="103.54"/>
    <n v="82.27"/>
    <n v="260.75"/>
    <n v="48.76"/>
  </r>
  <r>
    <s v="10782"/>
    <m/>
    <x v="2"/>
    <x v="2"/>
    <n v="0.94"/>
    <n v="0.86"/>
    <n v="0.62"/>
    <n v="-1167548.6299999999"/>
    <n v="-821530.35"/>
    <n v="-96909.29"/>
    <n v="-7004824.5199999996"/>
    <n v="-0.21"/>
    <n v="-2.04"/>
    <n v="390.57"/>
    <n v="51.38"/>
    <n v="54.61"/>
    <n v="281.62"/>
    <n v="55.11"/>
  </r>
  <r>
    <s v="10784"/>
    <m/>
    <x v="2"/>
    <x v="2"/>
    <n v="1.32"/>
    <n v="1.23"/>
    <n v="0.76"/>
    <n v="10145306.630000001"/>
    <n v="7104327.2300000004"/>
    <n v="11250062.76"/>
    <n v="-7578186.8099999996"/>
    <n v="15.14"/>
    <n v="5.35"/>
    <n v="414.82"/>
    <n v="60.53"/>
    <n v="68.040000000000006"/>
    <n v="257.19"/>
    <n v="74.489999999999995"/>
  </r>
  <r>
    <s v="10785"/>
    <m/>
    <x v="4"/>
    <x v="4"/>
    <n v="1.72"/>
    <n v="1.65"/>
    <n v="1.31"/>
    <n v="41846978.060000002"/>
    <n v="8795806.6799999997"/>
    <n v="11567563.130000001"/>
    <n v="17882631.68"/>
    <n v="9.2799999999999994"/>
    <n v="3.99"/>
    <n v="277.48"/>
    <n v="53.14"/>
    <n v="71.77"/>
    <n v="240.63"/>
    <n v="41.54"/>
  </r>
  <r>
    <s v="10786"/>
    <m/>
    <x v="2"/>
    <x v="2"/>
    <n v="1.0900000000000001"/>
    <n v="1.01"/>
    <n v="0.82"/>
    <n v="3073449.09"/>
    <n v="3933583.19"/>
    <n v="4366371.16"/>
    <n v="-5922468.3300000001"/>
    <n v="6.55"/>
    <n v="7.41"/>
    <n v="359.57"/>
    <n v="44.04"/>
    <n v="53.58"/>
    <n v="235.31"/>
    <n v="68.55"/>
  </r>
  <r>
    <s v="10787"/>
    <m/>
    <x v="6"/>
    <x v="6"/>
    <n v="1.01"/>
    <n v="0.91"/>
    <n v="0.42"/>
    <n v="271240.15999999997"/>
    <n v="5918275.2699999996"/>
    <n v="12501009.68"/>
    <n v="-28153337.760000002"/>
    <n v="9.76"/>
    <n v="4.4000000000000004"/>
    <n v="414.15"/>
    <n v="106.35"/>
    <n v="62.39"/>
    <n v="242.29"/>
    <n v="59.11"/>
  </r>
  <r>
    <s v="10788"/>
    <m/>
    <x v="7"/>
    <x v="7"/>
    <n v="1.2"/>
    <n v="1.1200000000000001"/>
    <n v="0.9"/>
    <n v="2766717.7"/>
    <n v="-647132.44999999995"/>
    <n v="314469.63"/>
    <n v="-1470659.32"/>
    <n v="0.7"/>
    <n v="-1.25"/>
    <n v="389.98"/>
    <n v="54.74"/>
    <n v="54.54"/>
    <n v="286.27"/>
    <n v="57.08"/>
  </r>
  <r>
    <s v="10731"/>
    <m/>
    <x v="9"/>
    <x v="9"/>
    <n v="2.85"/>
    <n v="2.61"/>
    <n v="1.63"/>
    <n v="364489471.57999998"/>
    <n v="178740098.88999999"/>
    <n v="228670605.81999999"/>
    <n v="123602959.03"/>
    <n v="20.82"/>
    <n v="11.89"/>
    <n v="77.400000000000006"/>
    <n v="37.630000000000003"/>
    <n v="41.61"/>
    <n v="101.9"/>
    <n v="33.06"/>
  </r>
  <r>
    <s v="10732"/>
    <m/>
    <x v="8"/>
    <x v="8"/>
    <n v="1.66"/>
    <n v="1.5"/>
    <n v="0.86"/>
    <n v="79279855.730000004"/>
    <n v="64649216.07"/>
    <n v="58060534.899999999"/>
    <n v="-16338958.960000001"/>
    <n v="12.99"/>
    <n v="12.57"/>
    <n v="192.19"/>
    <n v="41.14"/>
    <n v="57.13"/>
    <n v="382.39"/>
    <n v="44.24"/>
  </r>
  <r>
    <s v="11278"/>
    <m/>
    <x v="2"/>
    <x v="2"/>
    <n v="3.97"/>
    <n v="3.65"/>
    <n v="2.97"/>
    <n v="43105960.590000004"/>
    <n v="15733249.4"/>
    <n v="19894501.760000002"/>
    <n v="28547829.109999999"/>
    <n v="23.85"/>
    <n v="18.04"/>
    <n v="110.57"/>
    <n v="20.440000000000001"/>
    <n v="26.36"/>
    <n v="234.18"/>
    <n v="76.88"/>
  </r>
  <r>
    <s v="11279"/>
    <m/>
    <x v="2"/>
    <x v="2"/>
    <n v="2.83"/>
    <n v="2.46"/>
    <n v="1.9"/>
    <n v="11669330.73"/>
    <n v="628805.96"/>
    <n v="3126256.2"/>
    <n v="5714212.2199999997"/>
    <n v="7.43"/>
    <n v="1.32"/>
    <n v="150.06"/>
    <n v="72.55"/>
    <n v="52.82"/>
    <n v="346.58"/>
    <n v="98.87"/>
  </r>
  <r>
    <s v="11280"/>
    <m/>
    <x v="6"/>
    <x v="6"/>
    <n v="2.42"/>
    <n v="2.02"/>
    <n v="1.49"/>
    <n v="21304144.82"/>
    <n v="8705570.4700000007"/>
    <n v="14870286.869999999"/>
    <n v="7373694.1200000001"/>
    <n v="13.13"/>
    <n v="7.83"/>
    <n v="75.27"/>
    <n v="15.42"/>
    <n v="48.16"/>
    <n v="223.98"/>
    <n v="59.96"/>
  </r>
  <r>
    <s v="11281"/>
    <m/>
    <x v="2"/>
    <x v="2"/>
    <n v="2.56"/>
    <n v="2.36"/>
    <n v="2.04"/>
    <n v="9811933.5199999996"/>
    <n v="3207604.63"/>
    <n v="4848489.6399999997"/>
    <n v="6549921.5899999999"/>
    <n v="14.35"/>
    <n v="6.99"/>
    <n v="130.94999999999999"/>
    <n v="17.68"/>
    <n v="73.290000000000006"/>
    <n v="89.97"/>
    <n v="74.17"/>
  </r>
  <r>
    <s v="11282"/>
    <m/>
    <x v="3"/>
    <x v="3"/>
    <n v="1.29"/>
    <n v="1.1000000000000001"/>
    <n v="0.66"/>
    <n v="17419896.850000001"/>
    <n v="6101253.5099999998"/>
    <n v="26817882.390000001"/>
    <n v="-20086764.359999999"/>
    <n v="11.68"/>
    <n v="2.13"/>
    <n v="151.38"/>
    <n v="19.600000000000001"/>
    <n v="49.87"/>
    <n v="229.07"/>
    <n v="44.47"/>
  </r>
  <r>
    <s v="11283"/>
    <m/>
    <x v="12"/>
    <x v="12"/>
    <n v="5.27"/>
    <n v="4.54"/>
    <n v="3.1"/>
    <n v="57520264.689999998"/>
    <n v="36479155.810000002"/>
    <n v="35938104.609999999"/>
    <n v="29443520.550000001"/>
    <n v="23.41"/>
    <n v="17.11"/>
    <n v="79.91"/>
    <n v="69.16"/>
    <n v="39.869999999999997"/>
    <n v="178.28"/>
    <n v="78.16"/>
  </r>
  <r>
    <s v="11284"/>
    <m/>
    <x v="2"/>
    <x v="2"/>
    <n v="3.31"/>
    <n v="2.87"/>
    <n v="2.5299999999999998"/>
    <n v="38966618.210000001"/>
    <n v="1345641.9"/>
    <n v="6154438.1799999997"/>
    <n v="25871942.5"/>
    <n v="8.17"/>
    <n v="1.44"/>
    <n v="115.5"/>
    <n v="22.64"/>
    <n v="48.68"/>
    <n v="248.35"/>
    <n v="162.33000000000001"/>
  </r>
  <r>
    <s v="11285"/>
    <m/>
    <x v="4"/>
    <x v="4"/>
    <n v="1.3"/>
    <n v="1.04"/>
    <n v="0.8"/>
    <n v="7121167.6299999999"/>
    <n v="357017.93"/>
    <n v="7383793.7400000002"/>
    <n v="-4837405.49"/>
    <n v="7.5"/>
    <n v="0.56999999999999995"/>
    <n v="170.84"/>
    <n v="14.47"/>
    <n v="32.56"/>
    <n v="297.27999999999997"/>
    <n v="70.89"/>
  </r>
  <r>
    <s v="11286"/>
    <m/>
    <x v="4"/>
    <x v="4"/>
    <n v="4.6100000000000003"/>
    <n v="4.1100000000000003"/>
    <n v="3.53"/>
    <n v="46608899.640000001"/>
    <n v="17025923.050000001"/>
    <n v="17534381.969999999"/>
    <n v="32663245.030000001"/>
    <n v="20.78"/>
    <n v="18.329999999999998"/>
    <n v="81.819999999999993"/>
    <n v="48.58"/>
    <n v="75.31"/>
    <n v="272.05"/>
    <n v="111.61"/>
  </r>
  <r>
    <s v="11287"/>
    <m/>
    <x v="2"/>
    <x v="2"/>
    <n v="2.61"/>
    <n v="2.2999999999999998"/>
    <n v="1.87"/>
    <n v="21564528.829999998"/>
    <n v="7990541.9199999999"/>
    <n v="14745606.49"/>
    <n v="11689852.300000001"/>
    <n v="17.399999999999999"/>
    <n v="10.31"/>
    <n v="93.4"/>
    <n v="34.68"/>
    <n v="43.26"/>
    <n v="242.92"/>
    <n v="67.180000000000007"/>
  </r>
  <r>
    <s v="11288"/>
    <m/>
    <x v="2"/>
    <x v="2"/>
    <n v="1.55"/>
    <n v="1.42"/>
    <n v="1.32"/>
    <n v="6273087.8700000001"/>
    <n v="2310509.6800000002"/>
    <n v="7785936.25"/>
    <n v="3477094.03"/>
    <n v="13.68"/>
    <n v="2.65"/>
    <n v="344.22"/>
    <n v="14.93"/>
    <n v="42.75"/>
    <n v="459.99"/>
    <n v="101.99"/>
  </r>
  <r>
    <s v="14136"/>
    <m/>
    <x v="7"/>
    <x v="7"/>
    <n v="6.26"/>
    <n v="5.92"/>
    <n v="5.67"/>
    <n v="15735731.52"/>
    <n v="5931891.3200000003"/>
    <n v="8261557.9699999997"/>
    <n v="13920934.57"/>
    <n v="31.37"/>
    <n v="13.12"/>
    <n v="115.47"/>
    <n v="19.350000000000001"/>
    <n v="60.26"/>
    <n v="129.9"/>
    <n v="94.41"/>
  </r>
  <r>
    <s v="21948"/>
    <m/>
    <x v="2"/>
    <x v="2"/>
    <n v="2.71"/>
    <n v="2.46"/>
    <n v="2.15"/>
    <n v="16308225.09"/>
    <n v="3022710.23"/>
    <n v="9110531.2200000007"/>
    <n v="11018582.24"/>
    <n v="15.37"/>
    <n v="3.25"/>
    <n v="78.540000000000006"/>
    <n v="17.149999999999999"/>
    <n v="32.229999999999997"/>
    <n v="166.11"/>
    <n v="73.05"/>
  </r>
  <r>
    <s v="41701"/>
    <m/>
    <x v="10"/>
    <x v="10"/>
    <n v="2.98"/>
    <n v="2.75"/>
    <n v="2.5499999999999998"/>
    <n v="16599602.300000001"/>
    <n v="9863354.6300000008"/>
    <n v="15171371.630000001"/>
    <n v="13050876"/>
    <n v="55.71"/>
    <n v="11.14"/>
    <n v="75.319999999999993"/>
    <n v="14.52"/>
    <m/>
    <n v="98.18"/>
    <n v="70.77"/>
  </r>
  <r>
    <s v="10679"/>
    <m/>
    <x v="0"/>
    <x v="0"/>
    <n v="3.15"/>
    <n v="2.95"/>
    <n v="1.88"/>
    <n v="1012862020.14"/>
    <n v="241428153.93000001"/>
    <n v="313855123.98000002"/>
    <n v="384608988.86000001"/>
    <n v="17.57"/>
    <n v="8.84"/>
    <n v="88.27"/>
    <n v="87.74"/>
    <n v="46.48"/>
    <n v="175.46"/>
    <n v="33.64"/>
  </r>
  <r>
    <s v="11297"/>
    <m/>
    <x v="1"/>
    <x v="1"/>
    <n v="1.67"/>
    <n v="1.47"/>
    <n v="1.0900000000000001"/>
    <n v="40661172.560000002"/>
    <n v="23622787.210000001"/>
    <n v="36980727.399999999"/>
    <n v="5083147.78"/>
    <n v="19.010000000000002"/>
    <n v="10.41"/>
    <n v="196.33"/>
    <n v="72.06"/>
    <n v="163.1"/>
    <n v="48.03"/>
    <n v="73.83"/>
  </r>
  <r>
    <s v="11298"/>
    <m/>
    <x v="4"/>
    <x v="4"/>
    <n v="1.96"/>
    <n v="1.91"/>
    <n v="1.55"/>
    <n v="42532919.380000003"/>
    <n v="-2329901.66"/>
    <n v="-1145543.08"/>
    <n v="24212216.02"/>
    <n v="-1.27"/>
    <n v="-1.06"/>
    <n v="66.31"/>
    <n v="21.86"/>
    <n v="78.510000000000005"/>
    <n v="338.42"/>
    <n v="44.11"/>
  </r>
  <r>
    <s v="11299"/>
    <m/>
    <x v="4"/>
    <x v="4"/>
    <n v="1.08"/>
    <n v="0.98"/>
    <n v="0.69"/>
    <n v="2665517.65"/>
    <n v="2727663.05"/>
    <n v="1773251.05"/>
    <n v="-10035248.48"/>
    <n v="1.71"/>
    <n v="3.38"/>
    <n v="197.09"/>
    <n v="48.63"/>
    <n v="45.83"/>
    <n v="300.02"/>
    <n v="65"/>
  </r>
  <r>
    <s v="11300"/>
    <m/>
    <x v="4"/>
    <x v="4"/>
    <n v="5.2"/>
    <n v="4.99"/>
    <n v="4.3099999999999996"/>
    <n v="87341896.409999996"/>
    <n v="11058889.57"/>
    <n v="18555581.57"/>
    <n v="68697726.609999999"/>
    <n v="16.329999999999998"/>
    <n v="5.91"/>
    <n v="48.65"/>
    <n v="28.02"/>
    <n v="36.200000000000003"/>
    <n v="284.51"/>
    <n v="43.32"/>
  </r>
  <r>
    <s v="11301"/>
    <m/>
    <x v="6"/>
    <x v="6"/>
    <n v="5.98"/>
    <n v="5.69"/>
    <n v="4.8899999999999997"/>
    <n v="107636030.37"/>
    <n v="13121354.859999999"/>
    <n v="17235425.449999999"/>
    <n v="84111368.569999993"/>
    <n v="16.71"/>
    <n v="5.58"/>
    <n v="69.94"/>
    <n v="77.400000000000006"/>
    <n v="61.31"/>
    <n v="373.12"/>
    <n v="91.4"/>
  </r>
  <r>
    <s v="11302"/>
    <m/>
    <x v="3"/>
    <x v="3"/>
    <n v="1.55"/>
    <n v="1.37"/>
    <n v="1.1200000000000001"/>
    <n v="47130394.329999998"/>
    <n v="557582.63"/>
    <n v="20611987.059999999"/>
    <n v="10421841.75"/>
    <n v="6.36"/>
    <n v="0.11"/>
    <n v="144.1"/>
    <n v="18.48"/>
    <n v="43.14"/>
    <n v="211.86"/>
    <n v="36.53"/>
  </r>
  <r>
    <s v="11303"/>
    <m/>
    <x v="2"/>
    <x v="2"/>
    <n v="4.33"/>
    <n v="3.87"/>
    <n v="3.12"/>
    <n v="41389062.020000003"/>
    <n v="26355127.640000001"/>
    <n v="16409035.26"/>
    <n v="26384309.949999999"/>
    <n v="18.63"/>
    <n v="24.4"/>
    <n v="144.38999999999999"/>
    <n v="23.36"/>
    <n v="93.52"/>
    <n v="232.84"/>
    <n v="109.73"/>
  </r>
  <r>
    <s v="13819"/>
    <m/>
    <x v="2"/>
    <x v="2"/>
    <n v="2.16"/>
    <n v="2"/>
    <n v="1.74"/>
    <n v="19702678.850000001"/>
    <n v="6081612.6900000004"/>
    <n v="8135343.1200000001"/>
    <n v="12917174.630000001"/>
    <n v="13.01"/>
    <n v="8.86"/>
    <n v="202"/>
    <n v="26.34"/>
    <n v="54.03"/>
    <n v="333.24"/>
    <n v="83.27"/>
  </r>
  <r>
    <s v="10737"/>
    <m/>
    <x v="11"/>
    <x v="11"/>
    <n v="1.58"/>
    <n v="1.46"/>
    <n v="0.9"/>
    <n v="104293367.17"/>
    <n v="42620271.490000002"/>
    <n v="53952568.170000002"/>
    <n v="-18556944.530000001"/>
    <n v="10.34"/>
    <n v="6.25"/>
    <n v="180.13"/>
    <n v="60.77"/>
    <n v="83.33"/>
    <n v="88.89"/>
    <n v="27.55"/>
  </r>
  <r>
    <s v="11315"/>
    <m/>
    <x v="4"/>
    <x v="4"/>
    <n v="1.83"/>
    <n v="1.72"/>
    <n v="1.19"/>
    <n v="17158782.379999999"/>
    <n v="11403848.369999999"/>
    <n v="13746199.029999999"/>
    <n v="4021639.4"/>
    <n v="14.1"/>
    <n v="16.22"/>
    <n v="277.58"/>
    <n v="19.53"/>
    <n v="59.24"/>
    <n v="137.16999999999999"/>
    <n v="43.39"/>
  </r>
  <r>
    <s v="11316"/>
    <m/>
    <x v="4"/>
    <x v="4"/>
    <n v="1.69"/>
    <n v="1.64"/>
    <n v="1.28"/>
    <n v="21280666.48"/>
    <n v="24577776.149999999"/>
    <n v="26700425.219999999"/>
    <n v="8568970.6400000006"/>
    <n v="21.43"/>
    <n v="23.66"/>
    <n v="275.73"/>
    <n v="38.72"/>
    <n v="30.91"/>
    <n v="81.16"/>
    <n v="24.46"/>
  </r>
  <r>
    <s v="11317"/>
    <m/>
    <x v="3"/>
    <x v="3"/>
    <n v="1.4"/>
    <n v="1.3"/>
    <n v="0.6"/>
    <n v="40083323.57"/>
    <n v="174717584.28999999"/>
    <n v="56073027.649999999"/>
    <n v="-40173741.600000001"/>
    <n v="18.93"/>
    <n v="32.729999999999997"/>
    <n v="294.04000000000002"/>
    <n v="87.16"/>
    <n v="55.07"/>
    <n v="118.38"/>
    <n v="45.52"/>
  </r>
  <r>
    <s v="11318"/>
    <m/>
    <x v="2"/>
    <x v="2"/>
    <n v="1.37"/>
    <n v="1.21"/>
    <n v="1.1000000000000001"/>
    <n v="9906917.4399999995"/>
    <n v="2319276.89"/>
    <n v="5513231.9000000004"/>
    <n v="2556740.12"/>
    <n v="7.6"/>
    <n v="3.31"/>
    <n v="154.16"/>
    <n v="12.91"/>
    <n v="48.71"/>
    <n v="252.34"/>
    <n v="66.290000000000006"/>
  </r>
  <r>
    <s v="11319"/>
    <m/>
    <x v="4"/>
    <x v="4"/>
    <n v="1.41"/>
    <n v="1.29"/>
    <n v="0.95"/>
    <n v="13483856.32"/>
    <n v="14207999.15"/>
    <n v="18348030.780000001"/>
    <n v="-1799500.8"/>
    <n v="14.27"/>
    <n v="10.17"/>
    <n v="219.28"/>
    <n v="27.73"/>
    <n v="56"/>
    <n v="161.61000000000001"/>
    <n v="34.24"/>
  </r>
  <r>
    <s v="11320"/>
    <m/>
    <x v="11"/>
    <x v="11"/>
    <n v="1.8"/>
    <n v="1.55"/>
    <n v="0.71"/>
    <n v="178558028.77000001"/>
    <n v="157077797.24000001"/>
    <n v="219378557.94999999"/>
    <n v="-65586358.219999999"/>
    <n v="23.33"/>
    <n v="10.86"/>
    <n v="144.58000000000001"/>
    <n v="30.76"/>
    <n v="24.9"/>
    <n v="158.77000000000001"/>
    <n v="39.9"/>
  </r>
  <r>
    <s v="11321"/>
    <m/>
    <x v="4"/>
    <x v="4"/>
    <n v="4.87"/>
    <n v="4.71"/>
    <n v="4.1900000000000004"/>
    <n v="97048027.099999994"/>
    <n v="15897463.15"/>
    <n v="19033371.890000001"/>
    <n v="80018383.620000005"/>
    <n v="14.06"/>
    <n v="7.26"/>
    <n v="106.24"/>
    <n v="49.93"/>
    <n v="44.69"/>
    <n v="189.41"/>
    <n v="37.659999999999997"/>
  </r>
  <r>
    <s v="10736"/>
    <m/>
    <x v="9"/>
    <x v="9"/>
    <n v="2.4"/>
    <n v="2.25"/>
    <n v="1.36"/>
    <n v="365105732.77999997"/>
    <n v="158587823.94"/>
    <n v="208613720.12"/>
    <n v="94348352.709999993"/>
    <n v="22.93"/>
    <n v="14.15"/>
    <n v="152.55000000000001"/>
    <n v="40.020000000000003"/>
    <n v="142.97"/>
    <n v="94.82"/>
    <n v="38.130000000000003"/>
  </r>
  <r>
    <s v="11308"/>
    <m/>
    <x v="2"/>
    <x v="2"/>
    <n v="1.1599999999999999"/>
    <n v="0.94"/>
    <n v="0.55000000000000004"/>
    <n v="3707179.97"/>
    <n v="-948173.85"/>
    <n v="1226011.75"/>
    <n v="-10119829.359999999"/>
    <n v="1.66"/>
    <n v="-0.83"/>
    <n v="250.62"/>
    <n v="20.440000000000001"/>
    <n v="57.46"/>
    <n v="170.06"/>
    <n v="78.8"/>
  </r>
  <r>
    <s v="11309"/>
    <m/>
    <x v="2"/>
    <x v="2"/>
    <n v="1.47"/>
    <n v="1.31"/>
    <n v="0.83"/>
    <n v="5824352.8799999999"/>
    <n v="2946165.9"/>
    <n v="2062034.7"/>
    <n v="-2111012.5699999998"/>
    <n v="4.05"/>
    <n v="7.33"/>
    <n v="204.67"/>
    <n v="48.34"/>
    <n v="60.16"/>
    <n v="101.53"/>
    <n v="79.88"/>
  </r>
  <r>
    <s v="11310"/>
    <m/>
    <x v="3"/>
    <x v="3"/>
    <n v="1.63"/>
    <n v="1.36"/>
    <n v="0.71"/>
    <n v="20543188.699999999"/>
    <n v="27342511.34"/>
    <n v="32109316.149999999"/>
    <n v="-9526000.5899999999"/>
    <n v="17.22"/>
    <n v="14.24"/>
    <n v="169.12"/>
    <n v="27.39"/>
    <n v="63.19"/>
    <n v="86.06"/>
    <n v="65.78"/>
  </r>
  <r>
    <s v="11311"/>
    <m/>
    <x v="1"/>
    <x v="1"/>
    <n v="2.41"/>
    <n v="2.13"/>
    <n v="1.48"/>
    <n v="41948947.850000001"/>
    <n v="26441612.120000001"/>
    <n v="37116070.299999997"/>
    <n v="14271046.15"/>
    <n v="21.58"/>
    <n v="12.34"/>
    <n v="91.7"/>
    <n v="37.79"/>
    <n v="80.77"/>
    <n v="107.01"/>
    <n v="74.55"/>
  </r>
  <r>
    <s v="11312"/>
    <m/>
    <x v="4"/>
    <x v="4"/>
    <n v="2.61"/>
    <n v="2.4300000000000002"/>
    <n v="1.04"/>
    <n v="28528431.68"/>
    <n v="26050050.579999998"/>
    <n v="27447468.890000001"/>
    <n v="715359.3"/>
    <n v="24.07"/>
    <n v="39.19"/>
    <n v="139"/>
    <n v="6.45"/>
    <n v="64.19"/>
    <n v="148.13"/>
    <n v="46.78"/>
  </r>
  <r>
    <s v="11313"/>
    <m/>
    <x v="4"/>
    <x v="4"/>
    <n v="2.62"/>
    <n v="2.34"/>
    <n v="1.07"/>
    <n v="28034540.27"/>
    <n v="21263991.670000002"/>
    <n v="24108551.059999999"/>
    <n v="1296349.05"/>
    <n v="20.87"/>
    <n v="33.08"/>
    <n v="192.25"/>
    <n v="15.89"/>
    <n v="105.77"/>
    <n v="152.34"/>
    <n v="64.3"/>
  </r>
  <r>
    <s v="11314"/>
    <m/>
    <x v="2"/>
    <x v="2"/>
    <n v="2.77"/>
    <n v="2.58"/>
    <n v="0.95"/>
    <n v="41049973.009999998"/>
    <n v="34087899.289999999"/>
    <n v="34131543.060000002"/>
    <n v="-1068266.32"/>
    <n v="37.9"/>
    <n v="41.62"/>
    <n v="346.77"/>
    <n v="99.82"/>
    <n v="122.3"/>
    <n v="143.80000000000001"/>
    <n v="76.41"/>
  </r>
  <r>
    <s v="10677"/>
    <m/>
    <x v="0"/>
    <x v="0"/>
    <n v="2.58"/>
    <n v="2.31"/>
    <n v="0.73"/>
    <n v="915199300.90999997"/>
    <n v="289040140.81999999"/>
    <n v="92185218.439999998"/>
    <n v="-158835615.94"/>
    <n v="4.95"/>
    <n v="9.64"/>
    <n v="128.87"/>
    <n v="194.01"/>
    <n v="162.75"/>
    <n v="57.17"/>
    <n v="48.39"/>
  </r>
  <r>
    <s v="10728"/>
    <m/>
    <x v="8"/>
    <x v="8"/>
    <n v="1.01"/>
    <n v="0.93"/>
    <n v="0.66"/>
    <n v="865497.24"/>
    <n v="6276027.9299999997"/>
    <n v="15497854.23"/>
    <n v="-51183082.630000003"/>
    <n v="4.97"/>
    <n v="1.6"/>
    <n v="261.56"/>
    <n v="62.54"/>
    <n v="91.85"/>
    <n v="0"/>
    <n v="38.340000000000003"/>
  </r>
  <r>
    <s v="10729"/>
    <m/>
    <x v="11"/>
    <x v="11"/>
    <n v="2.2999999999999998"/>
    <n v="2.1"/>
    <n v="1.62"/>
    <n v="167773681.13"/>
    <n v="72938644.209999993"/>
    <n v="68358763.620000005"/>
    <n v="88918268.030000001"/>
    <n v="13.41"/>
    <n v="12.7"/>
    <n v="64.930000000000007"/>
    <n v="32.78"/>
    <n v="64.73"/>
    <n v="89.18"/>
    <n v="50.92"/>
  </r>
  <r>
    <s v="10730"/>
    <m/>
    <x v="8"/>
    <x v="8"/>
    <n v="1.86"/>
    <n v="1.75"/>
    <n v="0.97"/>
    <n v="122561921.92"/>
    <n v="47131152.140000001"/>
    <n v="39259502.850000001"/>
    <n v="-4835470.4000000004"/>
    <n v="9.9700000000000006"/>
    <n v="9.8699999999999992"/>
    <n v="126.77"/>
    <n v="125.51"/>
    <n v="54.25"/>
    <n v="228.38"/>
    <n v="40.67"/>
  </r>
  <r>
    <s v="11273"/>
    <m/>
    <x v="2"/>
    <x v="2"/>
    <n v="1.67"/>
    <n v="1.5"/>
    <n v="1.04"/>
    <n v="21130555.149999999"/>
    <n v="2014393.07"/>
    <n v="7629912.0499999998"/>
    <n v="1228809.32"/>
    <n v="6.84"/>
    <n v="1.84"/>
    <n v="90.83"/>
    <n v="108.78"/>
    <n v="82.06"/>
    <n v="277.02999999999997"/>
    <n v="63.12"/>
  </r>
  <r>
    <s v="11274"/>
    <m/>
    <x v="2"/>
    <x v="2"/>
    <n v="1.1599999999999999"/>
    <n v="1.02"/>
    <n v="0.7"/>
    <n v="4078759.13"/>
    <n v="4349008.8600000003"/>
    <n v="4752990.6399999997"/>
    <n v="-7533807.0499999998"/>
    <n v="5.63"/>
    <n v="8.33"/>
    <n v="159.13"/>
    <n v="84.8"/>
    <n v="140.34"/>
    <n v="581.19000000000005"/>
    <n v="73.09"/>
  </r>
  <r>
    <s v="11275"/>
    <m/>
    <x v="2"/>
    <x v="2"/>
    <n v="1.24"/>
    <n v="1.08"/>
    <n v="0.24"/>
    <n v="3009621.96"/>
    <n v="3506972.45"/>
    <n v="5868510.4500000002"/>
    <n v="-9539942.0399999991"/>
    <n v="10.220000000000001"/>
    <n v="6.8"/>
    <n v="249.18"/>
    <n v="74.569999999999993"/>
    <n v="130.88999999999999"/>
    <n v="630.79999999999995"/>
    <n v="69.42"/>
  </r>
  <r>
    <s v="11276"/>
    <m/>
    <x v="4"/>
    <x v="4"/>
    <n v="1.54"/>
    <n v="1.44"/>
    <n v="1.25"/>
    <n v="18322763.960000001"/>
    <n v="14274154.18"/>
    <n v="13585592.18"/>
    <n v="8711017.1600000001"/>
    <n v="11.46"/>
    <n v="10.49"/>
    <n v="84.66"/>
    <n v="17.260000000000002"/>
    <n v="43.7"/>
    <n v="117.94"/>
    <n v="51.17"/>
  </r>
  <r>
    <s v="11277"/>
    <m/>
    <x v="2"/>
    <x v="2"/>
    <n v="1.26"/>
    <n v="0.93"/>
    <n v="0.21"/>
    <n v="2824175.64"/>
    <n v="6347213.6699999999"/>
    <n v="3714214.75"/>
    <n v="-8467785.9600000009"/>
    <n v="6.64"/>
    <n v="15.05"/>
    <n v="163.43"/>
    <n v="123"/>
    <n v="57.39"/>
    <n v="240.95"/>
    <n v="90.23"/>
  </r>
  <r>
    <s v="11458"/>
    <m/>
    <x v="6"/>
    <x v="6"/>
    <n v="1.2"/>
    <n v="1.03"/>
    <n v="0.71"/>
    <n v="7953142.2199999997"/>
    <n v="25422070.629999999"/>
    <n v="8241159.7999999998"/>
    <n v="-11510791.5"/>
    <n v="6.65"/>
    <n v="19.36"/>
    <n v="131.41999999999999"/>
    <n v="23.02"/>
    <n v="137.47"/>
    <n v="227.04"/>
    <n v="52.69"/>
  </r>
  <r>
    <s v="28858"/>
    <m/>
    <x v="10"/>
    <x v="10"/>
    <n v="2.11"/>
    <n v="1.87"/>
    <n v="1.69"/>
    <n v="11485901.41"/>
    <n v="9212347.1400000006"/>
    <n v="11848584.77"/>
    <n v="7117441"/>
    <n v="22.27"/>
    <n v="14.33"/>
    <n v="61.16"/>
    <n v="8.41"/>
    <n v="73.17"/>
    <n v="125.56"/>
    <n v="72.31"/>
  </r>
  <r>
    <s v="10735"/>
    <m/>
    <x v="11"/>
    <x v="11"/>
    <n v="1.25"/>
    <n v="1.02"/>
    <n v="0.44"/>
    <n v="42933109.329999998"/>
    <n v="74730778.200000003"/>
    <n v="79509921.209999993"/>
    <n v="-95892526.590000004"/>
    <n v="14.63"/>
    <n v="11.94"/>
    <n v="153.78"/>
    <n v="33.270000000000003"/>
    <n v="149.72999999999999"/>
    <n v="48.18"/>
    <n v="62.12"/>
  </r>
  <r>
    <s v="11306"/>
    <m/>
    <x v="6"/>
    <x v="6"/>
    <n v="3.13"/>
    <n v="2.65"/>
    <n v="2.31"/>
    <n v="28498899.82"/>
    <n v="8151765.7400000002"/>
    <n v="12484621.130000001"/>
    <n v="17434296.100000001"/>
    <n v="12.96"/>
    <n v="5.67"/>
    <n v="192.35"/>
    <n v="22.21"/>
    <n v="65.63"/>
    <n v="155.18"/>
    <n v="138.44999999999999"/>
  </r>
  <r>
    <s v="11307"/>
    <m/>
    <x v="4"/>
    <x v="4"/>
    <n v="4.74"/>
    <n v="4.13"/>
    <n v="3.86"/>
    <n v="31163519.629999999"/>
    <n v="7102597.9800000004"/>
    <n v="10211793.68"/>
    <n v="23835417.809999999"/>
    <n v="15.55"/>
    <n v="7.42"/>
    <n v="125.6"/>
    <n v="40.74"/>
    <n v="54.75"/>
    <n v="40.880000000000003"/>
    <n v="145.56"/>
  </r>
  <r>
    <s v="10734"/>
    <m/>
    <x v="14"/>
    <x v="14"/>
    <n v="2.77"/>
    <n v="2.67"/>
    <n v="2.27"/>
    <n v="754556287"/>
    <n v="286453721.80000001"/>
    <n v="300864887.31999999"/>
    <n v="541893984.29999995"/>
    <n v="17.989999999999998"/>
    <n v="12.49"/>
    <n v="59.31"/>
    <n v="11.44"/>
    <n v="32.4"/>
    <n v="147.46"/>
    <n v="25.94"/>
  </r>
  <r>
    <s v="11304"/>
    <m/>
    <x v="8"/>
    <x v="8"/>
    <n v="2.94"/>
    <n v="2.75"/>
    <n v="2.08"/>
    <n v="308082199.19999999"/>
    <n v="252253876.16"/>
    <n v="245713007.5"/>
    <n v="171650533.84"/>
    <n v="37.22"/>
    <n v="19.96"/>
    <n v="104.18"/>
    <n v="60.65"/>
    <n v="65.06"/>
    <n v="55.94"/>
    <n v="42.53"/>
  </r>
  <r>
    <s v="10678"/>
    <m/>
    <x v="14"/>
    <x v="14"/>
    <n v="2.06"/>
    <n v="1.92"/>
    <n v="1.03"/>
    <n v="468570411.07999998"/>
    <n v="292958088.64999998"/>
    <n v="374805745.63"/>
    <n v="19491912.789999999"/>
    <n v="24.16"/>
    <n v="14.22"/>
    <n v="184.31"/>
    <n v="75.37"/>
    <n v="42.65"/>
    <n v="290.43"/>
    <n v="34.33"/>
  </r>
  <r>
    <s v="10733"/>
    <m/>
    <x v="8"/>
    <x v="8"/>
    <n v="1.73"/>
    <n v="1.6"/>
    <n v="1.18"/>
    <n v="87333166.810000002"/>
    <n v="15856982.77"/>
    <n v="20628601.780000001"/>
    <n v="20114563.82"/>
    <n v="5.55"/>
    <n v="4.12"/>
    <n v="208.96"/>
    <n v="28.23"/>
    <n v="188.86"/>
    <n v="33.869999999999997"/>
    <n v="44.2"/>
  </r>
  <r>
    <s v="11289"/>
    <m/>
    <x v="1"/>
    <x v="1"/>
    <n v="1.3"/>
    <n v="1.1399999999999999"/>
    <n v="0.81"/>
    <n v="14900513.039999999"/>
    <n v="5157471.8899999997"/>
    <n v="12949937.01"/>
    <n v="-10144040.720000001"/>
    <n v="7.24"/>
    <n v="2.5299999999999998"/>
    <n v="108.69"/>
    <n v="38.17"/>
    <n v="47.16"/>
    <n v="284.12"/>
    <n v="31.21"/>
  </r>
  <r>
    <s v="11290"/>
    <m/>
    <x v="1"/>
    <x v="1"/>
    <n v="2.2000000000000002"/>
    <n v="1.99"/>
    <n v="1.57"/>
    <n v="51363974.869999997"/>
    <n v="100237006.92"/>
    <n v="33367746.399999999"/>
    <n v="24244655.050000001"/>
    <n v="18.7"/>
    <n v="36.47"/>
    <n v="108.18"/>
    <n v="37.22"/>
    <n v="69.84"/>
    <n v="213.69"/>
    <n v="65.73"/>
  </r>
  <r>
    <s v="11291"/>
    <m/>
    <x v="4"/>
    <x v="4"/>
    <n v="2.38"/>
    <n v="2.17"/>
    <n v="1.76"/>
    <n v="51146901.420000002"/>
    <n v="31174611.129999999"/>
    <n v="29688255.59"/>
    <n v="28006123.370000001"/>
    <n v="23.23"/>
    <n v="16.07"/>
    <n v="68.41"/>
    <n v="36"/>
    <n v="90.89"/>
    <n v="218.03"/>
    <n v="67.63"/>
  </r>
  <r>
    <s v="11292"/>
    <m/>
    <x v="4"/>
    <x v="4"/>
    <n v="2.38"/>
    <n v="2.15"/>
    <n v="1.73"/>
    <n v="41348299.420000002"/>
    <n v="6268353.5700000003"/>
    <n v="9181511.7699999996"/>
    <n v="21711126.32"/>
    <n v="8.23"/>
    <n v="6.02"/>
    <n v="95.46"/>
    <n v="21.69"/>
    <n v="76.73"/>
    <n v="169.44"/>
    <n v="63.69"/>
  </r>
  <r>
    <s v="11293"/>
    <m/>
    <x v="4"/>
    <x v="4"/>
    <n v="2.6"/>
    <n v="2.37"/>
    <n v="1.96"/>
    <n v="59034986.520000003"/>
    <n v="22120428.600000001"/>
    <n v="17284895.390000001"/>
    <n v="35556511.630000003"/>
    <n v="13.67"/>
    <n v="15.49"/>
    <n v="127.21"/>
    <n v="47.7"/>
    <n v="53.38"/>
    <n v="203"/>
    <n v="70.290000000000006"/>
  </r>
  <r>
    <s v="11294"/>
    <m/>
    <x v="4"/>
    <x v="4"/>
    <n v="4.9800000000000004"/>
    <n v="4.7"/>
    <n v="4.04"/>
    <n v="119882727.92"/>
    <n v="21700906.07"/>
    <n v="35849866.18"/>
    <n v="91453771.75"/>
    <n v="22.47"/>
    <n v="7.85"/>
    <n v="66.2"/>
    <n v="36.76"/>
    <n v="49.5"/>
    <n v="295.02999999999997"/>
    <n v="55.79"/>
  </r>
  <r>
    <s v="11295"/>
    <m/>
    <x v="3"/>
    <x v="3"/>
    <n v="1.18"/>
    <n v="0.96"/>
    <n v="0.67"/>
    <n v="17440023.899999999"/>
    <n v="30478973.52"/>
    <n v="34640204.090000004"/>
    <n v="-31002035.640000001"/>
    <n v="13.39"/>
    <n v="12.12"/>
    <n v="206.44"/>
    <n v="21.91"/>
    <n v="37.83"/>
    <n v="0"/>
    <n v="44.12"/>
  </r>
  <r>
    <s v="11296"/>
    <m/>
    <x v="2"/>
    <x v="2"/>
    <n v="2.19"/>
    <n v="2.08"/>
    <n v="1.77"/>
    <n v="30392654.850000001"/>
    <n v="3291329.19"/>
    <n v="7168306.75"/>
    <n v="19755132.32"/>
    <n v="9"/>
    <n v="3.35"/>
    <n v="143.22999999999999"/>
    <n v="15.52"/>
    <n v="294.35000000000002"/>
    <n v="173.3"/>
    <n v="57.18"/>
  </r>
  <r>
    <s v="10664"/>
    <m/>
    <x v="0"/>
    <x v="0"/>
    <n v="1.96"/>
    <n v="1.73"/>
    <n v="0.6"/>
    <n v="435736909.12"/>
    <n v="589660242.29999995"/>
    <n v="591166044.15999997"/>
    <n v="-182667319.75"/>
    <n v="32.35"/>
    <n v="23.18"/>
    <n v="123.8"/>
    <n v="83.82"/>
    <n v="41.55"/>
    <n v="85.2"/>
    <n v="45.17"/>
  </r>
  <r>
    <s v="10834"/>
    <m/>
    <x v="6"/>
    <x v="6"/>
    <n v="2.44"/>
    <n v="2.11"/>
    <n v="1.75"/>
    <n v="32460185.260000002"/>
    <n v="2288512.2400000002"/>
    <n v="7190886.8300000001"/>
    <n v="16944273.940000001"/>
    <n v="6.79"/>
    <n v="1.97"/>
    <n v="103.17"/>
    <n v="22.49"/>
    <n v="61.22"/>
    <n v="160.68"/>
    <n v="96.58"/>
  </r>
  <r>
    <s v="10835"/>
    <m/>
    <x v="2"/>
    <x v="2"/>
    <n v="4.38"/>
    <n v="4.17"/>
    <n v="3.78"/>
    <n v="38892768.859999999"/>
    <n v="11460612.41"/>
    <n v="12872477.810000001"/>
    <n v="31986300.640000001"/>
    <n v="18.489999999999998"/>
    <n v="14.96"/>
    <n v="171.7"/>
    <n v="20.57"/>
    <n v="69.64"/>
    <n v="144.30000000000001"/>
    <n v="84.01"/>
  </r>
  <r>
    <s v="10836"/>
    <m/>
    <x v="2"/>
    <x v="2"/>
    <n v="4.41"/>
    <n v="4.12"/>
    <n v="3.74"/>
    <n v="27516199.09"/>
    <n v="5007664.8600000003"/>
    <n v="5950487.6900000004"/>
    <n v="22123061.059999999"/>
    <n v="9.6999999999999993"/>
    <n v="7.09"/>
    <n v="74.930000000000007"/>
    <n v="26.63"/>
    <n v="51.01"/>
    <n v="134.77000000000001"/>
    <n v="56.54"/>
  </r>
  <r>
    <s v="10837"/>
    <m/>
    <x v="2"/>
    <x v="2"/>
    <n v="5.44"/>
    <n v="5.12"/>
    <n v="4.5599999999999996"/>
    <n v="37682402.560000002"/>
    <n v="7239503.79"/>
    <n v="7792602.4400000004"/>
    <n v="30193974.969999999"/>
    <n v="12.76"/>
    <n v="9.8800000000000008"/>
    <n v="132.49"/>
    <n v="15.71"/>
    <n v="104.76"/>
    <n v="15.69"/>
    <n v="91.45"/>
  </r>
  <r>
    <s v="10838"/>
    <m/>
    <x v="4"/>
    <x v="4"/>
    <n v="1.84"/>
    <n v="1.67"/>
    <n v="1.43"/>
    <n v="20646927.079999998"/>
    <n v="599097.30000000005"/>
    <n v="2843817.66"/>
    <n v="10546062.220000001"/>
    <n v="2.92"/>
    <n v="0.74"/>
    <n v="110.39"/>
    <n v="19.05"/>
    <n v="58.35"/>
    <n v="128.4"/>
    <n v="47.04"/>
  </r>
  <r>
    <s v="10839"/>
    <m/>
    <x v="6"/>
    <x v="6"/>
    <n v="1.24"/>
    <n v="1.0900000000000001"/>
    <n v="0.77"/>
    <n v="4602103.38"/>
    <n v="-140875.56"/>
    <n v="1048899.49"/>
    <n v="-4415453.2300000004"/>
    <n v="1.57"/>
    <n v="-0.18"/>
    <n v="208.1"/>
    <n v="40.229999999999997"/>
    <n v="78.63"/>
    <n v="228.02"/>
    <n v="87.38"/>
  </r>
  <r>
    <s v="10840"/>
    <m/>
    <x v="2"/>
    <x v="2"/>
    <n v="2.77"/>
    <n v="2.56"/>
    <n v="2.08"/>
    <n v="23668501.73"/>
    <n v="2437658.9500000002"/>
    <n v="5048847.37"/>
    <n v="14500550.609999999"/>
    <n v="6.81"/>
    <n v="3.02"/>
    <n v="97.37"/>
    <n v="18.489999999999998"/>
    <n v="60.36"/>
    <n v="107.23"/>
    <n v="59.35"/>
  </r>
  <r>
    <s v="10841"/>
    <m/>
    <x v="1"/>
    <x v="1"/>
    <n v="1.81"/>
    <n v="1.52"/>
    <n v="1.26"/>
    <n v="26857131.32"/>
    <n v="18898177.739999998"/>
    <n v="24295317.640000001"/>
    <n v="8485952.1899999995"/>
    <n v="17.73"/>
    <n v="10.52"/>
    <n v="201.44"/>
    <n v="21.08"/>
    <n v="53.89"/>
    <n v="81.31"/>
    <n v="111.38"/>
  </r>
  <r>
    <s v="10842"/>
    <m/>
    <x v="4"/>
    <x v="4"/>
    <n v="3.16"/>
    <n v="2.87"/>
    <n v="2.5499999999999998"/>
    <n v="30762660.469999999"/>
    <n v="8675405.9499999993"/>
    <n v="11708872.189999999"/>
    <n v="22152865.789999999"/>
    <n v="14.13"/>
    <n v="9.7200000000000006"/>
    <n v="136.47999999999999"/>
    <n v="12.61"/>
    <n v="87.41"/>
    <n v="128.80000000000001"/>
    <n v="85.6"/>
  </r>
  <r>
    <s v="10843"/>
    <m/>
    <x v="6"/>
    <x v="6"/>
    <n v="1.91"/>
    <n v="1.72"/>
    <n v="1.43"/>
    <n v="14880707.560000001"/>
    <n v="-1756864.92"/>
    <n v="-112230.12"/>
    <n v="7015442.6200000001"/>
    <n v="-0.17"/>
    <n v="-2.66"/>
    <n v="89.74"/>
    <n v="26.37"/>
    <n v="70.150000000000006"/>
    <n v="169.5"/>
    <n v="84.54"/>
  </r>
  <r>
    <s v="10844"/>
    <m/>
    <x v="2"/>
    <x v="2"/>
    <n v="3.67"/>
    <n v="3.35"/>
    <n v="2.84"/>
    <n v="39385755.189999998"/>
    <n v="6945441.0800000001"/>
    <n v="7983986.0099999998"/>
    <n v="27216514.370000001"/>
    <n v="10.75"/>
    <n v="8.18"/>
    <n v="122.88"/>
    <n v="25.32"/>
    <n v="87.02"/>
    <n v="63.49"/>
    <n v="89.16"/>
  </r>
  <r>
    <s v="10697"/>
    <m/>
    <x v="14"/>
    <x v="14"/>
    <n v="2.25"/>
    <n v="2.02"/>
    <n v="1.28"/>
    <n v="509036009.26999998"/>
    <n v="202230626.69"/>
    <n v="244132954.34999999"/>
    <n v="150476329.41999999"/>
    <n v="19.53"/>
    <n v="10.8"/>
    <n v="96"/>
    <n v="88.15"/>
    <n v="94.72"/>
    <n v="163.80000000000001"/>
    <n v="78.989999999999995"/>
  </r>
  <r>
    <s v="10833"/>
    <m/>
    <x v="4"/>
    <x v="4"/>
    <n v="1.8"/>
    <n v="1.65"/>
    <n v="1.45"/>
    <n v="22221781.48"/>
    <n v="3730158.61"/>
    <n v="10051954.460000001"/>
    <n v="12596476.199999999"/>
    <n v="11.55"/>
    <n v="5.27"/>
    <n v="166.29"/>
    <n v="47.96"/>
    <n v="75.27"/>
    <n v="255.9"/>
    <n v="82.27"/>
  </r>
  <r>
    <s v="10850"/>
    <m/>
    <x v="2"/>
    <x v="2"/>
    <n v="4.99"/>
    <n v="4.75"/>
    <n v="3.03"/>
    <n v="109877087.67"/>
    <n v="23844634.68"/>
    <n v="26681743.18"/>
    <n v="55978380.240000002"/>
    <n v="21.36"/>
    <n v="14.59"/>
    <n v="83.36"/>
    <n v="122.97"/>
    <n v="169.35"/>
    <n v="120.31"/>
    <n v="116.29"/>
  </r>
  <r>
    <s v="10851"/>
    <m/>
    <x v="1"/>
    <x v="1"/>
    <n v="1.67"/>
    <n v="1.49"/>
    <n v="1.0900000000000001"/>
    <n v="25603225.539999999"/>
    <n v="21542211.48"/>
    <n v="24002417.52"/>
    <n v="3598608.29"/>
    <n v="15.47"/>
    <n v="14.9"/>
    <n v="209.86"/>
    <n v="44.67"/>
    <n v="61.71"/>
    <n v="187.04"/>
    <n v="72.349999999999994"/>
  </r>
  <r>
    <s v="10852"/>
    <m/>
    <x v="1"/>
    <x v="1"/>
    <n v="1.95"/>
    <n v="1.87"/>
    <n v="1.61"/>
    <n v="51369212.07"/>
    <n v="17845158.579999998"/>
    <n v="17976737.649999999"/>
    <n v="32970958.629999999"/>
    <n v="11.9"/>
    <n v="9.44"/>
    <n v="148.84"/>
    <n v="79.599999999999994"/>
    <n v="88.12"/>
    <n v="87.81"/>
    <n v="42.35"/>
  </r>
  <r>
    <s v="10853"/>
    <m/>
    <x v="4"/>
    <x v="4"/>
    <n v="3.53"/>
    <n v="3.27"/>
    <n v="1.74"/>
    <n v="66440727.329999998"/>
    <n v="28191246.690000001"/>
    <n v="26555785.829999998"/>
    <n v="20454605.359999999"/>
    <n v="23.1"/>
    <n v="18.97"/>
    <n v="190.42"/>
    <n v="189.64"/>
    <n v="130.05000000000001"/>
    <n v="410.85"/>
    <n v="120.15"/>
  </r>
  <r>
    <s v="10854"/>
    <m/>
    <x v="3"/>
    <x v="3"/>
    <n v="2.82"/>
    <n v="2.7"/>
    <n v="1.76"/>
    <n v="124518392.91"/>
    <n v="47643399.259999998"/>
    <n v="63086761.899999999"/>
    <n v="51624731.07"/>
    <n v="26.32"/>
    <n v="9.2899999999999991"/>
    <n v="84.56"/>
    <n v="87.49"/>
    <n v="148.1"/>
    <n v="98.48"/>
    <n v="58.9"/>
  </r>
  <r>
    <s v="10855"/>
    <m/>
    <x v="3"/>
    <x v="3"/>
    <n v="1.28"/>
    <n v="1.18"/>
    <n v="0.59"/>
    <n v="16871051.149999999"/>
    <n v="35775705.030000001"/>
    <n v="28581165.09"/>
    <n v="-24838301.280000001"/>
    <n v="15.94"/>
    <n v="14.17"/>
    <n v="199.05"/>
    <n v="88.06"/>
    <n v="81.64"/>
    <n v="228.99"/>
    <n v="42.99"/>
  </r>
  <r>
    <s v="10856"/>
    <m/>
    <x v="2"/>
    <x v="2"/>
    <n v="1.68"/>
    <n v="1.59"/>
    <n v="0.85"/>
    <n v="21893042.079999998"/>
    <n v="16954582.32"/>
    <n v="20593915.510000002"/>
    <n v="-4912680.3600000003"/>
    <n v="20.190000000000001"/>
    <n v="17.399999999999999"/>
    <n v="109.09"/>
    <n v="82.97"/>
    <n v="94.49"/>
    <n v="259.83"/>
    <n v="52.26"/>
  </r>
  <r>
    <s v="13747"/>
    <m/>
    <x v="2"/>
    <x v="2"/>
    <n v="1.27"/>
    <n v="1.1399999999999999"/>
    <n v="0.83"/>
    <n v="3703623.48"/>
    <n v="268161.73"/>
    <n v="1016660.29"/>
    <n v="-2397873.2999999998"/>
    <n v="2.7"/>
    <n v="0.91"/>
    <n v="280.88"/>
    <n v="52.7"/>
    <n v="233.26"/>
    <n v="117.73"/>
    <n v="79.19"/>
  </r>
  <r>
    <s v="31327"/>
    <m/>
    <x v="7"/>
    <x v="7"/>
    <n v="8.82"/>
    <n v="8.4"/>
    <n v="7.93"/>
    <n v="37946608.159999996"/>
    <n v="11468735.289999999"/>
    <n v="12476829.029999999"/>
    <n v="33603443.689999998"/>
    <n v="36.799999999999997"/>
    <n v="17.59"/>
    <n v="60.39"/>
    <n v="35.47"/>
    <n v="70.83"/>
    <n v="96.51"/>
    <n v="123.69"/>
  </r>
  <r>
    <s v="10662"/>
    <m/>
    <x v="0"/>
    <x v="0"/>
    <n v="3.43"/>
    <n v="3.13"/>
    <n v="1.9"/>
    <n v="1579029024.04"/>
    <n v="227076016.59999999"/>
    <n v="247444409.80000001"/>
    <n v="582337356.07000005"/>
    <n v="11.34"/>
    <n v="6.79"/>
    <n v="70.97"/>
    <n v="136.19999999999999"/>
    <n v="89.98"/>
    <n v="199.19"/>
    <n v="56.81"/>
  </r>
  <r>
    <s v="10817"/>
    <m/>
    <x v="3"/>
    <x v="3"/>
    <n v="5.32"/>
    <n v="5.1100000000000003"/>
    <n v="4.2699999999999996"/>
    <n v="238977586.44"/>
    <n v="80746255.040000007"/>
    <n v="95804592.760000005"/>
    <n v="181277227.91999999"/>
    <n v="30.9"/>
    <n v="13.54"/>
    <n v="59.02"/>
    <n v="35.92"/>
    <n v="68.67"/>
    <n v="165.55"/>
    <n v="30.41"/>
  </r>
  <r>
    <s v="10818"/>
    <m/>
    <x v="2"/>
    <x v="2"/>
    <n v="2.5"/>
    <n v="2.4"/>
    <n v="1.82"/>
    <n v="32706710.789999999"/>
    <n v="15026224.23"/>
    <n v="11282750.68"/>
    <n v="17905712.460000001"/>
    <n v="15.44"/>
    <n v="16.98"/>
    <n v="121.08"/>
    <n v="52.97"/>
    <n v="81.31"/>
    <n v="188.4"/>
    <n v="64.73"/>
  </r>
  <r>
    <s v="10819"/>
    <m/>
    <x v="11"/>
    <x v="11"/>
    <n v="2"/>
    <n v="1.85"/>
    <n v="1.53"/>
    <n v="352418997.38"/>
    <n v="105077909.06999999"/>
    <n v="156508644.83000001"/>
    <n v="186305115.18000001"/>
    <n v="20.010000000000002"/>
    <n v="6.79"/>
    <n v="112.41"/>
    <n v="61.73"/>
    <n v="66.92"/>
    <n v="148.34"/>
    <n v="54.86"/>
  </r>
  <r>
    <s v="10820"/>
    <m/>
    <x v="2"/>
    <x v="2"/>
    <n v="1.71"/>
    <n v="1.57"/>
    <n v="1.24"/>
    <n v="18950192.25"/>
    <n v="868994.14"/>
    <n v="2839966.21"/>
    <n v="6207105.96"/>
    <n v="4.42"/>
    <n v="1.07"/>
    <n v="163.31"/>
    <n v="68.44"/>
    <n v="132.97999999999999"/>
    <n v="115.52"/>
    <n v="99.23"/>
  </r>
  <r>
    <s v="10821"/>
    <m/>
    <x v="6"/>
    <x v="6"/>
    <n v="2.75"/>
    <n v="2.62"/>
    <n v="2.11"/>
    <n v="77339187.379999995"/>
    <n v="22024918.039999999"/>
    <n v="25775334.469999999"/>
    <n v="49319308.689999998"/>
    <n v="14.76"/>
    <n v="8.16"/>
    <n v="113.2"/>
    <n v="29.35"/>
    <n v="98.57"/>
    <n v="187.62"/>
    <n v="25.82"/>
  </r>
  <r>
    <s v="10822"/>
    <m/>
    <x v="3"/>
    <x v="3"/>
    <n v="2.83"/>
    <n v="2.64"/>
    <n v="2.21"/>
    <n v="255687656.97999999"/>
    <n v="76435573.599999994"/>
    <n v="94594776.299999997"/>
    <n v="168636775.90000001"/>
    <n v="24.21"/>
    <n v="10.25"/>
    <n v="125.41"/>
    <n v="51.01"/>
    <n v="124.86"/>
    <n v="202.35"/>
    <n v="71.02"/>
  </r>
  <r>
    <s v="10823"/>
    <m/>
    <x v="3"/>
    <x v="3"/>
    <n v="2.57"/>
    <n v="2.46"/>
    <n v="2.0499999999999998"/>
    <n v="201583958.63"/>
    <n v="58465873.259999998"/>
    <n v="79909067.909999996"/>
    <n v="136482833.06"/>
    <n v="23.95"/>
    <n v="9.1"/>
    <n v="136.22"/>
    <n v="108.36"/>
    <n v="83.79"/>
    <n v="90.7"/>
    <n v="62.58"/>
  </r>
  <r>
    <s v="10824"/>
    <m/>
    <x v="2"/>
    <x v="2"/>
    <n v="7.15"/>
    <n v="6.82"/>
    <n v="6.61"/>
    <n v="29465952.960000001"/>
    <n v="2934886.38"/>
    <n v="4215994.8"/>
    <n v="26875081.25"/>
    <n v="14.42"/>
    <n v="4.45"/>
    <n v="49.7"/>
    <n v="44.29"/>
    <n v="79.53"/>
    <n v="25.3"/>
    <n v="150.80000000000001"/>
  </r>
  <r>
    <s v="10825"/>
    <m/>
    <x v="1"/>
    <x v="1"/>
    <n v="5.36"/>
    <n v="5.25"/>
    <n v="4.9800000000000004"/>
    <n v="176302740.61000001"/>
    <n v="37887057.880000003"/>
    <n v="41337469.590000004"/>
    <n v="160382342.18000001"/>
    <n v="26.67"/>
    <n v="12.77"/>
    <n v="124"/>
    <n v="56.44"/>
    <n v="71.86"/>
    <n v="226.16"/>
    <n v="46.21"/>
  </r>
  <r>
    <s v="10826"/>
    <m/>
    <x v="4"/>
    <x v="4"/>
    <n v="4.7699999999999996"/>
    <n v="4.6399999999999997"/>
    <n v="4.21"/>
    <n v="91564820.480000004"/>
    <n v="22090243.510000002"/>
    <n v="20667054.199999999"/>
    <n v="78155419.730000004"/>
    <n v="16.850000000000001"/>
    <n v="11.83"/>
    <n v="90.77"/>
    <n v="41.29"/>
    <n v="101.59"/>
    <n v="143.29"/>
    <n v="52.75"/>
  </r>
  <r>
    <s v="28006"/>
    <m/>
    <x v="2"/>
    <x v="2"/>
    <n v="4.62"/>
    <n v="4.41"/>
    <n v="3.91"/>
    <n v="53978013.670000002"/>
    <n v="16010515.76"/>
    <n v="17331862.98"/>
    <n v="43339412.450000003"/>
    <n v="23.93"/>
    <n v="10.57"/>
    <n v="151.52000000000001"/>
    <n v="27.19"/>
    <n v="88.99"/>
    <n v="202.7"/>
    <n v="50.32"/>
  </r>
  <r>
    <s v="10696"/>
    <m/>
    <x v="11"/>
    <x v="11"/>
    <n v="3.73"/>
    <n v="3.55"/>
    <n v="1.88"/>
    <n v="245648005.78999999"/>
    <n v="82226528.75"/>
    <n v="71816797.329999998"/>
    <n v="79485427.129999995"/>
    <n v="13.28"/>
    <n v="8.5"/>
    <n v="81.040000000000006"/>
    <n v="23.61"/>
    <n v="188.42"/>
    <n v="48.74"/>
    <n v="31.69"/>
  </r>
  <r>
    <s v="10845"/>
    <m/>
    <x v="2"/>
    <x v="2"/>
    <n v="2.66"/>
    <n v="2.36"/>
    <n v="2.09"/>
    <n v="18538240.57"/>
    <n v="-1793746.8"/>
    <n v="-204369.22"/>
    <n v="12109447.710000001"/>
    <n v="-0.3"/>
    <n v="-3.75"/>
    <n v="81.900000000000006"/>
    <n v="31.96"/>
    <n v="56.7"/>
    <n v="80.38"/>
    <n v="77.319999999999993"/>
  </r>
  <r>
    <s v="10846"/>
    <m/>
    <x v="4"/>
    <x v="4"/>
    <n v="1.63"/>
    <n v="1.5"/>
    <n v="1.27"/>
    <n v="12572498.189999999"/>
    <n v="6346215.4800000004"/>
    <n v="5521056.5300000003"/>
    <n v="5473393.2599999998"/>
    <n v="7.16"/>
    <n v="12.83"/>
    <n v="92.23"/>
    <n v="19.52"/>
    <n v="63.96"/>
    <n v="98.42"/>
    <n v="68.260000000000005"/>
  </r>
  <r>
    <s v="10847"/>
    <m/>
    <x v="2"/>
    <x v="2"/>
    <n v="3.93"/>
    <n v="3.73"/>
    <n v="2.82"/>
    <n v="28918390.199999999"/>
    <n v="10437207.77"/>
    <n v="10218486.18"/>
    <n v="17979155.059999999"/>
    <n v="13.54"/>
    <n v="19.190000000000001"/>
    <n v="23.79"/>
    <n v="56.53"/>
    <n v="68.209999999999994"/>
    <n v="80.95"/>
    <n v="51.75"/>
  </r>
  <r>
    <s v="10848"/>
    <m/>
    <x v="2"/>
    <x v="2"/>
    <n v="3.89"/>
    <n v="3.73"/>
    <n v="3.14"/>
    <n v="21245114.870000001"/>
    <n v="3740305.5"/>
    <n v="3679023.58"/>
    <n v="15733125.83"/>
    <n v="6.13"/>
    <n v="9.51"/>
    <n v="74.05"/>
    <n v="17.309999999999999"/>
    <n v="52.2"/>
    <n v="55.43"/>
    <n v="70.5"/>
  </r>
  <r>
    <s v="10849"/>
    <m/>
    <x v="7"/>
    <x v="7"/>
    <n v="5.58"/>
    <n v="5.34"/>
    <n v="4.96"/>
    <n v="12533771.970000001"/>
    <n v="-981238.92"/>
    <n v="-581121.62"/>
    <n v="10840864.91"/>
    <n v="-2.68"/>
    <n v="-4.3899999999999997"/>
    <n v="20.3"/>
    <n v="27.05"/>
    <n v="107.09"/>
    <n v="65.930000000000007"/>
    <n v="92.19"/>
  </r>
  <r>
    <s v="13816"/>
    <m/>
    <x v="2"/>
    <x v="2"/>
    <n v="5.55"/>
    <n v="5.22"/>
    <n v="4.13"/>
    <n v="22284300.43"/>
    <n v="2164671.75"/>
    <n v="1442407.96"/>
    <n v="15332371.33"/>
    <n v="3.7"/>
    <n v="4.75"/>
    <n v="39.28"/>
    <n v="54.69"/>
    <n v="47.97"/>
    <n v="122.74"/>
    <n v="72.97"/>
  </r>
  <r>
    <s v="10665"/>
    <m/>
    <x v="14"/>
    <x v="14"/>
    <n v="2.44"/>
    <n v="2.06"/>
    <n v="1.1200000000000001"/>
    <n v="516120743.50999999"/>
    <n v="322151682.5"/>
    <n v="355153352.54000002"/>
    <n v="66949545.090000004"/>
    <n v="29.22"/>
    <n v="15.01"/>
    <n v="123.98"/>
    <n v="75.06"/>
    <n v="85.48"/>
    <n v="142.31"/>
    <n v="81.59"/>
  </r>
  <r>
    <s v="10857"/>
    <m/>
    <x v="8"/>
    <x v="8"/>
    <n v="2.78"/>
    <n v="2.52"/>
    <n v="1.3"/>
    <n v="240314631.74000001"/>
    <n v="89745617.269999996"/>
    <n v="112770897.09"/>
    <n v="37778616.630000003"/>
    <n v="28.78"/>
    <n v="15.23"/>
    <n v="121.08"/>
    <n v="114.21"/>
    <n v="108.79"/>
    <n v="171.33"/>
    <n v="100.97"/>
  </r>
  <r>
    <s v="10858"/>
    <m/>
    <x v="4"/>
    <x v="4"/>
    <n v="2.54"/>
    <n v="2.38"/>
    <n v="1.79"/>
    <n v="29681839.059999999"/>
    <n v="6465530.0899999999"/>
    <n v="8933474.9800000004"/>
    <n v="14935056.24"/>
    <n v="10.7"/>
    <n v="7.4"/>
    <n v="111.25"/>
    <n v="91.25"/>
    <n v="111.49"/>
    <n v="185.81"/>
    <n v="55.7"/>
  </r>
  <r>
    <s v="10859"/>
    <m/>
    <x v="2"/>
    <x v="2"/>
    <n v="1.6"/>
    <n v="1.39"/>
    <n v="0.78"/>
    <n v="10319697.1"/>
    <n v="7105464.5800000001"/>
    <n v="8643247.6600000001"/>
    <n v="-3822105.09"/>
    <n v="14.59"/>
    <n v="15.72"/>
    <n v="145.46"/>
    <n v="112.58"/>
    <n v="109.91"/>
    <n v="143.5"/>
    <n v="108.78"/>
  </r>
  <r>
    <s v="10860"/>
    <m/>
    <x v="4"/>
    <x v="4"/>
    <n v="2"/>
    <n v="1.88"/>
    <n v="1.62"/>
    <n v="17401116.260000002"/>
    <n v="774358.2"/>
    <n v="4430098.47"/>
    <n v="10776746.140000001"/>
    <n v="5.33"/>
    <n v="1.25"/>
    <n v="107.39"/>
    <n v="13.78"/>
    <n v="46.58"/>
    <n v="148.76"/>
    <n v="46.71"/>
  </r>
  <r>
    <s v="10861"/>
    <m/>
    <x v="4"/>
    <x v="4"/>
    <n v="0.87"/>
    <n v="0.77"/>
    <n v="0.45"/>
    <n v="-5004294.6100000003"/>
    <n v="-9761248.5999999996"/>
    <n v="-3203437.01"/>
    <n v="-21493458.93"/>
    <n v="-2.87"/>
    <n v="-7.43"/>
    <n v="124.21"/>
    <n v="29.06"/>
    <n v="83.92"/>
    <n v="167.62"/>
    <n v="50.04"/>
  </r>
  <r>
    <s v="10862"/>
    <m/>
    <x v="2"/>
    <x v="2"/>
    <n v="1.25"/>
    <n v="1.1100000000000001"/>
    <n v="0.78"/>
    <n v="4361510.6900000004"/>
    <n v="-1170129.71"/>
    <n v="1082320.04"/>
    <n v="-3952236.82"/>
    <n v="2.1800000000000002"/>
    <n v="-2.93"/>
    <n v="189.14"/>
    <n v="38.78"/>
    <n v="88.47"/>
    <n v="148.52000000000001"/>
    <n v="85.15"/>
  </r>
  <r>
    <s v="10663"/>
    <m/>
    <x v="14"/>
    <x v="14"/>
    <n v="2.56"/>
    <n v="2.37"/>
    <n v="1.85"/>
    <n v="848070548.50999999"/>
    <n v="157385617.71000001"/>
    <n v="161652388.97"/>
    <n v="517097345.08999997"/>
    <n v="11.01"/>
    <n v="5.75"/>
    <n v="21.02"/>
    <n v="90.09"/>
    <n v="34.770000000000003"/>
    <n v="79.25"/>
    <n v="47.72"/>
  </r>
  <r>
    <s v="10827"/>
    <m/>
    <x v="15"/>
    <x v="15"/>
    <n v="0.95"/>
    <n v="0.77"/>
    <n v="0.22"/>
    <n v="-6345973.6699999999"/>
    <n v="25934953.52"/>
    <n v="42804388.729999997"/>
    <n v="-104218462.04000001"/>
    <n v="17.010000000000002"/>
    <n v="3.9"/>
    <n v="323.35000000000002"/>
    <n v="39.51"/>
    <n v="77.400000000000006"/>
    <n v="383.76"/>
    <n v="57.46"/>
  </r>
  <r>
    <s v="10828"/>
    <m/>
    <x v="6"/>
    <x v="6"/>
    <n v="2.78"/>
    <n v="2.6"/>
    <n v="2.1"/>
    <n v="45734159.560000002"/>
    <n v="939913.77"/>
    <n v="11723235.560000001"/>
    <n v="28249298.609999999"/>
    <n v="10.67"/>
    <n v="0.34"/>
    <n v="78.38"/>
    <n v="67.3"/>
    <n v="79.17"/>
    <n v="298.74"/>
    <n v="42.85"/>
  </r>
  <r>
    <s v="10829"/>
    <m/>
    <x v="8"/>
    <x v="8"/>
    <n v="2.25"/>
    <n v="2.1"/>
    <n v="0.7"/>
    <n v="149577446.09"/>
    <n v="52624820.850000001"/>
    <n v="74990678.120000005"/>
    <n v="-27771118.039999999"/>
    <n v="20.67"/>
    <n v="11.69"/>
    <n v="144.44"/>
    <n v="375.8"/>
    <n v="65.87"/>
    <n v="482.1"/>
    <n v="62.72"/>
  </r>
  <r>
    <s v="10830"/>
    <m/>
    <x v="2"/>
    <x v="2"/>
    <n v="1.46"/>
    <n v="1.36"/>
    <n v="0.72"/>
    <n v="15262082.869999999"/>
    <n v="10861075.060000001"/>
    <n v="10867044.76"/>
    <n v="-9322259.6999999993"/>
    <n v="11.73"/>
    <n v="11.92"/>
    <n v="108.96"/>
    <n v="105.69"/>
    <n v="71.52"/>
    <n v="357.35"/>
    <n v="67.81"/>
  </r>
  <r>
    <s v="10831"/>
    <m/>
    <x v="4"/>
    <x v="4"/>
    <n v="3.4"/>
    <n v="3.25"/>
    <n v="2.61"/>
    <n v="82692348.609999999"/>
    <n v="10142099"/>
    <n v="11130542.35"/>
    <n v="55770784.020000003"/>
    <n v="8.65"/>
    <n v="5.91"/>
    <n v="145.47999999999999"/>
    <n v="125.6"/>
    <n v="374.98"/>
    <n v="362.06"/>
    <n v="56.9"/>
  </r>
  <r>
    <s v="10832"/>
    <m/>
    <x v="6"/>
    <x v="6"/>
    <n v="1.55"/>
    <n v="1.44"/>
    <n v="0.62"/>
    <n v="49176521.960000001"/>
    <n v="38479538.490000002"/>
    <n v="40906474.100000001"/>
    <n v="-34030558.119999997"/>
    <n v="27.05"/>
    <n v="18.46"/>
    <n v="301.66000000000003"/>
    <n v="208.93"/>
    <n v="115.64"/>
    <n v="392.95"/>
    <n v="68.400000000000006"/>
  </r>
  <r>
    <s v="22734"/>
    <m/>
    <x v="2"/>
    <x v="2"/>
    <n v="2.13"/>
    <n v="1.88"/>
    <n v="1.1000000000000001"/>
    <n v="21051095.989999998"/>
    <n v="1400939.86"/>
    <n v="1403952.15"/>
    <n v="1784859.42"/>
    <n v="2.89"/>
    <n v="1.59"/>
    <n v="211.51"/>
    <n v="194.47"/>
    <n v="179.62"/>
    <n v="146.16999999999999"/>
    <n v="63.87"/>
  </r>
  <r>
    <s v="23962"/>
    <m/>
    <x v="2"/>
    <x v="2"/>
    <n v="3.65"/>
    <n v="3.53"/>
    <n v="3.14"/>
    <n v="106862566.45"/>
    <n v="10775334.529999999"/>
    <n v="11090720.880000001"/>
    <n v="86475696.920000002"/>
    <n v="16.64"/>
    <n v="4.96"/>
    <n v="318.41000000000003"/>
    <n v="304.02"/>
    <n v="411.84"/>
    <n v="378.35"/>
    <n v="129.28"/>
  </r>
  <r>
    <s v="10685"/>
    <m/>
    <x v="14"/>
    <x v="14"/>
    <n v="2.73"/>
    <n v="2.4500000000000002"/>
    <n v="1.25"/>
    <n v="542615977.5"/>
    <n v="509492287.18000001"/>
    <n v="547112976.67999995"/>
    <n v="79483810.980000004"/>
    <n v="33.58"/>
    <n v="29.18"/>
    <n v="139.15"/>
    <n v="107.15"/>
    <n v="67.67"/>
    <n v="55.02"/>
    <n v="48.72"/>
  </r>
  <r>
    <s v="10752"/>
    <m/>
    <x v="3"/>
    <x v="3"/>
    <n v="2.2000000000000002"/>
    <n v="2.09"/>
    <n v="1.25"/>
    <n v="113593669.23"/>
    <n v="-11601650.550000001"/>
    <n v="2365170.7200000002"/>
    <n v="26261839.030000001"/>
    <n v="0.94"/>
    <n v="-2.48"/>
    <n v="137.52000000000001"/>
    <n v="285.25"/>
    <n v="67.52"/>
    <n v="23.82"/>
    <n v="48.98"/>
  </r>
  <r>
    <s v="10753"/>
    <m/>
    <x v="8"/>
    <x v="8"/>
    <n v="3.41"/>
    <n v="3.33"/>
    <n v="3.19"/>
    <n v="578246493.99000001"/>
    <n v="72463068.959999993"/>
    <n v="86906936.560000002"/>
    <n v="526236271.45999998"/>
    <n v="18.79"/>
    <n v="6.14"/>
    <n v="140.29"/>
    <n v="61.14"/>
    <n v="112.68"/>
    <n v="0"/>
    <n v="46.77"/>
  </r>
  <r>
    <s v="10754"/>
    <m/>
    <x v="1"/>
    <x v="1"/>
    <n v="2.23"/>
    <n v="2.0499999999999998"/>
    <n v="1.65"/>
    <n v="55736901.219999999"/>
    <n v="18615140.280000001"/>
    <n v="25393613.960000001"/>
    <n v="29616321.34"/>
    <n v="13.88"/>
    <n v="10.54"/>
    <n v="88.84"/>
    <n v="48.49"/>
    <n v="88.48"/>
    <n v="397.1"/>
    <n v="56.86"/>
  </r>
  <r>
    <s v="10755"/>
    <m/>
    <x v="5"/>
    <x v="5"/>
    <n v="1.59"/>
    <n v="1.42"/>
    <n v="1.25"/>
    <n v="28478882.710000001"/>
    <n v="20387832.57"/>
    <n v="24921019.579999998"/>
    <n v="12324373.619999999"/>
    <n v="18.3"/>
    <n v="13.77"/>
    <n v="119.06"/>
    <n v="68.069999999999993"/>
    <n v="68.64"/>
    <n v="644.54"/>
    <n v="91.36"/>
  </r>
  <r>
    <s v="28785"/>
    <m/>
    <x v="13"/>
    <x v="13"/>
    <n v="2.76"/>
    <n v="2.61"/>
    <n v="2.5"/>
    <n v="89661272.730000004"/>
    <n v="15093158.1"/>
    <n v="18293569.100000001"/>
    <n v="76656123.359999999"/>
    <n v="24.23"/>
    <n v="6.63"/>
    <n v="153.12"/>
    <n v="15.64"/>
    <n v="169.05"/>
    <m/>
    <n v="175.9"/>
  </r>
  <r>
    <s v="10699"/>
    <m/>
    <x v="9"/>
    <x v="9"/>
    <n v="6.13"/>
    <n v="5.76"/>
    <n v="4.1100000000000003"/>
    <n v="560966711.75999999"/>
    <n v="250062923.66"/>
    <n v="187321635.68000001"/>
    <n v="340342325.12"/>
    <n v="24.07"/>
    <n v="20.6"/>
    <n v="75.88"/>
    <n v="48.45"/>
    <n v="81.53"/>
    <n v="90.14"/>
    <n v="59.78"/>
  </r>
  <r>
    <s v="10866"/>
    <m/>
    <x v="2"/>
    <x v="2"/>
    <n v="2.34"/>
    <n v="2.19"/>
    <n v="1.72"/>
    <n v="26245152.100000001"/>
    <n v="10486455.24"/>
    <n v="12569460.529999999"/>
    <n v="13973083.050000001"/>
    <n v="18.25"/>
    <n v="14.7"/>
    <n v="188.19"/>
    <n v="20.100000000000001"/>
    <n v="85.26"/>
    <n v="103.08"/>
    <n v="74.11"/>
  </r>
  <r>
    <s v="10867"/>
    <m/>
    <x v="4"/>
    <x v="4"/>
    <n v="4.93"/>
    <n v="4.6900000000000004"/>
    <n v="3.95"/>
    <n v="80636081.560000002"/>
    <n v="14131961.939999999"/>
    <n v="18254269.940000001"/>
    <n v="60351078.130000003"/>
    <n v="22.33"/>
    <n v="9.8800000000000008"/>
    <n v="65.8"/>
    <n v="79.75"/>
    <n v="113.25"/>
    <n v="319.58999999999997"/>
    <n v="130.68"/>
  </r>
  <r>
    <s v="10868"/>
    <m/>
    <x v="4"/>
    <x v="4"/>
    <n v="3.94"/>
    <n v="3.49"/>
    <n v="2.5499999999999998"/>
    <n v="50836166.859999999"/>
    <n v="34299727.880000003"/>
    <n v="40213692.020000003"/>
    <n v="26889560.309999999"/>
    <n v="29.33"/>
    <n v="19.97"/>
    <n v="157.91"/>
    <n v="60.55"/>
    <n v="82.19"/>
    <n v="67.75"/>
    <n v="104.24"/>
  </r>
  <r>
    <s v="10869"/>
    <m/>
    <x v="4"/>
    <x v="4"/>
    <n v="3.42"/>
    <n v="3.22"/>
    <n v="2.46"/>
    <n v="57417084.090000004"/>
    <n v="21265445.050000001"/>
    <n v="23609357.399999999"/>
    <n v="34561271.380000003"/>
    <n v="16.809999999999999"/>
    <n v="19.010000000000002"/>
    <n v="113.45"/>
    <n v="52.66"/>
    <n v="71.010000000000005"/>
    <n v="90.78"/>
    <n v="57.1"/>
  </r>
  <r>
    <s v="10870"/>
    <m/>
    <x v="15"/>
    <x v="15"/>
    <n v="2.6"/>
    <n v="2.38"/>
    <n v="1.31"/>
    <n v="144742196.19999999"/>
    <n v="176351783.69"/>
    <n v="151392019.71000001"/>
    <n v="27948742.989999998"/>
    <n v="47.16"/>
    <n v="30.54"/>
    <n v="109.27"/>
    <n v="95.84"/>
    <n v="105.71"/>
    <n v="144"/>
    <n v="67.45"/>
  </r>
  <r>
    <s v="13817"/>
    <m/>
    <x v="4"/>
    <x v="4"/>
    <n v="2.86"/>
    <n v="2.56"/>
    <n v="2.2200000000000002"/>
    <n v="42361613.170000002"/>
    <n v="9950698.4900000002"/>
    <n v="13100983.93"/>
    <n v="27767096.649999999"/>
    <n v="15.73"/>
    <n v="9.76"/>
    <n v="122.2"/>
    <n v="50.53"/>
    <n v="86.9"/>
    <n v="96.66"/>
    <n v="112.46"/>
  </r>
  <r>
    <s v="28849"/>
    <m/>
    <x v="13"/>
    <x v="13"/>
    <n v="4.04"/>
    <n v="3.78"/>
    <n v="3.11"/>
    <n v="42782533.659999996"/>
    <n v="21018766.289999999"/>
    <n v="23608024.100000001"/>
    <n v="29722490.989999998"/>
    <n v="42.06"/>
    <n v="20.74"/>
    <n v="104.89"/>
    <n v="13.46"/>
    <n v="213.77"/>
    <n v="416.3"/>
    <n v="133.9"/>
  </r>
  <r>
    <s v="28850"/>
    <m/>
    <x v="10"/>
    <x v="10"/>
    <n v="2.95"/>
    <n v="2.78"/>
    <n v="2.25"/>
    <n v="31806474.91"/>
    <n v="24682229.399999999"/>
    <n v="28506358.379999999"/>
    <n v="20487785.059999999"/>
    <n v="63.12"/>
    <n v="25.91"/>
    <n v="113.26"/>
    <n v="50.76"/>
    <n v="103.82"/>
    <n v="226.44"/>
    <n v="133.63"/>
  </r>
  <r>
    <s v="10709"/>
    <m/>
    <x v="9"/>
    <x v="9"/>
    <n v="1.96"/>
    <n v="1.72"/>
    <n v="0.8"/>
    <n v="257292365.16999999"/>
    <n v="139954634.94999999"/>
    <n v="143690261.31"/>
    <n v="-52474428.43"/>
    <n v="14.32"/>
    <n v="9.19"/>
    <n v="129.97"/>
    <n v="39.35"/>
    <n v="86.59"/>
    <n v="206.27"/>
    <n v="41.95"/>
  </r>
  <r>
    <s v="11077"/>
    <m/>
    <x v="2"/>
    <x v="2"/>
    <n v="4.26"/>
    <n v="3.72"/>
    <n v="3.35"/>
    <n v="24341076.27"/>
    <n v="6454324.7400000002"/>
    <n v="8174596.1699999999"/>
    <n v="17413258.120000001"/>
    <n v="13.27"/>
    <n v="12.36"/>
    <n v="176.81"/>
    <n v="15.21"/>
    <n v="51.27"/>
    <n v="174.78"/>
    <n v="98.54"/>
  </r>
  <r>
    <s v="11078"/>
    <m/>
    <x v="6"/>
    <x v="6"/>
    <n v="1.39"/>
    <n v="1.17"/>
    <n v="0.39"/>
    <n v="19441255.420000002"/>
    <n v="10643470.939999999"/>
    <n v="12016725.810000001"/>
    <n v="-30217591.539999999"/>
    <n v="7.34"/>
    <n v="8.83"/>
    <n v="492.6"/>
    <n v="129.12"/>
    <n v="40.630000000000003"/>
    <n v="628.9"/>
    <n v="71.97"/>
  </r>
  <r>
    <s v="11079"/>
    <m/>
    <x v="2"/>
    <x v="2"/>
    <n v="1.99"/>
    <n v="1.77"/>
    <n v="1.56"/>
    <n v="8466172.1500000004"/>
    <n v="6937293.2000000002"/>
    <n v="8287454.3200000003"/>
    <n v="4753368.09"/>
    <n v="18.39"/>
    <n v="26.77"/>
    <n v="302.22000000000003"/>
    <n v="11.93"/>
    <n v="52.15"/>
    <n v="144.66999999999999"/>
    <n v="77.11"/>
  </r>
  <r>
    <s v="11080"/>
    <m/>
    <x v="2"/>
    <x v="2"/>
    <n v="4.67"/>
    <n v="4.12"/>
    <n v="3.16"/>
    <n v="44707058.700000003"/>
    <n v="12693953.460000001"/>
    <n v="14952048.58"/>
    <n v="26118988.170000002"/>
    <n v="12.69"/>
    <n v="12.78"/>
    <n v="84.85"/>
    <n v="27.68"/>
    <n v="39.71"/>
    <n v="39.92"/>
    <n v="73.8"/>
  </r>
  <r>
    <s v="11081"/>
    <m/>
    <x v="3"/>
    <x v="3"/>
    <n v="2.58"/>
    <n v="2.35"/>
    <n v="1.03"/>
    <n v="79717178.950000003"/>
    <n v="52197511.890000001"/>
    <n v="61577347.659999996"/>
    <n v="1390555.35"/>
    <n v="24.55"/>
    <n v="17.100000000000001"/>
    <n v="201.01"/>
    <n v="71.7"/>
    <n v="66.290000000000006"/>
    <n v="178.03"/>
    <n v="58.51"/>
  </r>
  <r>
    <s v="11082"/>
    <m/>
    <x v="4"/>
    <x v="4"/>
    <n v="2.1"/>
    <n v="1.8"/>
    <n v="1.31"/>
    <n v="17224834.989999998"/>
    <n v="11703348.92"/>
    <n v="11786454.34"/>
    <n v="5163980.1500000004"/>
    <n v="17.13"/>
    <n v="13.15"/>
    <n v="178.64"/>
    <n v="72.900000000000006"/>
    <n v="147.77000000000001"/>
    <n v="130.59"/>
    <n v="78.38"/>
  </r>
  <r>
    <s v="11083"/>
    <m/>
    <x v="2"/>
    <x v="2"/>
    <n v="1.77"/>
    <n v="1.46"/>
    <n v="1.07"/>
    <n v="12846753.949999999"/>
    <n v="8910398.3300000001"/>
    <n v="9503659.5199999996"/>
    <n v="1404349.85"/>
    <n v="14.71"/>
    <n v="17"/>
    <n v="192.79"/>
    <n v="48.2"/>
    <n v="138.88"/>
    <n v="139.53"/>
    <n v="91.42"/>
  </r>
  <r>
    <s v="11084"/>
    <m/>
    <x v="4"/>
    <x v="4"/>
    <n v="2.08"/>
    <n v="1.83"/>
    <n v="1.53"/>
    <n v="23640141.719999999"/>
    <n v="21544377.899999999"/>
    <n v="24286893.550000001"/>
    <n v="11291016.73"/>
    <n v="23.04"/>
    <n v="25.35"/>
    <n v="206.36"/>
    <n v="18.170000000000002"/>
    <n v="51.75"/>
    <n v="137.80000000000001"/>
    <n v="72.849999999999994"/>
  </r>
  <r>
    <s v="11085"/>
    <m/>
    <x v="2"/>
    <x v="2"/>
    <n v="2.17"/>
    <n v="1.74"/>
    <n v="1.35"/>
    <n v="14310279.4"/>
    <n v="9727071.3599999994"/>
    <n v="12657661.300000001"/>
    <n v="4242506.8600000003"/>
    <n v="14.9"/>
    <n v="14.31"/>
    <n v="215.01"/>
    <n v="16.239999999999998"/>
    <n v="50.66"/>
    <n v="103.5"/>
    <n v="80.7"/>
  </r>
  <r>
    <s v="11086"/>
    <m/>
    <x v="4"/>
    <x v="4"/>
    <n v="5.48"/>
    <n v="4.87"/>
    <n v="3.94"/>
    <n v="61478918.299999997"/>
    <n v="20731426.489999998"/>
    <n v="23522433.350000001"/>
    <n v="40932357.25"/>
    <n v="20.36"/>
    <n v="16.63"/>
    <n v="83.88"/>
    <n v="38.380000000000003"/>
    <n v="67.92"/>
    <n v="167.62"/>
    <n v="85.76"/>
  </r>
  <r>
    <s v="11087"/>
    <m/>
    <x v="3"/>
    <x v="3"/>
    <n v="2.27"/>
    <n v="1.98"/>
    <n v="1.43"/>
    <n v="44031523.130000003"/>
    <n v="14149069.51"/>
    <n v="22291300.489999998"/>
    <n v="14954237.470000001"/>
    <n v="14.95"/>
    <n v="6.08"/>
    <n v="125.82"/>
    <n v="51.44"/>
    <n v="38.68"/>
    <n v="163.94"/>
    <n v="82.24"/>
  </r>
  <r>
    <s v="11088"/>
    <m/>
    <x v="2"/>
    <x v="2"/>
    <n v="1.67"/>
    <n v="1.39"/>
    <n v="0.79"/>
    <n v="6664637.3300000001"/>
    <n v="7448571.1100000003"/>
    <n v="8538975.1699999999"/>
    <n v="-2065194.35"/>
    <n v="14.68"/>
    <n v="18.600000000000001"/>
    <n v="196.84"/>
    <n v="18.61"/>
    <n v="63.78"/>
    <n v="122.25"/>
    <n v="62.42"/>
  </r>
  <r>
    <s v="11449"/>
    <m/>
    <x v="3"/>
    <x v="3"/>
    <n v="1.37"/>
    <n v="1.22"/>
    <n v="0.67"/>
    <n v="26426363.940000001"/>
    <n v="36871620.909999996"/>
    <n v="42519590.57"/>
    <n v="-22636394.920000002"/>
    <n v="16.559999999999999"/>
    <n v="13.17"/>
    <n v="207.01"/>
    <n v="48.14"/>
    <n v="58.93"/>
    <n v="123.61"/>
    <n v="40.21"/>
  </r>
  <r>
    <s v="28017"/>
    <m/>
    <x v="10"/>
    <x v="10"/>
    <n v="1.9"/>
    <n v="1.61"/>
    <n v="1.43"/>
    <n v="10771135.779999999"/>
    <n v="4792047.3"/>
    <n v="4562200.1900000004"/>
    <n v="5047223.5599999996"/>
    <n v="9.74"/>
    <n v="6.03"/>
    <n v="151.34"/>
    <n v="22.44"/>
    <n v="38.24"/>
    <n v="277.52"/>
    <n v="91.96"/>
  </r>
  <r>
    <s v="28789"/>
    <m/>
    <x v="10"/>
    <x v="10"/>
    <n v="1.59"/>
    <n v="1.33"/>
    <n v="1.21"/>
    <n v="7346049.5899999999"/>
    <n v="7482240.3099999996"/>
    <n v="6425286.9400000004"/>
    <n v="2560712.77"/>
    <n v="17.329999999999998"/>
    <n v="12.19"/>
    <n v="246.14"/>
    <n v="3.66"/>
    <n v="51.55"/>
    <n v="124.46"/>
    <n v="87.82"/>
  </r>
  <r>
    <s v="28790"/>
    <m/>
    <x v="10"/>
    <x v="10"/>
    <n v="2.06"/>
    <n v="1.67"/>
    <n v="1.54"/>
    <n v="8921897.8800000008"/>
    <n v="5295461.88"/>
    <n v="5867870.1600000001"/>
    <n v="4418159.97"/>
    <n v="21.24"/>
    <n v="11.85"/>
    <n v="246.68"/>
    <n v="78.760000000000005"/>
    <n v="65.62"/>
    <n v="97.82"/>
    <n v="143.57"/>
  </r>
  <r>
    <s v="28791"/>
    <m/>
    <x v="2"/>
    <x v="2"/>
    <n v="2"/>
    <n v="1.63"/>
    <n v="1.4"/>
    <n v="8254045.4199999999"/>
    <n v="8619170.7599999998"/>
    <n v="11172027.619999999"/>
    <n v="3468055.24"/>
    <n v="27.17"/>
    <n v="13.96"/>
    <n v="145.16999999999999"/>
    <n v="5.69"/>
    <n v="21.75"/>
    <n v="112.14"/>
    <n v="87.33"/>
  </r>
  <r>
    <s v="10670"/>
    <m/>
    <x v="0"/>
    <x v="0"/>
    <n v="1.87"/>
    <n v="1.6"/>
    <n v="0.95"/>
    <n v="701423089.14999998"/>
    <n v="7493764.9699999997"/>
    <n v="54715665.740000002"/>
    <n v="-31697843.059999999"/>
    <n v="2.39"/>
    <n v="0.21"/>
    <n v="154.13"/>
    <n v="39.380000000000003"/>
    <n v="96.18"/>
    <n v="155.13999999999999"/>
    <n v="54.96"/>
  </r>
  <r>
    <s v="10995"/>
    <m/>
    <x v="4"/>
    <x v="4"/>
    <n v="2.16"/>
    <n v="2.0499999999999998"/>
    <n v="1.4"/>
    <n v="40079186.18"/>
    <n v="-5109447.68"/>
    <n v="10626292.859999999"/>
    <n v="13418965.710000001"/>
    <n v="12.41"/>
    <n v="-6.56"/>
    <n v="407.61"/>
    <n v="158.32"/>
    <n v="242.5"/>
    <n v="456.91"/>
    <n v="61.62"/>
  </r>
  <r>
    <s v="10996"/>
    <m/>
    <x v="2"/>
    <x v="2"/>
    <n v="0.96"/>
    <n v="0.82"/>
    <n v="0.46"/>
    <n v="-740419.98"/>
    <n v="9492350.4199999999"/>
    <n v="10261294.66"/>
    <n v="-11147323.85"/>
    <n v="13.61"/>
    <n v="19.690000000000001"/>
    <n v="398.1"/>
    <n v="93.12"/>
    <n v="57.82"/>
    <n v="120.4"/>
    <n v="60.92"/>
  </r>
  <r>
    <s v="10997"/>
    <m/>
    <x v="1"/>
    <x v="1"/>
    <n v="3.05"/>
    <n v="2.78"/>
    <n v="2.29"/>
    <n v="43128458.960000001"/>
    <n v="10535563.289999999"/>
    <n v="12377712.01"/>
    <n v="27590192.710000001"/>
    <n v="9.02"/>
    <n v="11.02"/>
    <n v="135.81"/>
    <n v="29.32"/>
    <n v="55.69"/>
    <n v="399.51"/>
    <n v="56.13"/>
  </r>
  <r>
    <s v="10998"/>
    <m/>
    <x v="8"/>
    <x v="8"/>
    <n v="1.24"/>
    <n v="1.1399999999999999"/>
    <n v="0.56999999999999995"/>
    <n v="60495188.990000002"/>
    <n v="51315251.950000003"/>
    <n v="102803365.76000001"/>
    <n v="-107406824.06"/>
    <n v="18.809999999999999"/>
    <n v="5.84"/>
    <n v="280.02999999999997"/>
    <n v="50.69"/>
    <n v="74.34"/>
    <n v="430.6"/>
    <n v="47.22"/>
  </r>
  <r>
    <s v="10999"/>
    <m/>
    <x v="4"/>
    <x v="4"/>
    <n v="1.4"/>
    <n v="1.25"/>
    <n v="0.78"/>
    <n v="13395542.01"/>
    <n v="7392150.46"/>
    <n v="11564765.449999999"/>
    <n v="-7390738.54"/>
    <n v="11"/>
    <n v="8.9"/>
    <n v="423.41"/>
    <n v="120.89"/>
    <n v="154.58000000000001"/>
    <n v="303.51"/>
    <n v="78.930000000000007"/>
  </r>
  <r>
    <s v="11000"/>
    <m/>
    <x v="3"/>
    <x v="3"/>
    <n v="1.37"/>
    <n v="1.3"/>
    <n v="0.95"/>
    <n v="28089173.079999998"/>
    <n v="12862208.720000001"/>
    <n v="19635010.73"/>
    <n v="-3667631.15"/>
    <n v="10.08"/>
    <n v="5.9"/>
    <n v="365.46"/>
    <n v="19.14"/>
    <n v="58.15"/>
    <n v="143.41"/>
    <n v="33.25"/>
  </r>
  <r>
    <s v="11001"/>
    <m/>
    <x v="4"/>
    <x v="4"/>
    <n v="2.33"/>
    <n v="1.92"/>
    <n v="1.1399999999999999"/>
    <n v="20292554.829999998"/>
    <n v="463546.39"/>
    <n v="7407199.4400000004"/>
    <n v="2202871.35"/>
    <n v="8.81"/>
    <n v="0.75"/>
    <n v="211.22"/>
    <n v="53.34"/>
    <n v="113.39"/>
    <n v="363.53"/>
    <n v="130.71"/>
  </r>
  <r>
    <s v="11002"/>
    <m/>
    <x v="3"/>
    <x v="3"/>
    <n v="1.78"/>
    <n v="1.66"/>
    <n v="1.31"/>
    <n v="52243608.950000003"/>
    <n v="30424342.57"/>
    <n v="34049692.149999999"/>
    <n v="20976791.510000002"/>
    <n v="15.06"/>
    <n v="16.059999999999999"/>
    <n v="261.13"/>
    <n v="17.8"/>
    <n v="44.45"/>
    <n v="81.5"/>
    <n v="38.28"/>
  </r>
  <r>
    <s v="11003"/>
    <m/>
    <x v="2"/>
    <x v="2"/>
    <n v="2.57"/>
    <n v="2.2599999999999998"/>
    <n v="1.58"/>
    <n v="9918727.4399999995"/>
    <n v="475321.59999999998"/>
    <n v="987769.01"/>
    <n v="3643581.38"/>
    <n v="1.96"/>
    <n v="1.66"/>
    <n v="171.41"/>
    <n v="27.92"/>
    <n v="158.30000000000001"/>
    <n v="443.54"/>
    <n v="62.74"/>
  </r>
  <r>
    <s v="11004"/>
    <m/>
    <x v="12"/>
    <x v="12"/>
    <n v="1.85"/>
    <n v="1.69"/>
    <n v="1.24"/>
    <n v="47535925.68"/>
    <n v="16864849.59"/>
    <n v="20318975.149999999"/>
    <n v="13328089.26"/>
    <n v="10.56"/>
    <n v="7.79"/>
    <n v="305.48"/>
    <n v="24.07"/>
    <n v="55.5"/>
    <n v="181.48"/>
    <n v="47.29"/>
  </r>
  <r>
    <s v="11005"/>
    <m/>
    <x v="2"/>
    <x v="2"/>
    <n v="1.62"/>
    <n v="1.23"/>
    <n v="0.81"/>
    <n v="9494295.1300000008"/>
    <n v="13540878.869999999"/>
    <n v="14535224.140000001"/>
    <n v="-2956459.97"/>
    <n v="21.86"/>
    <n v="27.56"/>
    <n v="411.26"/>
    <n v="31.24"/>
    <n v="79.88"/>
    <n v="135.93"/>
    <n v="132.66"/>
  </r>
  <r>
    <s v="11006"/>
    <m/>
    <x v="2"/>
    <x v="2"/>
    <n v="2.38"/>
    <n v="2.0099999999999998"/>
    <n v="1.54"/>
    <n v="19697711.260000002"/>
    <n v="5436591.6500000004"/>
    <n v="5354913.8899999997"/>
    <n v="7632082.2000000002"/>
    <n v="5.93"/>
    <n v="8.91"/>
    <n v="118.08"/>
    <n v="12.61"/>
    <n v="41.03"/>
    <n v="120.94"/>
    <n v="33.25"/>
  </r>
  <r>
    <s v="11007"/>
    <m/>
    <x v="1"/>
    <x v="1"/>
    <n v="4.0999999999999996"/>
    <n v="3.68"/>
    <n v="3.26"/>
    <n v="55902492.32"/>
    <n v="14381325.390000001"/>
    <n v="22115467.84"/>
    <n v="40653698.799999997"/>
    <n v="18.43"/>
    <n v="6.12"/>
    <n v="138.16"/>
    <n v="16.45"/>
    <n v="46.19"/>
    <n v="203.73"/>
    <n v="53.26"/>
  </r>
  <r>
    <s v="11008"/>
    <m/>
    <x v="1"/>
    <x v="1"/>
    <n v="1.66"/>
    <n v="1.02"/>
    <n v="0.37"/>
    <n v="26987671.379999999"/>
    <n v="5218891.92"/>
    <n v="6203148.0800000001"/>
    <n v="-25618020.190000001"/>
    <n v="5.04"/>
    <n v="4.75"/>
    <n v="486.1"/>
    <n v="123.11"/>
    <n v="144.21"/>
    <n v="1160.71"/>
    <n v="53.77"/>
  </r>
  <r>
    <s v="11009"/>
    <m/>
    <x v="1"/>
    <x v="1"/>
    <n v="2.73"/>
    <n v="2.4900000000000002"/>
    <n v="1.84"/>
    <n v="42616171.450000003"/>
    <n v="1673514.64"/>
    <n v="4569684.08"/>
    <n v="20640409.190000001"/>
    <n v="3.51"/>
    <n v="1.61"/>
    <n v="128.63999999999999"/>
    <n v="39.880000000000003"/>
    <n v="35.18"/>
    <n v="191.68"/>
    <n v="59.12"/>
  </r>
  <r>
    <s v="11010"/>
    <m/>
    <x v="4"/>
    <x v="4"/>
    <n v="1.1200000000000001"/>
    <n v="1.05"/>
    <n v="0.78"/>
    <n v="2998054.4"/>
    <n v="2502285.19"/>
    <n v="2742379.65"/>
    <n v="-5394077.5800000001"/>
    <n v="3.77"/>
    <n v="5.49"/>
    <n v="412.12"/>
    <n v="72.72"/>
    <n v="83.62"/>
    <n v="230.5"/>
    <n v="36.86"/>
  </r>
  <r>
    <s v="11011"/>
    <m/>
    <x v="2"/>
    <x v="2"/>
    <n v="1.63"/>
    <n v="1.41"/>
    <n v="0.7"/>
    <n v="11766735.43"/>
    <n v="19440069.170000002"/>
    <n v="16216934.859999999"/>
    <n v="-5856670.5999999996"/>
    <n v="19.71"/>
    <n v="34.75"/>
    <n v="366.72"/>
    <n v="100.05"/>
    <n v="187.97"/>
    <n v="210.36"/>
    <n v="92.79"/>
  </r>
  <r>
    <s v="11012"/>
    <m/>
    <x v="2"/>
    <x v="2"/>
    <n v="1.1100000000000001"/>
    <n v="0.79"/>
    <n v="0.57999999999999996"/>
    <n v="1804372.18"/>
    <n v="3514814.58"/>
    <n v="5305491.45"/>
    <n v="-6792292.6500000004"/>
    <n v="9.9499999999999993"/>
    <n v="11.66"/>
    <n v="495.85"/>
    <n v="8.35"/>
    <n v="192.23"/>
    <n v="1147.92"/>
    <n v="79.180000000000007"/>
  </r>
  <r>
    <s v="11445"/>
    <m/>
    <x v="3"/>
    <x v="3"/>
    <n v="1.1599999999999999"/>
    <n v="1.04"/>
    <n v="0.55000000000000004"/>
    <n v="10721957.15"/>
    <n v="22843303.5"/>
    <n v="28424364.620000001"/>
    <n v="-30869729.41"/>
    <n v="15.4"/>
    <n v="13.71"/>
    <n v="380.33"/>
    <n v="46.37"/>
    <n v="122.26"/>
    <n v="202.26"/>
    <n v="57.81"/>
  </r>
  <r>
    <s v="12275"/>
    <m/>
    <x v="15"/>
    <x v="15"/>
    <n v="1.6"/>
    <n v="1.46"/>
    <n v="1.01"/>
    <n v="41439861.810000002"/>
    <n v="38404160.619999997"/>
    <n v="40937783.579999998"/>
    <n v="569837.99"/>
    <n v="18.02"/>
    <n v="12.61"/>
    <n v="289.64999999999998"/>
    <n v="42.74"/>
    <n v="71.16"/>
    <n v="81.08"/>
    <n v="47.05"/>
  </r>
  <r>
    <s v="14132"/>
    <m/>
    <x v="2"/>
    <x v="2"/>
    <n v="1.21"/>
    <n v="1.1100000000000001"/>
    <n v="0.74"/>
    <n v="3498509.68"/>
    <n v="6030506.0300000003"/>
    <n v="5128247.62"/>
    <n v="-4424910.7"/>
    <n v="8.9499999999999993"/>
    <n v="12.76"/>
    <n v="521.02"/>
    <n v="29.5"/>
    <n v="139.85"/>
    <n v="598.99"/>
    <n v="55.97"/>
  </r>
  <r>
    <s v="77649"/>
    <m/>
    <x v="10"/>
    <x v="10"/>
    <n v="2.2799999999999998"/>
    <n v="1.75"/>
    <n v="1.52"/>
    <n v="6485701.2800000003"/>
    <n v="10733034.16"/>
    <n v="11910432.26"/>
    <n v="2829481.25"/>
    <n v="45.4"/>
    <n v="24.28"/>
    <n v="132.21"/>
    <n v="80.19"/>
    <n v="78.400000000000006"/>
    <n v="39.04"/>
    <n v="114.34"/>
  </r>
  <r>
    <s v="77650"/>
    <m/>
    <x v="7"/>
    <x v="7"/>
    <n v="1.76"/>
    <n v="1.26"/>
    <n v="0.92"/>
    <n v="7703839.9500000002"/>
    <n v="5356649.43"/>
    <n v="4840072.17"/>
    <n v="-743706.28"/>
    <n v="20.43"/>
    <n v="14.36"/>
    <n v="389.29"/>
    <n v="162.13"/>
    <n v="191.57"/>
    <n v="517.75"/>
    <n v="128.74"/>
  </r>
  <r>
    <s v="77651"/>
    <m/>
    <x v="10"/>
    <x v="10"/>
    <n v="2.69"/>
    <n v="2.35"/>
    <n v="1.85"/>
    <n v="7294998.7599999998"/>
    <n v="9962045.75"/>
    <n v="11250420.73"/>
    <n v="3703485.04"/>
    <n v="33.57"/>
    <n v="22.3"/>
    <n v="73.12"/>
    <n v="26.64"/>
    <n v="21.62"/>
    <n v="102.88"/>
    <n v="58.31"/>
  </r>
  <r>
    <s v="77652"/>
    <m/>
    <x v="10"/>
    <x v="10"/>
    <n v="2.86"/>
    <n v="2.65"/>
    <n v="2.5499999999999998"/>
    <n v="17143721.379999999"/>
    <n v="6409236.6100000003"/>
    <n v="8068370.6299999999"/>
    <n v="14285992.710000001"/>
    <n v="29.62"/>
    <n v="13.51"/>
    <n v="371.09"/>
    <n v="116.39"/>
    <m/>
    <n v="247.31"/>
    <n v="94.09"/>
  </r>
  <r>
    <s v="10707"/>
    <m/>
    <x v="9"/>
    <x v="9"/>
    <n v="2.5"/>
    <n v="2.16"/>
    <n v="1.03"/>
    <n v="421111964.70999998"/>
    <n v="108470288.48999999"/>
    <n v="149246703.91"/>
    <n v="11882859.390000001"/>
    <n v="12.55"/>
    <n v="5.7"/>
    <n v="124.75"/>
    <n v="59.53"/>
    <n v="42.68"/>
    <n v="1744.55"/>
    <n v="64.36"/>
  </r>
  <r>
    <s v="11051"/>
    <m/>
    <x v="2"/>
    <x v="2"/>
    <n v="2.1"/>
    <n v="1.88"/>
    <n v="1.43"/>
    <n v="10732864.039999999"/>
    <n v="8408264.5700000003"/>
    <n v="9529653.1099999994"/>
    <n v="4033276.87"/>
    <n v="16.03"/>
    <n v="19.55"/>
    <n v="146.04"/>
    <n v="14.78"/>
    <n v="169.84"/>
    <n v="247.36"/>
    <n v="67.349999999999994"/>
  </r>
  <r>
    <s v="11052"/>
    <m/>
    <x v="1"/>
    <x v="1"/>
    <n v="1.83"/>
    <n v="1.71"/>
    <n v="1.17"/>
    <n v="47532747.32"/>
    <n v="15700345"/>
    <n v="19657242.629999999"/>
    <n v="9973557.4600000009"/>
    <n v="10.29"/>
    <n v="8.8000000000000007"/>
    <n v="289.72000000000003"/>
    <n v="41.2"/>
    <n v="67.94"/>
    <n v="563.9"/>
    <n v="52.83"/>
  </r>
  <r>
    <s v="11053"/>
    <m/>
    <x v="4"/>
    <x v="4"/>
    <n v="3.18"/>
    <n v="2.84"/>
    <n v="2.48"/>
    <n v="33183329.739999998"/>
    <n v="9655564.4000000004"/>
    <n v="5587565.9299999997"/>
    <n v="22430133.300000001"/>
    <n v="6.26"/>
    <n v="10.96"/>
    <n v="64.84"/>
    <n v="20.04"/>
    <n v="68.97"/>
    <n v="576.5"/>
    <n v="96.82"/>
  </r>
  <r>
    <s v="11054"/>
    <m/>
    <x v="4"/>
    <x v="4"/>
    <n v="2.74"/>
    <n v="2.5"/>
    <n v="1.78"/>
    <n v="32885161.300000001"/>
    <n v="4431896.57"/>
    <n v="7940281.8799999999"/>
    <n v="14847669.25"/>
    <n v="7.93"/>
    <n v="4.8099999999999996"/>
    <n v="110"/>
    <n v="56.25"/>
    <n v="49.25"/>
    <n v="829.24"/>
    <n v="55.77"/>
  </r>
  <r>
    <s v="11055"/>
    <m/>
    <x v="3"/>
    <x v="3"/>
    <n v="3.93"/>
    <n v="3.63"/>
    <n v="2.95"/>
    <n v="148619573.44999999"/>
    <n v="28056351.079999998"/>
    <n v="21666349.780000001"/>
    <n v="98281750.640000001"/>
    <n v="10.49"/>
    <n v="6.43"/>
    <n v="182.49"/>
    <n v="32.630000000000003"/>
    <n v="58.65"/>
    <n v="412.79"/>
    <n v="74.900000000000006"/>
  </r>
  <r>
    <s v="11056"/>
    <m/>
    <x v="4"/>
    <x v="4"/>
    <n v="1.41"/>
    <n v="1.27"/>
    <n v="1.0900000000000001"/>
    <n v="9650713.1799999997"/>
    <n v="14324091.32"/>
    <n v="7748200.3099999996"/>
    <n v="1964650.43"/>
    <n v="10.24"/>
    <n v="15"/>
    <n v="165.19"/>
    <n v="13.91"/>
    <n v="65.12"/>
    <n v="411.92"/>
    <n v="34.979999999999997"/>
  </r>
  <r>
    <s v="11057"/>
    <m/>
    <x v="12"/>
    <x v="12"/>
    <n v="1.72"/>
    <n v="1.47"/>
    <n v="0.98"/>
    <n v="30389969.02"/>
    <n v="31764502.91"/>
    <n v="22722006.890000001"/>
    <n v="-874731.46"/>
    <n v="14.5"/>
    <n v="11.74"/>
    <n v="231.25"/>
    <n v="35.04"/>
    <n v="124.71"/>
    <n v="956.43"/>
    <n v="76.650000000000006"/>
  </r>
  <r>
    <s v="11058"/>
    <m/>
    <x v="3"/>
    <x v="3"/>
    <n v="4.8499999999999996"/>
    <n v="4.6100000000000003"/>
    <n v="4.17"/>
    <n v="99360667.829999998"/>
    <n v="4734196.1399999997"/>
    <n v="5621690.5899999999"/>
    <n v="82334875.040000007"/>
    <n v="3.56"/>
    <n v="2.82"/>
    <n v="93.52"/>
    <n v="54.23"/>
    <n v="21.1"/>
    <n v="487.89"/>
    <n v="58.52"/>
  </r>
  <r>
    <s v="11059"/>
    <m/>
    <x v="2"/>
    <x v="2"/>
    <n v="1.85"/>
    <n v="1.66"/>
    <n v="1.1399999999999999"/>
    <n v="18900461.23"/>
    <n v="2230306.98"/>
    <n v="3981575.87"/>
    <n v="3182161.28"/>
    <n v="6.58"/>
    <n v="3.3"/>
    <n v="319.41000000000003"/>
    <n v="60.67"/>
    <n v="58.23"/>
    <n v="1056.49"/>
    <n v="105.3"/>
  </r>
  <r>
    <s v="11060"/>
    <m/>
    <x v="2"/>
    <x v="2"/>
    <n v="2.4900000000000002"/>
    <n v="1.98"/>
    <n v="1.7"/>
    <n v="18164136.829999998"/>
    <n v="5710244.1399999997"/>
    <n v="8069702.9199999999"/>
    <n v="8577127.6099999994"/>
    <n v="13.22"/>
    <n v="9.64"/>
    <n v="138.46"/>
    <n v="24.46"/>
    <n v="84.33"/>
    <n v="549.5"/>
    <n v="146.81"/>
  </r>
  <r>
    <s v="24704"/>
    <m/>
    <x v="13"/>
    <x v="13"/>
    <n v="7.15"/>
    <n v="6.47"/>
    <n v="4.6900000000000004"/>
    <n v="44723802.100000001"/>
    <n v="20332518.350000001"/>
    <n v="22296716.66"/>
    <n v="26851700.59"/>
    <n v="38.090000000000003"/>
    <n v="23.51"/>
    <n v="60.3"/>
    <n v="72.790000000000006"/>
    <n v="99.81"/>
    <n v="190.34"/>
    <n v="115.56"/>
  </r>
  <r>
    <s v="28843"/>
    <m/>
    <x v="10"/>
    <x v="10"/>
    <n v="2.83"/>
    <n v="2.41"/>
    <n v="2.2000000000000002"/>
    <n v="15441376.789999999"/>
    <n v="15326810.48"/>
    <n v="5407196.7999999998"/>
    <n v="10086464.6"/>
    <n v="17.3"/>
    <n v="23.1"/>
    <n v="148.30000000000001"/>
    <n v="99.96"/>
    <n v="161.38"/>
    <n v="769.2"/>
    <n v="193.06"/>
  </r>
  <r>
    <s v="10708"/>
    <m/>
    <x v="0"/>
    <x v="0"/>
    <n v="3.07"/>
    <n v="2.78"/>
    <n v="2.06"/>
    <n v="883568110.20000005"/>
    <n v="375413959.79000002"/>
    <n v="492968710.99000001"/>
    <n v="454595510.43000001"/>
    <n v="24.98"/>
    <n v="11.55"/>
    <n v="151.15"/>
    <n v="37.409999999999997"/>
    <n v="25.06"/>
    <n v="77.13"/>
    <n v="51.75"/>
  </r>
  <r>
    <s v="11061"/>
    <m/>
    <x v="12"/>
    <x v="12"/>
    <n v="1.23"/>
    <n v="1.02"/>
    <n v="0.51"/>
    <n v="14054642.23"/>
    <n v="7668507.3099999996"/>
    <n v="18309530.350000001"/>
    <n v="-30018963.77"/>
    <n v="10.16"/>
    <n v="2.76"/>
    <n v="207.97"/>
    <n v="82.11"/>
    <n v="77.81"/>
    <n v="195.24"/>
    <n v="58.35"/>
  </r>
  <r>
    <s v="11062"/>
    <m/>
    <x v="4"/>
    <x v="4"/>
    <n v="2.74"/>
    <n v="2.5"/>
    <n v="0.93"/>
    <n v="37285236.469999999"/>
    <n v="14789289.470000001"/>
    <n v="16652050.32"/>
    <n v="-1559819.59"/>
    <n v="16.96"/>
    <n v="18.32"/>
    <n v="139.16999999999999"/>
    <n v="136.51"/>
    <n v="236.29"/>
    <n v="211.17"/>
    <n v="65.8"/>
  </r>
  <r>
    <s v="11063"/>
    <m/>
    <x v="4"/>
    <x v="4"/>
    <n v="3.56"/>
    <n v="3.19"/>
    <n v="2.61"/>
    <n v="61251183.200000003"/>
    <n v="3709004.93"/>
    <n v="6740912.8099999996"/>
    <n v="38345409.590000004"/>
    <n v="6.17"/>
    <n v="2.73"/>
    <n v="77.78"/>
    <n v="24.74"/>
    <n v="212.21"/>
    <n v="409.09"/>
    <n v="84.39"/>
  </r>
  <r>
    <s v="11064"/>
    <m/>
    <x v="4"/>
    <x v="4"/>
    <n v="1.18"/>
    <n v="0.93"/>
    <n v="0.3"/>
    <n v="5181693.45"/>
    <n v="9890319.1999999993"/>
    <n v="12516278.93"/>
    <n v="-20087784.829999998"/>
    <n v="10.95"/>
    <n v="13.05"/>
    <n v="344.35"/>
    <n v="73.67"/>
    <n v="212.11"/>
    <n v="218.94"/>
    <n v="111.46"/>
  </r>
  <r>
    <s v="11065"/>
    <m/>
    <x v="6"/>
    <x v="6"/>
    <n v="1.31"/>
    <n v="1.07"/>
    <n v="0.73"/>
    <n v="14538217.140000001"/>
    <n v="7446715.25"/>
    <n v="11934406.75"/>
    <n v="-11753606.1"/>
    <n v="10.15"/>
    <n v="5.04"/>
    <n v="343.48"/>
    <n v="35.97"/>
    <n v="57.87"/>
    <n v="297.94"/>
    <n v="119.57"/>
  </r>
  <r>
    <s v="11066"/>
    <m/>
    <x v="3"/>
    <x v="3"/>
    <n v="1.1399999999999999"/>
    <n v="0.95"/>
    <n v="0.18"/>
    <n v="11883635.609999999"/>
    <n v="35481612.25"/>
    <n v="45878520.630000003"/>
    <n v="-68323090.219999999"/>
    <n v="18.25"/>
    <n v="11.17"/>
    <n v="330.66"/>
    <n v="65.680000000000007"/>
    <n v="117.32"/>
    <n v="168.09"/>
    <n v="68.06"/>
  </r>
  <r>
    <s v="11067"/>
    <m/>
    <x v="4"/>
    <x v="4"/>
    <n v="2.39"/>
    <n v="2.16"/>
    <n v="1.94"/>
    <n v="29189190.030000001"/>
    <n v="11828705.77"/>
    <n v="12594058.67"/>
    <n v="19692690.899999999"/>
    <n v="15.02"/>
    <n v="15.17"/>
    <n v="179.24"/>
    <n v="27"/>
    <n v="67.180000000000007"/>
    <n v="175.98"/>
    <n v="84.37"/>
  </r>
  <r>
    <s v="11068"/>
    <m/>
    <x v="4"/>
    <x v="4"/>
    <n v="3.3"/>
    <n v="3.01"/>
    <n v="2.4700000000000002"/>
    <n v="42048446.240000002"/>
    <n v="21404215.120000001"/>
    <n v="25257276.809999999"/>
    <n v="26949174.559999999"/>
    <n v="23.07"/>
    <n v="18.52"/>
    <n v="118.74"/>
    <n v="56.56"/>
    <n v="33.75"/>
    <n v="168.36"/>
    <n v="63.15"/>
  </r>
  <r>
    <s v="11069"/>
    <m/>
    <x v="12"/>
    <x v="12"/>
    <n v="0.96"/>
    <n v="0.66"/>
    <n v="0.33"/>
    <n v="-2426496.86"/>
    <n v="19333517.23"/>
    <n v="24874911.140000001"/>
    <n v="-37831109.32"/>
    <n v="12.26"/>
    <n v="6.54"/>
    <n v="194.13"/>
    <n v="32.32"/>
    <n v="71.790000000000006"/>
    <n v="161.81"/>
    <n v="70.02"/>
  </r>
  <r>
    <s v="11070"/>
    <m/>
    <x v="3"/>
    <x v="3"/>
    <n v="1.82"/>
    <n v="1.52"/>
    <n v="0.94"/>
    <n v="62531173.5"/>
    <n v="54397798.5"/>
    <n v="53455624.810000002"/>
    <n v="-4697093.4400000004"/>
    <n v="20.99"/>
    <n v="18.96"/>
    <n v="180.03"/>
    <n v="45.69"/>
    <n v="61.45"/>
    <n v="274.45999999999998"/>
    <n v="83.3"/>
  </r>
  <r>
    <s v="11071"/>
    <m/>
    <x v="2"/>
    <x v="2"/>
    <n v="2.0499999999999998"/>
    <n v="1.82"/>
    <n v="1.1200000000000001"/>
    <n v="18567233.710000001"/>
    <n v="-494932.74"/>
    <n v="1350560.46"/>
    <n v="2079050.97"/>
    <n v="2.66"/>
    <n v="-0.98"/>
    <n v="351.54"/>
    <n v="388.44"/>
    <n v="50.14"/>
    <n v="147.93"/>
    <n v="124.07"/>
  </r>
  <r>
    <s v="11072"/>
    <m/>
    <x v="2"/>
    <x v="2"/>
    <n v="1.59"/>
    <n v="1.42"/>
    <n v="1.1000000000000001"/>
    <n v="10772159.060000001"/>
    <n v="5966340.9400000004"/>
    <n v="4364552.7"/>
    <n v="1910860"/>
    <n v="8.9"/>
    <n v="10.74"/>
    <n v="367.74"/>
    <n v="72.64"/>
    <n v="130.29"/>
    <n v="196.54"/>
    <n v="106.08"/>
  </r>
  <r>
    <s v="11073"/>
    <m/>
    <x v="4"/>
    <x v="4"/>
    <n v="1.39"/>
    <n v="1.1499999999999999"/>
    <n v="0.74"/>
    <n v="11209430.08"/>
    <n v="4095229.92"/>
    <n v="6329520.3600000003"/>
    <n v="-7196500.7199999997"/>
    <n v="6.5"/>
    <n v="5.78"/>
    <n v="210.48"/>
    <n v="47.22"/>
    <n v="113.09"/>
    <n v="312.02999999999997"/>
    <n v="59.06"/>
  </r>
  <r>
    <s v="11074"/>
    <m/>
    <x v="2"/>
    <x v="2"/>
    <n v="1.5"/>
    <n v="1.28"/>
    <n v="1.03"/>
    <n v="6963530.4000000004"/>
    <n v="5505740.4699999997"/>
    <n v="7036357.6100000003"/>
    <n v="403316.26"/>
    <n v="13.17"/>
    <n v="12.71"/>
    <n v="162.88"/>
    <n v="27.44"/>
    <n v="68.25"/>
    <n v="532.54"/>
    <n v="83.51"/>
  </r>
  <r>
    <s v="11075"/>
    <m/>
    <x v="2"/>
    <x v="2"/>
    <n v="1.73"/>
    <n v="1.32"/>
    <n v="1.1000000000000001"/>
    <n v="11276601.91"/>
    <n v="117655.19"/>
    <n v="2784345.58"/>
    <n v="1594721.83"/>
    <n v="4.7"/>
    <n v="0.21"/>
    <n v="186.24"/>
    <n v="14.68"/>
    <n v="92.38"/>
    <n v="132.84"/>
    <n v="201.62"/>
  </r>
  <r>
    <s v="11076"/>
    <m/>
    <x v="4"/>
    <x v="4"/>
    <n v="1.4"/>
    <n v="1.1000000000000001"/>
    <n v="0.91"/>
    <n v="8450189.25"/>
    <n v="4592582.9400000004"/>
    <n v="6593761.7400000002"/>
    <n v="-1889062.08"/>
    <n v="8.16"/>
    <n v="9.3000000000000007"/>
    <n v="249.35"/>
    <n v="17.05"/>
    <n v="53.56"/>
    <n v="193.42"/>
    <n v="99.82"/>
  </r>
  <r>
    <s v="27988"/>
    <m/>
    <x v="10"/>
    <x v="10"/>
    <n v="3.12"/>
    <n v="2.67"/>
    <n v="2.38"/>
    <n v="19245312.420000002"/>
    <n v="3820172.78"/>
    <n v="4097873.75"/>
    <n v="12489383.949999999"/>
    <n v="14.37"/>
    <n v="5.33"/>
    <n v="157.15"/>
    <n v="31.82"/>
    <n v="55.03"/>
    <n v="318.49"/>
    <n v="155.93"/>
  </r>
  <r>
    <s v="27989"/>
    <m/>
    <x v="10"/>
    <x v="10"/>
    <n v="1.46"/>
    <n v="1.22"/>
    <n v="0.85"/>
    <n v="4602152.01"/>
    <n v="7270711.96"/>
    <n v="8973292.6899999995"/>
    <n v="-1601029.19"/>
    <n v="33.299999999999997"/>
    <n v="12.86"/>
    <n v="204.75"/>
    <n v="104.81"/>
    <n v="97.06"/>
    <n v="190.54"/>
    <n v="103.6"/>
  </r>
  <r>
    <s v="27990"/>
    <m/>
    <x v="10"/>
    <x v="10"/>
    <n v="1.62"/>
    <n v="1.28"/>
    <n v="1.08"/>
    <n v="7947356.1399999997"/>
    <n v="5611364.0700000003"/>
    <n v="7510614.0999999996"/>
    <n v="999262.33"/>
    <n v="23.88"/>
    <n v="9.18"/>
    <n v="256.45"/>
    <n v="42.02"/>
    <n v="58.79"/>
    <n v="137.77000000000001"/>
    <n v="152.85"/>
  </r>
  <r>
    <s v="10711"/>
    <m/>
    <x v="11"/>
    <x v="11"/>
    <n v="2.31"/>
    <n v="2.16"/>
    <n v="0.99"/>
    <n v="223221428.69999999"/>
    <n v="53339162.759999998"/>
    <n v="22130606.32"/>
    <n v="-13318285.18"/>
    <n v="3.86"/>
    <n v="4.4800000000000004"/>
    <n v="105.08"/>
    <n v="176.57"/>
    <n v="208.2"/>
    <n v="277.44"/>
    <n v="32.49"/>
  </r>
  <r>
    <s v="11104"/>
    <m/>
    <x v="4"/>
    <x v="4"/>
    <n v="4.6399999999999997"/>
    <n v="4.25"/>
    <n v="2.71"/>
    <n v="43688227.450000003"/>
    <n v="11798453.74"/>
    <n v="9265223.3699999992"/>
    <n v="20555005.329999998"/>
    <n v="11.22"/>
    <n v="15.35"/>
    <n v="127.43"/>
    <n v="99.91"/>
    <n v="252.03"/>
    <n v="726.42"/>
    <n v="81.06"/>
  </r>
  <r>
    <s v="11105"/>
    <m/>
    <x v="4"/>
    <x v="4"/>
    <n v="3.3"/>
    <n v="3.02"/>
    <n v="2.2599999999999998"/>
    <n v="26438232.620000001"/>
    <n v="6293136.5800000001"/>
    <n v="7900185.1500000004"/>
    <n v="14500298.43"/>
    <n v="9.93"/>
    <n v="10.87"/>
    <n v="98.07"/>
    <n v="62.89"/>
    <n v="65.180000000000007"/>
    <n v="506.51"/>
    <n v="61.59"/>
  </r>
  <r>
    <s v="11106"/>
    <m/>
    <x v="2"/>
    <x v="2"/>
    <n v="2.2200000000000002"/>
    <n v="2.0299999999999998"/>
    <n v="1.67"/>
    <n v="23265117.98"/>
    <n v="3529363.32"/>
    <n v="4568765.29"/>
    <n v="12725275.6"/>
    <n v="6.42"/>
    <n v="5.77"/>
    <n v="286.7"/>
    <n v="45.12"/>
    <n v="123.06"/>
    <n v="671.02"/>
    <n v="79.55"/>
  </r>
  <r>
    <s v="11107"/>
    <m/>
    <x v="2"/>
    <x v="2"/>
    <n v="3.55"/>
    <n v="3.25"/>
    <n v="2.72"/>
    <n v="21284540.149999999"/>
    <n v="18726282.420000002"/>
    <n v="17188185.719999999"/>
    <n v="14340695.289999999"/>
    <n v="32"/>
    <n v="32.630000000000003"/>
    <n v="157.38"/>
    <n v="39.61"/>
    <n v="62.94"/>
    <n v="490.96"/>
    <n v="85.59"/>
  </r>
  <r>
    <s v="11108"/>
    <m/>
    <x v="4"/>
    <x v="4"/>
    <n v="1.91"/>
    <n v="1.67"/>
    <n v="1.24"/>
    <n v="17448728.960000001"/>
    <n v="2773153.87"/>
    <n v="5244229.09"/>
    <n v="4703782.1500000004"/>
    <n v="5.72"/>
    <n v="4.3499999999999996"/>
    <n v="140.35"/>
    <n v="40.31"/>
    <n v="64.459999999999994"/>
    <n v="240.35"/>
    <n v="58.87"/>
  </r>
  <r>
    <s v="11109"/>
    <m/>
    <x v="4"/>
    <x v="4"/>
    <n v="2.34"/>
    <n v="2.06"/>
    <n v="1.6"/>
    <n v="33604337.93"/>
    <n v="11224532.4"/>
    <n v="10991002.59"/>
    <n v="15137314.08"/>
    <n v="10.37"/>
    <n v="15.33"/>
    <n v="142.97999999999999"/>
    <n v="59.95"/>
    <n v="94.55"/>
    <n v="436.66"/>
    <n v="98.26"/>
  </r>
  <r>
    <s v="11110"/>
    <m/>
    <x v="1"/>
    <x v="1"/>
    <n v="3.49"/>
    <n v="3.15"/>
    <n v="1.64"/>
    <n v="77023675.230000004"/>
    <n v="27535653.210000001"/>
    <n v="27435536.969999999"/>
    <n v="19728259.030000001"/>
    <n v="16.53"/>
    <n v="16.899999999999999"/>
    <n v="94.51"/>
    <n v="114.04"/>
    <n v="53.19"/>
    <n v="406.83"/>
    <n v="63.67"/>
  </r>
  <r>
    <s v="11111"/>
    <m/>
    <x v="4"/>
    <x v="4"/>
    <n v="3.05"/>
    <n v="2.82"/>
    <n v="2.4300000000000002"/>
    <n v="36544492.880000003"/>
    <n v="11440563.32"/>
    <n v="11748241.23"/>
    <n v="25356069.890000001"/>
    <n v="13.75"/>
    <n v="15.63"/>
    <n v="166.16"/>
    <n v="66.62"/>
    <n v="105.9"/>
    <n v="501.92"/>
    <n v="69.27"/>
  </r>
  <r>
    <s v="11112"/>
    <m/>
    <x v="4"/>
    <x v="4"/>
    <n v="4.4400000000000004"/>
    <n v="3.92"/>
    <n v="2.84"/>
    <n v="41644686.5"/>
    <n v="2935678.88"/>
    <n v="9827007.1199999992"/>
    <n v="22248876.109999999"/>
    <n v="11.5"/>
    <n v="2.14"/>
    <n v="59.52"/>
    <n v="66.63"/>
    <n v="78.489999999999995"/>
    <n v="648.82000000000005"/>
    <n v="67.42"/>
  </r>
  <r>
    <s v="11451"/>
    <m/>
    <x v="3"/>
    <x v="3"/>
    <n v="0.9"/>
    <n v="0.77"/>
    <n v="0.39"/>
    <n v="-7494407.6600000001"/>
    <n v="18706544.739999998"/>
    <n v="13421189.289999999"/>
    <n v="-46698381.009999998"/>
    <n v="7.27"/>
    <n v="9.2899999999999991"/>
    <n v="308.89999999999998"/>
    <n v="62.13"/>
    <n v="63.44"/>
    <n v="329.77"/>
    <n v="65.180000000000007"/>
  </r>
  <r>
    <s v="40840"/>
    <m/>
    <x v="7"/>
    <x v="7"/>
    <n v="3.15"/>
    <n v="2.6"/>
    <n v="1.68"/>
    <n v="12021408.49"/>
    <n v="982771.46"/>
    <n v="4170109.53"/>
    <n v="3777052.07"/>
    <n v="14.81"/>
    <n v="1.67"/>
    <n v="90.44"/>
    <n v="68.319999999999993"/>
    <n v="167.89"/>
    <n v="260.68"/>
    <n v="132.65"/>
  </r>
  <r>
    <s v="11040"/>
    <m/>
    <x v="11"/>
    <x v="11"/>
    <n v="2.46"/>
    <n v="2.0299999999999998"/>
    <n v="0.98"/>
    <n v="142744516.59999999"/>
    <n v="85091951"/>
    <n v="114713246.86"/>
    <n v="885589.68"/>
    <n v="24.05"/>
    <n v="12.69"/>
    <n v="135.82"/>
    <n v="68.19"/>
    <n v="64.06"/>
    <n v="95.19"/>
    <n v="80.47"/>
  </r>
  <r>
    <s v="11041"/>
    <m/>
    <x v="4"/>
    <x v="4"/>
    <n v="2.78"/>
    <n v="2.38"/>
    <n v="1.94"/>
    <n v="34926405.159999996"/>
    <n v="4982271.76"/>
    <n v="8533414.2400000002"/>
    <n v="18367317.5"/>
    <n v="10.08"/>
    <n v="6.24"/>
    <n v="72.27"/>
    <n v="54.7"/>
    <n v="86.27"/>
    <n v="99.99"/>
    <n v="82.03"/>
  </r>
  <r>
    <s v="11043"/>
    <m/>
    <x v="4"/>
    <x v="4"/>
    <n v="1.87"/>
    <n v="1.65"/>
    <n v="1.18"/>
    <n v="23777231.489999998"/>
    <n v="5797326.1699999999"/>
    <n v="9276380.1899999995"/>
    <n v="4795384.04"/>
    <n v="8.52"/>
    <n v="7.02"/>
    <n v="196.11"/>
    <n v="84.38"/>
    <n v="48.32"/>
    <n v="79.42"/>
    <n v="80.900000000000006"/>
  </r>
  <r>
    <s v="11046"/>
    <m/>
    <x v="3"/>
    <x v="3"/>
    <n v="2.2400000000000002"/>
    <n v="2.0299999999999998"/>
    <n v="1.1200000000000001"/>
    <n v="57519719.140000001"/>
    <n v="1699121.46"/>
    <n v="9570705.3399999999"/>
    <n v="5060900.5599999996"/>
    <n v="6.25"/>
    <n v="0.77"/>
    <n v="170.19"/>
    <n v="146.93"/>
    <n v="56.96"/>
    <n v="14.82"/>
    <n v="56.76"/>
  </r>
  <r>
    <s v="11047"/>
    <m/>
    <x v="4"/>
    <x v="4"/>
    <n v="4.25"/>
    <n v="3.93"/>
    <n v="2.92"/>
    <n v="40836949.659999996"/>
    <n v="11169424.039999999"/>
    <n v="10396088.15"/>
    <n v="24069004.539999999"/>
    <n v="13.03"/>
    <n v="13.28"/>
    <n v="113.87"/>
    <n v="129.28"/>
    <n v="84.41"/>
    <n v="96.28"/>
    <n v="82.35"/>
  </r>
  <r>
    <s v="11048"/>
    <m/>
    <x v="4"/>
    <x v="4"/>
    <n v="4.33"/>
    <n v="3.63"/>
    <n v="3.03"/>
    <n v="36056945.43"/>
    <n v="10004124.49"/>
    <n v="13871898.32"/>
    <n v="21983916.32"/>
    <n v="15.92"/>
    <n v="12.79"/>
    <n v="86.24"/>
    <n v="32.090000000000003"/>
    <n v="51.12"/>
    <n v="78.86"/>
    <n v="122.25"/>
  </r>
  <r>
    <s v="11049"/>
    <m/>
    <x v="4"/>
    <x v="4"/>
    <n v="1.93"/>
    <n v="1.74"/>
    <n v="1.19"/>
    <n v="23270478.530000001"/>
    <n v="7327688.6100000003"/>
    <n v="9049859.3100000005"/>
    <n v="4752003.0999999996"/>
    <n v="12.56"/>
    <n v="12.66"/>
    <n v="195.25"/>
    <n v="86.31"/>
    <n v="99.57"/>
    <n v="87.58"/>
    <n v="94.73"/>
  </r>
  <r>
    <s v="11050"/>
    <m/>
    <x v="7"/>
    <x v="7"/>
    <n v="1.74"/>
    <n v="1.52"/>
    <n v="1.34"/>
    <n v="12797353.460000001"/>
    <n v="4750166.53"/>
    <n v="4772999.9000000004"/>
    <n v="5875002.3799999999"/>
    <n v="11.74"/>
    <n v="10.72"/>
    <n v="520.12"/>
    <n v="28.52"/>
    <n v="76.91"/>
    <n v="90.78"/>
    <n v="65.81"/>
  </r>
  <r>
    <s v="10705"/>
    <m/>
    <x v="9"/>
    <x v="9"/>
    <n v="1.44"/>
    <n v="1.28"/>
    <n v="0.45"/>
    <n v="106950504.25"/>
    <n v="96756800.849999994"/>
    <n v="96215086.849999994"/>
    <n v="-134833746.97999999"/>
    <n v="11.16"/>
    <n v="9.5500000000000007"/>
    <n v="191.68"/>
    <n v="100.27"/>
    <n v="62.15"/>
    <n v="319.68"/>
    <n v="35.58"/>
  </r>
  <r>
    <s v="11030"/>
    <m/>
    <x v="2"/>
    <x v="2"/>
    <n v="3.64"/>
    <n v="3.32"/>
    <n v="2.2400000000000002"/>
    <n v="21208938.239999998"/>
    <n v="10260005.52"/>
    <n v="12845944.439999999"/>
    <n v="9932430.0099999998"/>
    <n v="22.26"/>
    <n v="17.12"/>
    <n v="78.989999999999995"/>
    <n v="66.430000000000007"/>
    <n v="61.61"/>
    <n v="135.02000000000001"/>
    <n v="76.16"/>
  </r>
  <r>
    <s v="11031"/>
    <m/>
    <x v="4"/>
    <x v="4"/>
    <n v="3.59"/>
    <n v="3.11"/>
    <n v="2.0299999999999998"/>
    <n v="50460882.240000002"/>
    <n v="7550607.9800000004"/>
    <n v="10487452.23"/>
    <n v="19977284.829999998"/>
    <n v="9.6"/>
    <n v="6.65"/>
    <n v="85.32"/>
    <n v="39.49"/>
    <n v="50.8"/>
    <n v="247.69"/>
    <n v="96.98"/>
  </r>
  <r>
    <s v="11032"/>
    <m/>
    <x v="4"/>
    <x v="4"/>
    <n v="2.02"/>
    <n v="1.84"/>
    <n v="1.43"/>
    <n v="26553530.789999999"/>
    <n v="-593956.01"/>
    <n v="2940883.08"/>
    <n v="11141521.859999999"/>
    <n v="3.86"/>
    <n v="-0.72"/>
    <n v="287.33"/>
    <n v="32.82"/>
    <n v="167.88"/>
    <n v="125.32"/>
    <n v="84.49"/>
  </r>
  <r>
    <s v="11033"/>
    <m/>
    <x v="7"/>
    <x v="7"/>
    <n v="2.63"/>
    <n v="2.3199999999999998"/>
    <n v="1.81"/>
    <n v="11836855.09"/>
    <n v="1818043.73"/>
    <n v="3645141.49"/>
    <n v="5910449.04"/>
    <n v="8.92"/>
    <n v="6.18"/>
    <n v="153.41"/>
    <n v="17.149999999999999"/>
    <n v="79.05"/>
    <n v="217.47"/>
    <n v="83.11"/>
  </r>
  <r>
    <s v="11034"/>
    <m/>
    <x v="2"/>
    <x v="2"/>
    <n v="3.45"/>
    <n v="3.13"/>
    <n v="2.4900000000000002"/>
    <n v="17833641.030000001"/>
    <n v="2536526.08"/>
    <n v="4072867.66"/>
    <n v="10819372.35"/>
    <n v="7.27"/>
    <n v="5.89"/>
    <n v="160.59"/>
    <n v="22.62"/>
    <n v="69.23"/>
    <n v="222.25"/>
    <n v="78.98"/>
  </r>
  <r>
    <s v="11035"/>
    <m/>
    <x v="2"/>
    <x v="2"/>
    <n v="2.72"/>
    <n v="2.27"/>
    <n v="1.33"/>
    <n v="16652375.130000001"/>
    <n v="-893320.86"/>
    <n v="1919037.66"/>
    <n v="3218145.82"/>
    <n v="3.05"/>
    <n v="-1.73"/>
    <n v="66.56"/>
    <n v="39.44"/>
    <n v="92.47"/>
    <n v="156.63"/>
    <n v="75.02"/>
  </r>
  <r>
    <s v="11036"/>
    <m/>
    <x v="1"/>
    <x v="1"/>
    <n v="1.32"/>
    <n v="1.05"/>
    <n v="0.54"/>
    <n v="20756865.629999999"/>
    <n v="20348329.920000002"/>
    <n v="25067239.699999999"/>
    <n v="-30132162.539999999"/>
    <n v="12.52"/>
    <n v="9.1199999999999992"/>
    <n v="252.46"/>
    <n v="43.38"/>
    <n v="76.13"/>
    <n v="229.37"/>
    <n v="95.68"/>
  </r>
  <r>
    <s v="11037"/>
    <m/>
    <x v="2"/>
    <x v="2"/>
    <n v="1.81"/>
    <n v="1.54"/>
    <n v="0.93"/>
    <n v="11143947.26"/>
    <n v="6333894.8300000001"/>
    <n v="8988718.0500000007"/>
    <n v="-947794.93"/>
    <n v="14.26"/>
    <n v="12.08"/>
    <n v="256.63"/>
    <n v="29.66"/>
    <n v="57.91"/>
    <n v="192.32"/>
    <n v="99.85"/>
  </r>
  <r>
    <s v="11038"/>
    <m/>
    <x v="2"/>
    <x v="2"/>
    <n v="1.42"/>
    <n v="1.23"/>
    <n v="0.86"/>
    <n v="7209392.8600000003"/>
    <n v="197675.84"/>
    <n v="2995676.29"/>
    <n v="-2438012.83"/>
    <n v="5.41"/>
    <n v="0.43"/>
    <n v="213.15"/>
    <n v="27.91"/>
    <n v="80.510000000000005"/>
    <n v="204.14"/>
    <n v="86.09"/>
  </r>
  <r>
    <s v="11039"/>
    <m/>
    <x v="4"/>
    <x v="4"/>
    <n v="2.97"/>
    <n v="2.62"/>
    <n v="2.13"/>
    <n v="28713954.780000001"/>
    <n v="4768902.5"/>
    <n v="6604275.7199999997"/>
    <n v="16457308.529999999"/>
    <n v="8.17"/>
    <n v="6.01"/>
    <n v="66.88"/>
    <n v="27.69"/>
    <n v="52.86"/>
    <n v="127.82"/>
    <n v="78.98"/>
  </r>
  <r>
    <s v="11447"/>
    <m/>
    <x v="12"/>
    <x v="12"/>
    <n v="1.31"/>
    <n v="1.1399999999999999"/>
    <n v="0.72"/>
    <n v="12042066.300000001"/>
    <n v="5240709.9800000004"/>
    <n v="10697913.810000001"/>
    <n v="-11016732.4"/>
    <n v="8.65"/>
    <n v="4.71"/>
    <n v="246.71"/>
    <n v="45.94"/>
    <n v="63.96"/>
    <n v="185.12"/>
    <n v="61.2"/>
  </r>
  <r>
    <s v="14133"/>
    <m/>
    <x v="4"/>
    <x v="4"/>
    <n v="7.3"/>
    <n v="6.88"/>
    <n v="6.31"/>
    <n v="58012956.460000001"/>
    <n v="918305.59"/>
    <n v="3662804.93"/>
    <n v="48966234.369999997"/>
    <n v="5.59"/>
    <n v="0.94"/>
    <n v="99.42"/>
    <n v="76.489999999999995"/>
    <n v="104.45"/>
    <n v="211.43"/>
    <n v="76.33"/>
  </r>
  <r>
    <s v="28861"/>
    <m/>
    <x v="2"/>
    <x v="2"/>
    <n v="2.5"/>
    <n v="2.13"/>
    <n v="1.55"/>
    <n v="13830081.6"/>
    <n v="4852470.63"/>
    <n v="7794618.2000000002"/>
    <n v="5104190.9800000004"/>
    <n v="17.11"/>
    <n v="6.54"/>
    <n v="150.21"/>
    <n v="26.29"/>
    <n v="145.96"/>
    <n v="128.38999999999999"/>
    <n v="94.08"/>
  </r>
  <r>
    <s v="10710"/>
    <m/>
    <x v="0"/>
    <x v="0"/>
    <n v="1.44"/>
    <n v="1.18"/>
    <n v="0.46"/>
    <n v="260960056.25"/>
    <n v="155137408.31999999"/>
    <n v="213750086.5"/>
    <n v="-316430461.88999999"/>
    <n v="12.34"/>
    <n v="7.31"/>
    <n v="170.9"/>
    <n v="69.88"/>
    <n v="80.72"/>
    <n v="116.43"/>
    <n v="62.76"/>
  </r>
  <r>
    <s v="11089"/>
    <m/>
    <x v="4"/>
    <x v="4"/>
    <n v="2.41"/>
    <n v="2.08"/>
    <n v="1.65"/>
    <n v="22280512.43"/>
    <n v="8923047.2300000004"/>
    <n v="12679379.27"/>
    <n v="10032036"/>
    <n v="16.47"/>
    <n v="13.4"/>
    <n v="166.51"/>
    <n v="51.54"/>
    <n v="108.03"/>
    <n v="90.09"/>
    <n v="99.7"/>
  </r>
  <r>
    <s v="11090"/>
    <m/>
    <x v="2"/>
    <x v="2"/>
    <n v="1.78"/>
    <n v="1.66"/>
    <n v="1.44"/>
    <n v="16775382.039999999"/>
    <n v="3775247.63"/>
    <n v="4950792.42"/>
    <n v="9529998.7400000002"/>
    <n v="9.15"/>
    <n v="6.6"/>
    <n v="391.48"/>
    <n v="46.49"/>
    <n v="60.29"/>
    <n v="87.04"/>
    <n v="56.18"/>
  </r>
  <r>
    <s v="11091"/>
    <m/>
    <x v="4"/>
    <x v="4"/>
    <n v="1.19"/>
    <n v="0.84"/>
    <n v="0.51"/>
    <n v="13598065.140000001"/>
    <n v="6976871.9000000004"/>
    <n v="10657717.939999999"/>
    <n v="-33465609.559999999"/>
    <n v="7.61"/>
    <n v="5.3"/>
    <n v="457.12"/>
    <n v="44.81"/>
    <n v="149.19"/>
    <n v="75.63"/>
    <n v="180.3"/>
  </r>
  <r>
    <s v="11092"/>
    <m/>
    <x v="6"/>
    <x v="6"/>
    <n v="1.1299999999999999"/>
    <n v="0.92"/>
    <n v="0.4"/>
    <n v="3742263.98"/>
    <n v="4168832.84"/>
    <n v="10009554.550000001"/>
    <n v="-17033380.84"/>
    <n v="8.3000000000000007"/>
    <n v="4.8499999999999996"/>
    <n v="159.25"/>
    <n v="37.21"/>
    <n v="60.57"/>
    <n v="73.489999999999995"/>
    <n v="47.31"/>
  </r>
  <r>
    <s v="11093"/>
    <m/>
    <x v="4"/>
    <x v="4"/>
    <n v="2.73"/>
    <n v="2.3199999999999998"/>
    <n v="1.48"/>
    <n v="16103137.050000001"/>
    <n v="11569378.92"/>
    <n v="11927760.039999999"/>
    <n v="4490099.2699999996"/>
    <n v="14.64"/>
    <n v="18.14"/>
    <n v="95.82"/>
    <n v="29.33"/>
    <n v="83.18"/>
    <n v="71.91"/>
    <n v="62.52"/>
  </r>
  <r>
    <s v="11094"/>
    <m/>
    <x v="7"/>
    <x v="7"/>
    <n v="1.65"/>
    <n v="1.53"/>
    <n v="1.31"/>
    <n v="6455957.0800000001"/>
    <n v="220792.8"/>
    <n v="486244.74"/>
    <n v="3056294.94"/>
    <n v="1.44"/>
    <n v="0.7"/>
    <n v="410.65"/>
    <n v="49.71"/>
    <n v="140.80000000000001"/>
    <n v="78.13"/>
    <n v="66.87"/>
  </r>
  <r>
    <s v="11095"/>
    <m/>
    <x v="8"/>
    <x v="8"/>
    <n v="2.0299999999999998"/>
    <n v="1.66"/>
    <n v="0.86"/>
    <n v="60401634.590000004"/>
    <n v="25079407.02"/>
    <n v="44420305.490000002"/>
    <n v="-10564455.18"/>
    <n v="14.42"/>
    <n v="6.44"/>
    <n v="61.58"/>
    <n v="37.65"/>
    <n v="43.59"/>
    <n v="107.65"/>
    <n v="54.02"/>
  </r>
  <r>
    <s v="11096"/>
    <m/>
    <x v="4"/>
    <x v="4"/>
    <n v="2.02"/>
    <n v="1.74"/>
    <n v="1.36"/>
    <n v="16165469.5"/>
    <n v="1707842.55"/>
    <n v="4487298.95"/>
    <n v="5671388.5099999998"/>
    <n v="6.79"/>
    <n v="2.66"/>
    <n v="117.01"/>
    <n v="44.1"/>
    <n v="73.180000000000007"/>
    <n v="144.69"/>
    <n v="83.07"/>
  </r>
  <r>
    <s v="11097"/>
    <m/>
    <x v="1"/>
    <x v="1"/>
    <n v="1.1100000000000001"/>
    <n v="0.88"/>
    <n v="0.54"/>
    <n v="3482426.22"/>
    <n v="4017783.1"/>
    <n v="8861347.5700000003"/>
    <n v="-16063401.689999999"/>
    <n v="6.95"/>
    <n v="3.8"/>
    <n v="282.69"/>
    <n v="29.33"/>
    <n v="73.319999999999993"/>
    <n v="29.27"/>
    <n v="75.05"/>
  </r>
  <r>
    <s v="11098"/>
    <m/>
    <x v="1"/>
    <x v="1"/>
    <n v="0.94"/>
    <n v="0.52"/>
    <n v="0.16"/>
    <n v="-2319353.7000000002"/>
    <n v="22525983.609999999"/>
    <n v="22656191.300000001"/>
    <n v="-35324371.579999998"/>
    <n v="16.11"/>
    <n v="22.45"/>
    <n v="277.60000000000002"/>
    <n v="24.65"/>
    <n v="59.7"/>
    <n v="127.1"/>
    <n v="136.37"/>
  </r>
  <r>
    <s v="11099"/>
    <m/>
    <x v="2"/>
    <x v="2"/>
    <n v="3.98"/>
    <n v="3.72"/>
    <n v="3.2"/>
    <n v="24981402.32"/>
    <n v="11503326.359999999"/>
    <n v="11845660.43"/>
    <n v="18454254.379999999"/>
    <n v="18.670000000000002"/>
    <n v="22.77"/>
    <n v="149"/>
    <n v="25.95"/>
    <n v="57.56"/>
    <n v="149.27000000000001"/>
    <n v="59.37"/>
  </r>
  <r>
    <s v="11100"/>
    <m/>
    <x v="2"/>
    <x v="2"/>
    <n v="1.8"/>
    <n v="1.57"/>
    <n v="1.24"/>
    <n v="8893308.25"/>
    <n v="5033645.63"/>
    <n v="7311957.5599999996"/>
    <n v="2631354.08"/>
    <n v="15.14"/>
    <n v="10.58"/>
    <n v="288.74"/>
    <n v="44.51"/>
    <n v="140.66999999999999"/>
    <n v="78.62"/>
    <n v="65.64"/>
  </r>
  <r>
    <s v="11101"/>
    <m/>
    <x v="2"/>
    <x v="2"/>
    <n v="1.23"/>
    <n v="1.0900000000000001"/>
    <n v="0.71"/>
    <n v="4910095.1500000004"/>
    <n v="10176088.210000001"/>
    <n v="14014589.390000001"/>
    <n v="-6280715.8399999999"/>
    <n v="19.03"/>
    <n v="11.81"/>
    <n v="360.08"/>
    <n v="44.76"/>
    <n v="72.19"/>
    <n v="70.98"/>
    <n v="63.87"/>
  </r>
  <r>
    <s v="11102"/>
    <m/>
    <x v="4"/>
    <x v="4"/>
    <n v="1.48"/>
    <n v="1.25"/>
    <n v="1.04"/>
    <n v="14533997.699999999"/>
    <n v="7637781.7300000004"/>
    <n v="9420552.2200000007"/>
    <n v="1265482.8600000001"/>
    <n v="14.57"/>
    <n v="11.96"/>
    <n v="334.47"/>
    <n v="47.11"/>
    <n v="57.5"/>
    <n v="228.63"/>
    <n v="119.63"/>
  </r>
  <r>
    <s v="11103"/>
    <m/>
    <x v="2"/>
    <x v="2"/>
    <n v="5.36"/>
    <n v="4.78"/>
    <n v="3.83"/>
    <n v="23841723.399999999"/>
    <n v="8068622.0700000003"/>
    <n v="9673850.6899999995"/>
    <n v="15502345.130000001"/>
    <n v="16.079999999999998"/>
    <n v="12.8"/>
    <n v="68.63"/>
    <n v="31.07"/>
    <n v="53.37"/>
    <n v="109.06"/>
    <n v="83.18"/>
  </r>
  <r>
    <s v="11450"/>
    <m/>
    <x v="8"/>
    <x v="8"/>
    <n v="2.5299999999999998"/>
    <n v="2.12"/>
    <n v="1.24"/>
    <n v="121115033.42"/>
    <n v="59541797.130000003"/>
    <n v="78301328.299999997"/>
    <n v="18626988.379999999"/>
    <n v="18.23"/>
    <n v="10.67"/>
    <n v="134.96"/>
    <n v="51.06"/>
    <n v="59.68"/>
    <n v="294.73"/>
    <n v="79.599999999999994"/>
  </r>
  <r>
    <s v="21323"/>
    <m/>
    <x v="2"/>
    <x v="2"/>
    <n v="2.5499999999999998"/>
    <n v="2.16"/>
    <n v="1.78"/>
    <n v="18694200.309999999"/>
    <n v="17252729.75"/>
    <n v="20130330.48"/>
    <n v="9190697.5999999996"/>
    <n v="31.08"/>
    <n v="12.62"/>
    <n v="267.16000000000003"/>
    <n v="24.24"/>
    <n v="82.84"/>
    <n v="133.69999999999999"/>
    <n v="124.95"/>
  </r>
  <r>
    <s v="10706"/>
    <m/>
    <x v="11"/>
    <x v="11"/>
    <n v="3.23"/>
    <n v="2.89"/>
    <n v="1.95"/>
    <n v="389621153.74000001"/>
    <n v="-20136558.25"/>
    <n v="44927286.939999998"/>
    <n v="165914822.97"/>
    <n v="5.76"/>
    <n v="-1.58"/>
    <n v="88.32"/>
    <n v="62.37"/>
    <n v="50.57"/>
    <n v="180.11"/>
    <n v="53.89"/>
  </r>
  <r>
    <s v="11042"/>
    <m/>
    <x v="1"/>
    <x v="1"/>
    <n v="1.31"/>
    <n v="1.1499999999999999"/>
    <n v="0.5"/>
    <n v="18522682.399999999"/>
    <n v="11180404.699999999"/>
    <n v="6630229.46"/>
    <n v="-29655801.539999999"/>
    <n v="3.96"/>
    <n v="5.6"/>
    <n v="251.44"/>
    <n v="56.79"/>
    <n v="125.76"/>
    <n v="177.39"/>
    <n v="67.400000000000006"/>
  </r>
  <r>
    <s v="11044"/>
    <m/>
    <x v="2"/>
    <x v="2"/>
    <n v="1.08"/>
    <n v="0.95"/>
    <n v="0.36"/>
    <n v="1701017.16"/>
    <n v="762308.57"/>
    <n v="1526080.02"/>
    <n v="-14185559.98"/>
    <n v="2.4700000000000002"/>
    <n v="2.04"/>
    <n v="450.29"/>
    <n v="19.38"/>
    <n v="49.93"/>
    <n v="258.91000000000003"/>
    <n v="81.2"/>
  </r>
  <r>
    <s v="11045"/>
    <m/>
    <x v="2"/>
    <x v="2"/>
    <n v="1.1399999999999999"/>
    <n v="0.83"/>
    <n v="0.45"/>
    <n v="3331052.17"/>
    <n v="1094289.1399999999"/>
    <n v="10024050.59"/>
    <n v="-13330870.310000001"/>
    <n v="15.61"/>
    <n v="0.53"/>
    <n v="220.73"/>
    <n v="41.67"/>
    <n v="80.52"/>
    <n v="211.98"/>
    <n v="66.489999999999995"/>
  </r>
  <r>
    <s v="11448"/>
    <m/>
    <x v="3"/>
    <x v="3"/>
    <n v="0.68"/>
    <n v="0.56999999999999995"/>
    <n v="0.15"/>
    <n v="-80456640.510000005"/>
    <n v="4110291.18"/>
    <n v="42544582.710000001"/>
    <n v="-217913125.75999999"/>
    <n v="9.27"/>
    <n v="0.64"/>
    <n v="342.95"/>
    <n v="54.27"/>
    <n v="67.319999999999993"/>
    <n v="151.18"/>
    <n v="63.07"/>
  </r>
  <r>
    <s v="21356"/>
    <m/>
    <x v="10"/>
    <x v="10"/>
    <n v="2.78"/>
    <n v="2.52"/>
    <n v="2.15"/>
    <n v="17280021.07"/>
    <n v="3416986.47"/>
    <n v="5208558.96"/>
    <n v="10296685.960000001"/>
    <n v="10.63"/>
    <n v="6.9"/>
    <n v="202.57"/>
    <n v="26.48"/>
    <n v="50.58"/>
    <n v="134.19"/>
    <n v="77.64"/>
  </r>
  <r>
    <s v="28778"/>
    <m/>
    <x v="7"/>
    <x v="7"/>
    <n v="1.03"/>
    <n v="0.94"/>
    <n v="0.59"/>
    <n v="454776.68"/>
    <n v="1548907.79"/>
    <n v="3240943.58"/>
    <n v="-6282320.2000000002"/>
    <n v="11.82"/>
    <n v="2.44"/>
    <n v="636.64"/>
    <n v="37.659999999999997"/>
    <n v="56.1"/>
    <n v="545.37"/>
    <n v="97.2"/>
  </r>
  <r>
    <s v="28811"/>
    <m/>
    <x v="4"/>
    <x v="4"/>
    <n v="2.23"/>
    <n v="2.0099999999999998"/>
    <n v="1.73"/>
    <n v="32717489"/>
    <n v="-4806028.49"/>
    <n v="-3147125.84"/>
    <n v="18814780.629999999"/>
    <n v="-7.25"/>
    <n v="-4.9400000000000004"/>
    <n v="324.2"/>
    <n v="68.739999999999995"/>
    <n v="78.08"/>
    <n v="284.49"/>
    <n v="109.94"/>
  </r>
  <r>
    <s v="28815"/>
    <m/>
    <x v="13"/>
    <x v="13"/>
    <n v="1.97"/>
    <n v="1.77"/>
    <n v="0.81"/>
    <n v="13914670.869999999"/>
    <n v="8932688.4700000007"/>
    <n v="9376896.4800000004"/>
    <n v="-3027694.26"/>
    <n v="16.16"/>
    <n v="10.38"/>
    <n v="131.74"/>
    <n v="102.54"/>
    <n v="127.83"/>
    <n v="191.69"/>
    <n v="78.56"/>
  </r>
  <r>
    <s v="10704"/>
    <m/>
    <x v="11"/>
    <x v="11"/>
    <n v="2.31"/>
    <n v="2.1"/>
    <n v="1.3"/>
    <n v="172603486.94"/>
    <n v="89352407.810000002"/>
    <n v="111969212.12"/>
    <n v="39211564.399999999"/>
    <n v="20.61"/>
    <n v="17.14"/>
    <n v="168.8"/>
    <n v="53.97"/>
    <n v="96.05"/>
    <n v="38.82"/>
    <n v="63.41"/>
  </r>
  <r>
    <s v="10991"/>
    <m/>
    <x v="1"/>
    <x v="1"/>
    <n v="1.27"/>
    <n v="1.1100000000000001"/>
    <n v="0.84"/>
    <n v="12155833.91"/>
    <n v="17318854.309999999"/>
    <n v="18274241.510000002"/>
    <n v="-7285172.9100000001"/>
    <n v="14.08"/>
    <n v="14.62"/>
    <n v="336.66"/>
    <n v="36.29"/>
    <n v="62.89"/>
    <n v="46.52"/>
    <n v="69.739999999999995"/>
  </r>
  <r>
    <s v="10992"/>
    <m/>
    <x v="4"/>
    <x v="4"/>
    <n v="1.43"/>
    <n v="1.21"/>
    <n v="0.93"/>
    <n v="11221123.66"/>
    <n v="13966127.880000001"/>
    <n v="18301702.32"/>
    <n v="-1953685.45"/>
    <n v="19.989999999999998"/>
    <n v="15.5"/>
    <n v="371.6"/>
    <n v="44.14"/>
    <n v="49.32"/>
    <n v="42.3"/>
    <n v="92.25"/>
  </r>
  <r>
    <s v="10993"/>
    <m/>
    <x v="1"/>
    <x v="1"/>
    <n v="1.07"/>
    <n v="0.97"/>
    <n v="0.65"/>
    <n v="3574827.49"/>
    <n v="1925532.62"/>
    <n v="6643052.6900000004"/>
    <n v="-18403012.760000002"/>
    <n v="4.6500000000000004"/>
    <n v="1.6"/>
    <n v="292.7"/>
    <n v="24.86"/>
    <n v="47.11"/>
    <n v="51.83"/>
    <n v="50.92"/>
  </r>
  <r>
    <s v="10994"/>
    <m/>
    <x v="4"/>
    <x v="4"/>
    <n v="1.75"/>
    <n v="1.47"/>
    <n v="1.08"/>
    <n v="19843847.98"/>
    <n v="17186926.010000002"/>
    <n v="19716002.789999999"/>
    <n v="1850438.32"/>
    <n v="18.690000000000001"/>
    <n v="20.88"/>
    <n v="258.82"/>
    <n v="58.75"/>
    <n v="84"/>
    <n v="39.06"/>
    <n v="99.51"/>
  </r>
  <r>
    <s v="23367"/>
    <m/>
    <x v="2"/>
    <x v="2"/>
    <n v="1.25"/>
    <n v="1.04"/>
    <n v="0.75"/>
    <n v="8415311.8699999992"/>
    <n v="9936885.0099999998"/>
    <n v="13835074.039999999"/>
    <n v="-8279421.6699999999"/>
    <n v="19.88"/>
    <n v="9.0399999999999991"/>
    <n v="414.7"/>
    <n v="34.28"/>
    <n v="74.760000000000005"/>
    <n v="43.85"/>
    <n v="158.76"/>
  </r>
  <r>
    <s v="10671"/>
    <m/>
    <x v="16"/>
    <x v="16"/>
    <n v="3.04"/>
    <n v="2.68"/>
    <n v="1.5"/>
    <n v="1129656046.5599999"/>
    <n v="270397412.62"/>
    <n v="323118810.55000001"/>
    <n v="281179897.63"/>
    <n v="12.46"/>
    <n v="8.69"/>
    <n v="84.07"/>
    <n v="83.23"/>
    <n v="43.25"/>
    <n v="72"/>
    <n v="52.76"/>
  </r>
  <r>
    <s v="11013"/>
    <m/>
    <x v="4"/>
    <x v="4"/>
    <n v="1.44"/>
    <n v="1.27"/>
    <n v="0.94"/>
    <n v="14725930.039999999"/>
    <n v="14987029.07"/>
    <n v="17865250.579999998"/>
    <n v="-2195594.44"/>
    <n v="15.06"/>
    <n v="16.86"/>
    <n v="255.62"/>
    <n v="30.62"/>
    <n v="93.89"/>
    <n v="73.97"/>
    <n v="59.98"/>
  </r>
  <r>
    <s v="11014"/>
    <m/>
    <x v="4"/>
    <x v="4"/>
    <n v="1.63"/>
    <n v="1.42"/>
    <n v="0.92"/>
    <n v="18428143.739999998"/>
    <n v="15490844.68"/>
    <n v="16768128.18"/>
    <n v="-2392855.63"/>
    <n v="14.65"/>
    <n v="23.07"/>
    <n v="288.45999999999998"/>
    <n v="37.049999999999997"/>
    <n v="82.36"/>
    <n v="61.87"/>
    <n v="71.400000000000006"/>
  </r>
  <r>
    <s v="11015"/>
    <m/>
    <x v="15"/>
    <x v="15"/>
    <n v="1.1599999999999999"/>
    <n v="0.96"/>
    <n v="0.32"/>
    <n v="23390800.68"/>
    <n v="39807601.420000002"/>
    <n v="49416743.409999996"/>
    <n v="-95892031.760000005"/>
    <n v="12"/>
    <n v="5.95"/>
    <n v="248.87"/>
    <n v="53.68"/>
    <n v="84.43"/>
    <n v="73.290000000000006"/>
    <n v="64.19"/>
  </r>
  <r>
    <s v="11016"/>
    <m/>
    <x v="7"/>
    <x v="7"/>
    <n v="3.26"/>
    <n v="2.78"/>
    <n v="2.2000000000000002"/>
    <n v="8977466.8900000006"/>
    <n v="2574068.54"/>
    <n v="4394547.3600000003"/>
    <n v="4761272.84"/>
    <n v="17.489999999999998"/>
    <n v="6.67"/>
    <n v="256.39"/>
    <n v="74.05"/>
    <n v="53.63"/>
    <n v="61.38"/>
    <n v="99.79"/>
  </r>
  <r>
    <s v="11017"/>
    <m/>
    <x v="4"/>
    <x v="4"/>
    <n v="1.8"/>
    <n v="1.62"/>
    <n v="1.06"/>
    <n v="15687505.039999999"/>
    <n v="8155663.2400000002"/>
    <n v="9698248.8200000003"/>
    <n v="1109253.8700000001"/>
    <n v="11.09"/>
    <n v="10.79"/>
    <n v="150.85"/>
    <n v="46.97"/>
    <n v="86.67"/>
    <n v="71.489999999999995"/>
    <n v="56.27"/>
  </r>
  <r>
    <s v="11018"/>
    <m/>
    <x v="3"/>
    <x v="3"/>
    <n v="0.99"/>
    <n v="0.83"/>
    <n v="0.5"/>
    <n v="-971487.61"/>
    <n v="53827890.810000002"/>
    <n v="16652576.84"/>
    <n v="-38811509.200000003"/>
    <n v="7.56"/>
    <n v="17.07"/>
    <n v="202.56"/>
    <n v="35.659999999999997"/>
    <n v="48.48"/>
    <n v="82.4"/>
    <n v="50.87"/>
  </r>
  <r>
    <s v="11019"/>
    <m/>
    <x v="2"/>
    <x v="2"/>
    <n v="1.94"/>
    <n v="1.65"/>
    <n v="1.26"/>
    <n v="11187601.15"/>
    <n v="5799866.3399999999"/>
    <n v="7286450.6100000003"/>
    <n v="3117635.68"/>
    <n v="11"/>
    <n v="12.03"/>
    <n v="140.04"/>
    <n v="22.78"/>
    <n v="59.72"/>
    <n v="79.349999999999994"/>
    <n v="77.86"/>
  </r>
  <r>
    <s v="11020"/>
    <m/>
    <x v="2"/>
    <x v="2"/>
    <n v="1.35"/>
    <n v="1.1599999999999999"/>
    <n v="0.82"/>
    <n v="6986556.1299999999"/>
    <n v="12029474.49"/>
    <n v="15723985.68"/>
    <n v="-3471368"/>
    <n v="21.89"/>
    <n v="18.149999999999999"/>
    <n v="271.62"/>
    <n v="51.65"/>
    <n v="56.31"/>
    <n v="58.35"/>
    <n v="61.23"/>
  </r>
  <r>
    <s v="11021"/>
    <m/>
    <x v="4"/>
    <x v="4"/>
    <n v="2.9"/>
    <n v="2.61"/>
    <n v="2.17"/>
    <n v="32111195.120000001"/>
    <n v="16569511.369999999"/>
    <n v="18960079.440000001"/>
    <n v="19700758.18"/>
    <n v="21.05"/>
    <n v="22.6"/>
    <n v="45.52"/>
    <n v="15.26"/>
    <n v="68.28"/>
    <n v="91.55"/>
    <n v="68.92"/>
  </r>
  <r>
    <s v="11022"/>
    <m/>
    <x v="4"/>
    <x v="4"/>
    <n v="2.1"/>
    <n v="1.67"/>
    <n v="0.91"/>
    <n v="32904718.699999999"/>
    <n v="22434148.899999999"/>
    <n v="28009428.329999998"/>
    <n v="-2645398.0499999998"/>
    <n v="25.55"/>
    <n v="21.13"/>
    <n v="362.63"/>
    <n v="96.23"/>
    <n v="125.93"/>
    <n v="101.37"/>
    <n v="92.52"/>
  </r>
  <r>
    <s v="11023"/>
    <m/>
    <x v="3"/>
    <x v="3"/>
    <n v="1.54"/>
    <n v="1.29"/>
    <n v="0.85"/>
    <n v="32818756.379999999"/>
    <n v="23149525.489999998"/>
    <n v="18840924.809999999"/>
    <n v="-9357054.3599999994"/>
    <n v="8.51"/>
    <n v="7.47"/>
    <n v="139.72999999999999"/>
    <n v="33.770000000000003"/>
    <n v="61.87"/>
    <n v="84.73"/>
    <n v="69.790000000000006"/>
  </r>
  <r>
    <s v="11024"/>
    <m/>
    <x v="4"/>
    <x v="4"/>
    <n v="2.48"/>
    <n v="2.19"/>
    <n v="1.74"/>
    <n v="49028498.140000001"/>
    <n v="21546389.66"/>
    <n v="24518807.260000002"/>
    <n v="24416908.18"/>
    <n v="20.12"/>
    <n v="17.48"/>
    <n v="217.64"/>
    <n v="43.07"/>
    <n v="91.67"/>
    <n v="86.05"/>
    <n v="89.84"/>
  </r>
  <r>
    <s v="11025"/>
    <m/>
    <x v="1"/>
    <x v="1"/>
    <n v="2.89"/>
    <n v="2.5499999999999998"/>
    <n v="1.94"/>
    <n v="62871022.869999997"/>
    <n v="31948997.059999999"/>
    <n v="36634963.170000002"/>
    <n v="31254277.59"/>
    <n v="18.84"/>
    <n v="12.26"/>
    <n v="83.66"/>
    <n v="30.04"/>
    <n v="57.12"/>
    <n v="69.84"/>
    <n v="65.489999999999995"/>
  </r>
  <r>
    <s v="11026"/>
    <m/>
    <x v="2"/>
    <x v="2"/>
    <n v="1.65"/>
    <n v="1.47"/>
    <n v="1.3"/>
    <n v="12814926.49"/>
    <n v="3595590.95"/>
    <n v="6151510.9000000004"/>
    <n v="6008692.6799999997"/>
    <n v="10.54"/>
    <n v="8.39"/>
    <n v="256.91000000000003"/>
    <n v="8.69"/>
    <n v="72.27"/>
    <n v="77.27"/>
    <n v="105.54"/>
  </r>
  <r>
    <s v="11027"/>
    <m/>
    <x v="2"/>
    <x v="2"/>
    <n v="1.63"/>
    <n v="1.43"/>
    <n v="1.17"/>
    <n v="12138165.16"/>
    <n v="4645816.97"/>
    <n v="6996437.6200000001"/>
    <n v="2952455.85"/>
    <n v="12.22"/>
    <n v="9.31"/>
    <n v="343.38"/>
    <n v="23.05"/>
    <n v="61.7"/>
    <n v="57.09"/>
    <n v="91.37"/>
  </r>
  <r>
    <s v="11028"/>
    <m/>
    <x v="2"/>
    <x v="2"/>
    <n v="1.57"/>
    <n v="1.43"/>
    <n v="1.26"/>
    <n v="13164465.34"/>
    <n v="4763132.5199999996"/>
    <n v="8219745.4800000004"/>
    <n v="5929737.2800000003"/>
    <n v="16.64"/>
    <n v="7.92"/>
    <n v="306.3"/>
    <n v="27.78"/>
    <n v="95.46"/>
    <n v="92.49"/>
    <n v="87.56"/>
  </r>
  <r>
    <s v="11029"/>
    <m/>
    <x v="2"/>
    <x v="2"/>
    <n v="1.61"/>
    <n v="1.34"/>
    <n v="1.02"/>
    <n v="9072649.7100000009"/>
    <n v="6121197.5300000003"/>
    <n v="8414517.1999999993"/>
    <n v="311417.37"/>
    <n v="14.23"/>
    <n v="17.899999999999999"/>
    <n v="259.05"/>
    <n v="40"/>
    <n v="76"/>
    <n v="103.22"/>
    <n v="106.91"/>
  </r>
  <r>
    <s v="11446"/>
    <m/>
    <x v="3"/>
    <x v="3"/>
    <n v="1.62"/>
    <n v="1.35"/>
    <n v="0.84"/>
    <n v="38819560.140000001"/>
    <n v="37394909.119999997"/>
    <n v="42998409.240000002"/>
    <n v="-10135923.02"/>
    <n v="17.260000000000002"/>
    <n v="13.34"/>
    <n v="165.51"/>
    <n v="40.96"/>
    <n v="63.48"/>
    <n v="132.59"/>
    <n v="66.53"/>
  </r>
  <r>
    <s v="25058"/>
    <m/>
    <x v="10"/>
    <x v="10"/>
    <n v="1.55"/>
    <n v="1.25"/>
    <n v="0.86"/>
    <n v="5446647.1399999997"/>
    <n v="8202771.7599999998"/>
    <n v="12930240.32"/>
    <n v="-1344605.37"/>
    <n v="29.93"/>
    <n v="10.73"/>
    <n v="153.80000000000001"/>
    <n v="27.12"/>
    <n v="166.51"/>
    <n v="114.41"/>
    <n v="87.54"/>
  </r>
  <r>
    <s v="25059"/>
    <m/>
    <x v="10"/>
    <x v="10"/>
    <n v="3.8"/>
    <n v="3.36"/>
    <n v="2.66"/>
    <n v="19327350.98"/>
    <n v="8887932.1799999997"/>
    <n v="12528473.550000001"/>
    <n v="11492035.460000001"/>
    <n v="26.32"/>
    <n v="12.44"/>
    <n v="90.79"/>
    <n v="25.24"/>
    <n v="51.36"/>
    <n v="65.150000000000006"/>
    <n v="104.56"/>
  </r>
  <r>
    <s v="04007"/>
    <m/>
    <x v="7"/>
    <x v="7"/>
    <n v="4.5599999999999996"/>
    <n v="4.29"/>
    <n v="2.83"/>
    <n v="26618212.649999999"/>
    <n v="3947623.4"/>
    <n v="3653064.9"/>
    <n v="13599629.550000001"/>
    <n v="12.69"/>
    <n v="8.2100000000000009"/>
    <n v="79.209999999999994"/>
    <n v="422.08"/>
    <n v="331.66"/>
    <n v="504.91"/>
    <n v="105.51"/>
  </r>
  <r>
    <s v="10702"/>
    <m/>
    <x v="9"/>
    <x v="9"/>
    <n v="1.78"/>
    <n v="1.64"/>
    <n v="0.86"/>
    <n v="333005491.57999998"/>
    <n v="124455285.79000001"/>
    <n v="161431361.34999999"/>
    <n v="-54822253"/>
    <n v="13.82"/>
    <n v="7.19"/>
    <n v="196.15"/>
    <n v="80.349999999999994"/>
    <n v="76.69"/>
    <n v="74.87"/>
    <n v="35.75"/>
  </r>
  <r>
    <s v="10970"/>
    <m/>
    <x v="4"/>
    <x v="4"/>
    <n v="2.29"/>
    <n v="2.08"/>
    <n v="1.57"/>
    <n v="27589426.289999999"/>
    <n v="10087367.07"/>
    <n v="10808140.27"/>
    <n v="12210894.220000001"/>
    <n v="12.33"/>
    <n v="12.55"/>
    <n v="187.58"/>
    <n v="55.94"/>
    <n v="90.22"/>
    <n v="74.41"/>
    <n v="54.86"/>
  </r>
  <r>
    <s v="10971"/>
    <m/>
    <x v="4"/>
    <x v="4"/>
    <n v="2.34"/>
    <n v="2.16"/>
    <n v="1.87"/>
    <n v="34758141.43"/>
    <n v="7946929.4800000004"/>
    <n v="6969420.4199999999"/>
    <n v="22498847.170000002"/>
    <n v="8.34"/>
    <n v="7.59"/>
    <n v="207.32"/>
    <n v="23.5"/>
    <n v="85.67"/>
    <n v="258.61"/>
    <n v="86.37"/>
  </r>
  <r>
    <s v="10972"/>
    <m/>
    <x v="5"/>
    <x v="5"/>
    <n v="1.59"/>
    <n v="1.48"/>
    <n v="1.2"/>
    <n v="29825477.73"/>
    <n v="19960692.129999999"/>
    <n v="21598849.359999999"/>
    <n v="10216407.060000001"/>
    <n v="13.13"/>
    <n v="11.12"/>
    <n v="192.6"/>
    <n v="24.21"/>
    <n v="35.840000000000003"/>
    <n v="240.87"/>
    <n v="53.17"/>
  </r>
  <r>
    <s v="10973"/>
    <m/>
    <x v="3"/>
    <x v="3"/>
    <n v="1.96"/>
    <n v="1.69"/>
    <n v="0.85"/>
    <n v="53992802.439999998"/>
    <n v="34611323.170000002"/>
    <n v="26557386.809999999"/>
    <n v="-8618762.0099999998"/>
    <n v="13.14"/>
    <n v="13.08"/>
    <n v="177.62"/>
    <n v="90.48"/>
    <n v="141.33000000000001"/>
    <n v="203.11"/>
    <n v="60.91"/>
  </r>
  <r>
    <s v="10974"/>
    <m/>
    <x v="1"/>
    <x v="1"/>
    <n v="1.69"/>
    <n v="1.49"/>
    <n v="0.95"/>
    <n v="32152069.710000001"/>
    <n v="4410463.42"/>
    <n v="9611695.8900000006"/>
    <n v="-2382294.2999999998"/>
    <n v="6.64"/>
    <n v="2.63"/>
    <n v="169.71"/>
    <n v="126.99"/>
    <n v="104.62"/>
    <n v="232.8"/>
    <n v="71.069999999999993"/>
  </r>
  <r>
    <s v="10975"/>
    <m/>
    <x v="6"/>
    <x v="6"/>
    <n v="1.36"/>
    <n v="1.25"/>
    <n v="0.89"/>
    <n v="15303884.42"/>
    <n v="9881604.2699999996"/>
    <n v="11549587.720000001"/>
    <n v="-4807094.45"/>
    <n v="10.64"/>
    <n v="9.2100000000000009"/>
    <n v="363.35"/>
    <n v="65.97"/>
    <n v="70.760000000000005"/>
    <n v="147.56"/>
    <n v="59.68"/>
  </r>
  <r>
    <s v="10976"/>
    <m/>
    <x v="2"/>
    <x v="2"/>
    <n v="3.32"/>
    <n v="2.59"/>
    <n v="1.0900000000000001"/>
    <n v="23378554.57"/>
    <n v="17929984.75"/>
    <n v="17334209.379999999"/>
    <n v="1001106.81"/>
    <n v="18.87"/>
    <n v="30.33"/>
    <n v="141.96"/>
    <n v="95.21"/>
    <n v="85.95"/>
    <n v="151.59"/>
    <n v="112.96"/>
  </r>
  <r>
    <s v="10977"/>
    <m/>
    <x v="4"/>
    <x v="4"/>
    <n v="3.15"/>
    <n v="2.9"/>
    <n v="2.21"/>
    <n v="54405135.899999999"/>
    <n v="23672861.57"/>
    <n v="25983018.41"/>
    <n v="30646078.829999998"/>
    <n v="27.73"/>
    <n v="16.79"/>
    <n v="149.59"/>
    <n v="201.66"/>
    <n v="104.65"/>
    <n v="248.54"/>
    <n v="77.47"/>
  </r>
  <r>
    <s v="10978"/>
    <m/>
    <x v="8"/>
    <x v="8"/>
    <n v="1.51"/>
    <n v="1.35"/>
    <n v="0.81"/>
    <n v="75992212.489999995"/>
    <n v="47288092.899999999"/>
    <n v="50354768.420000002"/>
    <n v="-27703781.960000001"/>
    <n v="13.35"/>
    <n v="9.59"/>
    <n v="188.7"/>
    <n v="54.18"/>
    <n v="80.83"/>
    <n v="200.19"/>
    <n v="55.13"/>
  </r>
  <r>
    <s v="10979"/>
    <m/>
    <x v="4"/>
    <x v="4"/>
    <n v="2.73"/>
    <n v="2.42"/>
    <n v="1.85"/>
    <n v="24083901.010000002"/>
    <n v="13455817.949999999"/>
    <n v="16217179.640000001"/>
    <n v="11739236.630000001"/>
    <n v="18.27"/>
    <n v="20.149999999999999"/>
    <n v="125.34"/>
    <n v="35.590000000000003"/>
    <n v="67.86"/>
    <n v="134.93"/>
    <n v="62.79"/>
  </r>
  <r>
    <s v="10980"/>
    <m/>
    <x v="3"/>
    <x v="3"/>
    <n v="3.84"/>
    <n v="3.65"/>
    <n v="2.31"/>
    <n v="133956260.59999999"/>
    <n v="30446131.789999999"/>
    <n v="40459043.450000003"/>
    <n v="61640437.229999997"/>
    <n v="21.42"/>
    <n v="9.51"/>
    <n v="105.51"/>
    <n v="133.28"/>
    <n v="117.06"/>
    <n v="467.07"/>
    <n v="53.23"/>
  </r>
  <r>
    <s v="10981"/>
    <m/>
    <x v="4"/>
    <x v="4"/>
    <n v="2.31"/>
    <n v="2.0499999999999998"/>
    <n v="1.68"/>
    <n v="25211221.609999999"/>
    <n v="16828194.59"/>
    <n v="20502971.52"/>
    <n v="13137519.890000001"/>
    <n v="20.67"/>
    <n v="14.56"/>
    <n v="136.9"/>
    <n v="26.64"/>
    <n v="83.16"/>
    <n v="241.91"/>
    <n v="63.63"/>
  </r>
  <r>
    <s v="10982"/>
    <m/>
    <x v="2"/>
    <x v="2"/>
    <n v="7.2"/>
    <n v="6.66"/>
    <n v="5.93"/>
    <n v="51114639.18"/>
    <n v="13058614.380000001"/>
    <n v="15272986.18"/>
    <n v="40595891.869999997"/>
    <n v="22.23"/>
    <n v="14.69"/>
    <n v="83.67"/>
    <n v="82.05"/>
    <n v="45.44"/>
    <n v="122.78"/>
    <n v="96.73"/>
  </r>
  <r>
    <s v="10983"/>
    <m/>
    <x v="2"/>
    <x v="2"/>
    <n v="2.0299999999999998"/>
    <n v="1.83"/>
    <n v="1.27"/>
    <n v="12855362.43"/>
    <n v="4712456.84"/>
    <n v="5573194.7199999997"/>
    <n v="3405960.64"/>
    <n v="9.9499999999999993"/>
    <n v="9.36"/>
    <n v="164.91"/>
    <n v="78.39"/>
    <n v="75.78"/>
    <n v="229.53"/>
    <n v="69.44"/>
  </r>
  <r>
    <s v="10666"/>
    <m/>
    <x v="16"/>
    <x v="16"/>
    <n v="3.63"/>
    <n v="3.29"/>
    <n v="2.17"/>
    <n v="2359693322.8800001"/>
    <n v="997179661.51999998"/>
    <n v="950156668.19000006"/>
    <n v="1063683786.55"/>
    <n v="24.1"/>
    <n v="14.11"/>
    <n v="51.36"/>
    <n v="57.78"/>
    <n v="84.29"/>
    <n v="129.01"/>
    <n v="37.28"/>
  </r>
  <r>
    <s v="10871"/>
    <m/>
    <x v="3"/>
    <x v="3"/>
    <n v="3.52"/>
    <n v="3.13"/>
    <n v="2.48"/>
    <n v="59228530.060000002"/>
    <n v="23062496.800000001"/>
    <n v="21169502.359999999"/>
    <n v="34757278.469999999"/>
    <n v="12.66"/>
    <n v="12.29"/>
    <n v="85.85"/>
    <n v="18.43"/>
    <n v="36.659999999999997"/>
    <n v="195.11"/>
    <n v="67.25"/>
  </r>
  <r>
    <s v="10872"/>
    <m/>
    <x v="4"/>
    <x v="4"/>
    <n v="4.43"/>
    <n v="3.97"/>
    <n v="3.57"/>
    <n v="80981202.659999996"/>
    <n v="10592751.51"/>
    <n v="11311734.369999999"/>
    <n v="60759789.140000001"/>
    <n v="9.74"/>
    <n v="7.3"/>
    <n v="119.24"/>
    <n v="40.53"/>
    <n v="59.66"/>
    <n v="185.6"/>
    <n v="110.34"/>
  </r>
  <r>
    <s v="10873"/>
    <m/>
    <x v="4"/>
    <x v="4"/>
    <n v="3.16"/>
    <n v="2.96"/>
    <n v="2.33"/>
    <n v="56034350.119999997"/>
    <n v="19609417.84"/>
    <n v="21047174.539999999"/>
    <n v="34777350.350000001"/>
    <n v="19.89"/>
    <n v="14.21"/>
    <n v="138.69999999999999"/>
    <n v="252.55"/>
    <n v="157.66999999999999"/>
    <n v="560.1"/>
    <n v="73.28"/>
  </r>
  <r>
    <s v="10874"/>
    <m/>
    <x v="2"/>
    <x v="2"/>
    <n v="3.82"/>
    <n v="3.45"/>
    <n v="2.84"/>
    <n v="27605735"/>
    <n v="7935906.2199999997"/>
    <n v="8896003.7300000004"/>
    <n v="17997958.359999999"/>
    <n v="13.35"/>
    <n v="9.81"/>
    <n v="130.38"/>
    <n v="50.15"/>
    <n v="44.06"/>
    <n v="123.07"/>
    <n v="83.89"/>
  </r>
  <r>
    <s v="10875"/>
    <m/>
    <x v="1"/>
    <x v="1"/>
    <n v="1.59"/>
    <n v="1.32"/>
    <n v="1.03"/>
    <n v="15971052.66"/>
    <n v="4753896.99"/>
    <n v="10643071.300000001"/>
    <n v="600134.73"/>
    <n v="8.8699999999999992"/>
    <n v="4.55"/>
    <n v="167.01"/>
    <n v="30.55"/>
    <n v="45.94"/>
    <n v="505.3"/>
    <n v="78.92"/>
  </r>
  <r>
    <s v="10876"/>
    <m/>
    <x v="12"/>
    <x v="12"/>
    <n v="1.77"/>
    <n v="1.47"/>
    <n v="0.84"/>
    <n v="38845340.119999997"/>
    <n v="16741220.17"/>
    <n v="23916558.690000001"/>
    <n v="-8124846.1699999999"/>
    <n v="13.83"/>
    <n v="4.66"/>
    <n v="185.3"/>
    <n v="73.900000000000006"/>
    <n v="46.98"/>
    <n v="246.92"/>
    <n v="98.92"/>
  </r>
  <r>
    <s v="10877"/>
    <m/>
    <x v="3"/>
    <x v="3"/>
    <n v="2.04"/>
    <n v="1.78"/>
    <n v="1.21"/>
    <n v="42209997.32"/>
    <n v="13910529.5"/>
    <n v="16495950.15"/>
    <n v="8337487.04"/>
    <n v="8.85"/>
    <n v="7.68"/>
    <n v="100.47"/>
    <n v="37.83"/>
    <n v="72.33"/>
    <n v="168.36"/>
    <n v="60.4"/>
  </r>
  <r>
    <s v="10878"/>
    <m/>
    <x v="4"/>
    <x v="4"/>
    <n v="4.03"/>
    <n v="3.71"/>
    <n v="3.29"/>
    <n v="56906610.560000002"/>
    <n v="11842321.33"/>
    <n v="16683974.779999999"/>
    <n v="43146401.579999998"/>
    <n v="14.47"/>
    <n v="6.6"/>
    <n v="107.34"/>
    <n v="29.38"/>
    <n v="54.41"/>
    <n v="164.35"/>
    <n v="72.53"/>
  </r>
  <r>
    <s v="10879"/>
    <m/>
    <x v="5"/>
    <x v="5"/>
    <n v="1.94"/>
    <n v="1.62"/>
    <n v="1.21"/>
    <n v="34395014.039999999"/>
    <n v="21587979.32"/>
    <n v="27841643.420000002"/>
    <n v="6862632.4299999997"/>
    <n v="17.22"/>
    <n v="14.84"/>
    <n v="177.5"/>
    <n v="54.7"/>
    <n v="69.569999999999993"/>
    <n v="379.41"/>
    <n v="93.34"/>
  </r>
  <r>
    <s v="10880"/>
    <m/>
    <x v="4"/>
    <x v="4"/>
    <n v="2.2799999999999998"/>
    <n v="2.0499999999999998"/>
    <n v="1.32"/>
    <n v="18365893.469999999"/>
    <n v="11783188.289999999"/>
    <n v="12851799.75"/>
    <n v="4249503.95"/>
    <n v="13.31"/>
    <n v="19.21"/>
    <n v="133.19999999999999"/>
    <n v="69.78"/>
    <n v="57.46"/>
    <n v="182.76"/>
    <n v="37.14"/>
  </r>
  <r>
    <s v="10881"/>
    <m/>
    <x v="3"/>
    <x v="3"/>
    <n v="1.61"/>
    <n v="1.1200000000000001"/>
    <n v="0.45"/>
    <n v="30098731.280000001"/>
    <n v="15033289.1"/>
    <n v="23685264.93"/>
    <n v="-27428859.73"/>
    <n v="9.1999999999999993"/>
    <n v="3.45"/>
    <n v="85.97"/>
    <n v="43.19"/>
    <n v="72.89"/>
    <n v="133.63999999999999"/>
    <n v="77.09"/>
  </r>
  <r>
    <s v="10882"/>
    <m/>
    <x v="1"/>
    <x v="1"/>
    <n v="3.07"/>
    <n v="2.85"/>
    <n v="2.23"/>
    <n v="46047788.609999999"/>
    <n v="15524917.34"/>
    <n v="20434363.109999999"/>
    <n v="27437746.190000001"/>
    <n v="16.11"/>
    <n v="7.06"/>
    <n v="105.95"/>
    <n v="97.61"/>
    <n v="74.349999999999994"/>
    <n v="334.55"/>
    <n v="63.3"/>
  </r>
  <r>
    <s v="10883"/>
    <m/>
    <x v="1"/>
    <x v="1"/>
    <n v="1.83"/>
    <n v="1.67"/>
    <n v="1.25"/>
    <n v="53926302.789999999"/>
    <n v="15634832.16"/>
    <n v="25007299.32"/>
    <n v="15907154.630000001"/>
    <n v="16.2"/>
    <n v="3.7"/>
    <n v="237.42"/>
    <n v="66.92"/>
    <n v="86.32"/>
    <n v="67.53"/>
    <n v="80.400000000000006"/>
  </r>
  <r>
    <s v="10884"/>
    <m/>
    <x v="8"/>
    <x v="8"/>
    <n v="2.89"/>
    <n v="2.58"/>
    <n v="1.32"/>
    <n v="121674339.41"/>
    <n v="39991255.659999996"/>
    <n v="51602889.130000003"/>
    <n v="20196934.870000001"/>
    <n v="17.260000000000002"/>
    <n v="8.51"/>
    <n v="138.86000000000001"/>
    <n v="76.739999999999995"/>
    <n v="130.22999999999999"/>
    <n v="235.62"/>
    <n v="64.69"/>
  </r>
  <r>
    <s v="10885"/>
    <m/>
    <x v="4"/>
    <x v="4"/>
    <n v="4"/>
    <n v="3.73"/>
    <n v="3.12"/>
    <n v="53253904.920000002"/>
    <n v="13601602.83"/>
    <n v="16417972.65"/>
    <n v="37457481.899999999"/>
    <n v="13.94"/>
    <n v="12.04"/>
    <n v="120.49"/>
    <n v="33.94"/>
    <n v="122.69"/>
    <n v="501.27"/>
    <n v="52.47"/>
  </r>
  <r>
    <s v="10886"/>
    <m/>
    <x v="1"/>
    <x v="1"/>
    <n v="2.77"/>
    <n v="2.4300000000000002"/>
    <n v="1.67"/>
    <n v="49391649.560000002"/>
    <n v="15909167.34"/>
    <n v="19247796.920000002"/>
    <n v="17759082.82"/>
    <n v="14.09"/>
    <n v="11.54"/>
    <n v="197.34"/>
    <n v="123.99"/>
    <n v="46.99"/>
    <n v="251.54"/>
    <n v="96.86"/>
  </r>
  <r>
    <s v="10887"/>
    <m/>
    <x v="1"/>
    <x v="1"/>
    <n v="2.61"/>
    <n v="2.3199999999999998"/>
    <n v="1.28"/>
    <n v="51188440.439999998"/>
    <n v="19112979.34"/>
    <n v="15740462.82"/>
    <n v="8621974.5099999998"/>
    <n v="10.77"/>
    <n v="10.91"/>
    <n v="171.17"/>
    <n v="45.79"/>
    <n v="88.24"/>
    <n v="366.97"/>
    <n v="68.650000000000006"/>
  </r>
  <r>
    <s v="10888"/>
    <m/>
    <x v="2"/>
    <x v="2"/>
    <n v="3.07"/>
    <n v="2.65"/>
    <n v="1.74"/>
    <n v="26544013.559999999"/>
    <n v="12659351.279999999"/>
    <n v="16086031.83"/>
    <n v="9113447.9299999997"/>
    <n v="19.93"/>
    <n v="14.03"/>
    <n v="125.58"/>
    <n v="58.6"/>
    <n v="60.62"/>
    <n v="163.30000000000001"/>
    <n v="112.99"/>
  </r>
  <r>
    <s v="10889"/>
    <m/>
    <x v="1"/>
    <x v="1"/>
    <n v="2.4"/>
    <n v="2.04"/>
    <n v="1.3"/>
    <n v="62382116.619999997"/>
    <n v="22729817.27"/>
    <n v="26061030.48"/>
    <n v="13462989.550000001"/>
    <n v="11.99"/>
    <n v="9.08"/>
    <n v="99.44"/>
    <n v="92.34"/>
    <n v="63.68"/>
    <n v="133.69"/>
    <n v="100.71"/>
  </r>
  <r>
    <s v="10890"/>
    <m/>
    <x v="8"/>
    <x v="8"/>
    <n v="1.65"/>
    <n v="1.46"/>
    <n v="0.98"/>
    <n v="119714273.97"/>
    <n v="41455153.890000001"/>
    <n v="64924231.590000004"/>
    <n v="-6325748.2199999997"/>
    <n v="12"/>
    <n v="4.67"/>
    <n v="134.09"/>
    <n v="56.77"/>
    <n v="82.78"/>
    <n v="54.97"/>
    <n v="47.49"/>
  </r>
  <r>
    <s v="10891"/>
    <m/>
    <x v="4"/>
    <x v="4"/>
    <n v="1.62"/>
    <n v="1.4"/>
    <n v="0.92"/>
    <n v="17051288.809999999"/>
    <n v="14796584.369999999"/>
    <n v="15909825.380000001"/>
    <n v="-4238676.7300000004"/>
    <n v="14.93"/>
    <n v="18.850000000000001"/>
    <n v="229.73"/>
    <n v="36.22"/>
    <n v="51.64"/>
    <n v="162.83000000000001"/>
    <n v="95.94"/>
  </r>
  <r>
    <s v="10892"/>
    <m/>
    <x v="2"/>
    <x v="2"/>
    <n v="2.64"/>
    <n v="2.38"/>
    <n v="2.27"/>
    <n v="30874706"/>
    <n v="8615510.0800000001"/>
    <n v="10161851.939999999"/>
    <n v="23550631.059999999"/>
    <n v="14.28"/>
    <n v="12"/>
    <n v="203.79"/>
    <n v="12.8"/>
    <n v="30.23"/>
    <n v="144.19"/>
    <n v="96.49"/>
  </r>
  <r>
    <s v="10893"/>
    <m/>
    <x v="2"/>
    <x v="2"/>
    <n v="5.32"/>
    <n v="4.9400000000000004"/>
    <n v="2.31"/>
    <n v="50753237.869999997"/>
    <n v="4708734.96"/>
    <n v="8648267.4700000007"/>
    <n v="15373591.75"/>
    <n v="13.76"/>
    <n v="4.8899999999999997"/>
    <n v="280.44"/>
    <n v="229.83"/>
    <n v="265.8"/>
    <n v="913.8"/>
    <n v="116.3"/>
  </r>
  <r>
    <s v="10894"/>
    <m/>
    <x v="4"/>
    <x v="4"/>
    <n v="2.73"/>
    <n v="2.5099999999999998"/>
    <n v="2.33"/>
    <n v="32361091.23"/>
    <n v="17312807.309999999"/>
    <n v="22146044.059999999"/>
    <n v="24559439.530000001"/>
    <n v="27.85"/>
    <n v="13.8"/>
    <n v="195.75"/>
    <n v="20.96"/>
    <n v="113.22"/>
    <n v="91.44"/>
    <n v="113.83"/>
  </r>
  <r>
    <s v="11602"/>
    <m/>
    <x v="2"/>
    <x v="2"/>
    <n v="2.39"/>
    <n v="2.2599999999999998"/>
    <n v="1.08"/>
    <n v="27375174.699999999"/>
    <n v="19083009.059999999"/>
    <n v="22907507.100000001"/>
    <n v="1555729.51"/>
    <n v="29.62"/>
    <n v="22.21"/>
    <n v="335.08"/>
    <n v="70.84"/>
    <n v="534.35"/>
    <n v="118.88"/>
    <n v="77.760000000000005"/>
  </r>
  <r>
    <s v="11608"/>
    <m/>
    <x v="2"/>
    <x v="2"/>
    <n v="4.3"/>
    <n v="3.64"/>
    <n v="3.03"/>
    <n v="21590112.510000002"/>
    <n v="8944112.0800000001"/>
    <n v="10533827.869999999"/>
    <n v="13273805.390000001"/>
    <n v="15.46"/>
    <n v="14.59"/>
    <n v="140.97"/>
    <n v="22.95"/>
    <n v="64.31"/>
    <n v="246.98"/>
    <n v="92.97"/>
  </r>
  <r>
    <s v="22456"/>
    <m/>
    <x v="4"/>
    <x v="4"/>
    <n v="3.13"/>
    <n v="2.9"/>
    <n v="2.41"/>
    <n v="30409737.079999998"/>
    <n v="12580584.359999999"/>
    <n v="18397209.52"/>
    <n v="20078469.32"/>
    <n v="24.36"/>
    <n v="7.69"/>
    <n v="128.41"/>
    <n v="48.54"/>
    <n v="57.08"/>
    <n v="139.47999999999999"/>
    <n v="70.239999999999995"/>
  </r>
  <r>
    <s v="23839"/>
    <m/>
    <x v="8"/>
    <x v="8"/>
    <n v="2.95"/>
    <n v="2.73"/>
    <n v="1.46"/>
    <n v="261300538.80000001"/>
    <n v="182034609.75"/>
    <n v="103763690.8"/>
    <n v="62284155.280000001"/>
    <n v="24.77"/>
    <n v="19.48"/>
    <n v="106.95"/>
    <n v="104.29"/>
    <n v="76.17"/>
    <n v="224.19"/>
    <n v="74.75"/>
  </r>
  <r>
    <s v="24692"/>
    <m/>
    <x v="13"/>
    <x v="13"/>
    <n v="2.5099999999999998"/>
    <n v="2.1800000000000002"/>
    <n v="1.1200000000000001"/>
    <n v="18919331.899999999"/>
    <n v="2426613.15"/>
    <n v="5525698.6200000001"/>
    <n v="1520814.02"/>
    <n v="11.99"/>
    <n v="2.38"/>
    <n v="142.47999999999999"/>
    <n v="101.75"/>
    <n v="364.56"/>
    <n v="639.07000000000005"/>
    <n v="104.61"/>
  </r>
  <r>
    <s v="27839"/>
    <m/>
    <x v="10"/>
    <x v="10"/>
    <n v="5.32"/>
    <n v="5.05"/>
    <n v="4.7"/>
    <n v="29716721.289999999"/>
    <n v="5403755.3700000001"/>
    <n v="9792502.4199999999"/>
    <n v="25547948.100000001"/>
    <n v="25.13"/>
    <n v="5.98"/>
    <n v="190.13"/>
    <n v="32.630000000000003"/>
    <n v="99.13"/>
    <n v="205.23"/>
    <n v="56.51"/>
  </r>
  <r>
    <s v="27840"/>
    <m/>
    <x v="10"/>
    <x v="10"/>
    <n v="3.92"/>
    <n v="3.64"/>
    <n v="3.26"/>
    <n v="21314125.77"/>
    <n v="4350526.33"/>
    <n v="7203084.25"/>
    <n v="16539139.34"/>
    <n v="19.739999999999998"/>
    <n v="5.69"/>
    <n v="157.22"/>
    <n v="26.1"/>
    <n v="74.319999999999993"/>
    <n v="58.92"/>
    <n v="83.61"/>
  </r>
  <r>
    <s v="27841"/>
    <m/>
    <x v="10"/>
    <x v="10"/>
    <n v="3.32"/>
    <n v="2.84"/>
    <n v="2.2000000000000002"/>
    <n v="34279452.079999998"/>
    <n v="9471151.8200000003"/>
    <n v="11252555.880000001"/>
    <n v="16886447.059999999"/>
    <n v="29.9"/>
    <n v="10.220000000000001"/>
    <n v="244.37"/>
    <n v="169.62"/>
    <n v="578.89"/>
    <n v="607.41999999999996"/>
    <n v="238.78"/>
  </r>
  <r>
    <s v="10667"/>
    <m/>
    <x v="0"/>
    <x v="0"/>
    <n v="5.79"/>
    <n v="5.23"/>
    <n v="2.88"/>
    <n v="1303839695.4300001"/>
    <n v="388309275.11000001"/>
    <n v="431569604.49000001"/>
    <n v="580720985.82000005"/>
    <n v="19.72"/>
    <n v="12.56"/>
    <n v="57.16"/>
    <n v="61.32"/>
    <n v="72.260000000000005"/>
    <n v="212.25"/>
    <n v="43.17"/>
  </r>
  <r>
    <s v="10895"/>
    <m/>
    <x v="6"/>
    <x v="6"/>
    <n v="2.1800000000000002"/>
    <n v="1.84"/>
    <n v="1.5"/>
    <n v="36782349.920000002"/>
    <n v="11031728.439999999"/>
    <n v="18158151.059999999"/>
    <n v="15631675.4"/>
    <n v="13.4"/>
    <n v="4.99"/>
    <n v="157.72"/>
    <n v="28.24"/>
    <n v="61.13"/>
    <n v="165.74"/>
    <n v="78.02"/>
  </r>
  <r>
    <s v="10896"/>
    <m/>
    <x v="5"/>
    <x v="5"/>
    <n v="4.2699999999999996"/>
    <n v="4.0199999999999996"/>
    <n v="3.75"/>
    <n v="114162148.05"/>
    <n v="27737217.82"/>
    <n v="31646068.300000001"/>
    <n v="95777348.189999998"/>
    <n v="18.940000000000001"/>
    <n v="13.22"/>
    <n v="89.98"/>
    <n v="11.98"/>
    <n v="79.37"/>
    <n v="123.05"/>
    <n v="82.05"/>
  </r>
  <r>
    <s v="10897"/>
    <m/>
    <x v="11"/>
    <x v="11"/>
    <n v="1.79"/>
    <n v="1.6"/>
    <n v="0.63"/>
    <n v="124553750.06999999"/>
    <n v="27548119"/>
    <n v="40372079.82"/>
    <n v="-58613286.299999997"/>
    <n v="7.58"/>
    <n v="3.96"/>
    <n v="88.89"/>
    <n v="56.36"/>
    <n v="157.69999999999999"/>
    <n v="277.51"/>
    <n v="56.82"/>
  </r>
  <r>
    <s v="10898"/>
    <m/>
    <x v="4"/>
    <x v="4"/>
    <n v="2.91"/>
    <n v="2.59"/>
    <n v="2.16"/>
    <n v="37324164.240000002"/>
    <n v="22186499.190000001"/>
    <n v="24693748.649999999"/>
    <n v="22561861.550000001"/>
    <n v="19.46"/>
    <n v="18.760000000000002"/>
    <n v="80.849999999999994"/>
    <n v="32.82"/>
    <n v="67.97"/>
    <n v="268.73"/>
    <n v="71.84"/>
  </r>
  <r>
    <s v="10899"/>
    <m/>
    <x v="1"/>
    <x v="1"/>
    <n v="2.35"/>
    <n v="1.93"/>
    <n v="1.37"/>
    <n v="30019957.59"/>
    <n v="416237.44"/>
    <n v="6272283.3399999999"/>
    <n v="8210645.2999999998"/>
    <n v="4.37"/>
    <n v="0.23"/>
    <n v="86.24"/>
    <n v="38.340000000000003"/>
    <n v="54.25"/>
    <n v="249.63"/>
    <n v="73.88"/>
  </r>
  <r>
    <s v="10900"/>
    <m/>
    <x v="3"/>
    <x v="3"/>
    <n v="1.74"/>
    <n v="1.48"/>
    <n v="1.1200000000000001"/>
    <n v="41905627.670000002"/>
    <n v="4786146.16"/>
    <n v="13911551.35"/>
    <n v="6861779.4400000004"/>
    <n v="5.61"/>
    <n v="1.39"/>
    <n v="128.55000000000001"/>
    <n v="30.97"/>
    <n v="60.93"/>
    <n v="204.68"/>
    <n v="81.849999999999994"/>
  </r>
  <r>
    <s v="10901"/>
    <m/>
    <x v="4"/>
    <x v="4"/>
    <n v="5"/>
    <n v="4.7300000000000004"/>
    <n v="4.34"/>
    <n v="89540529.659999996"/>
    <n v="18229129.530000001"/>
    <n v="22209568.530000001"/>
    <n v="74721694.170000002"/>
    <n v="16.329999999999998"/>
    <n v="10.14"/>
    <n v="94.02"/>
    <n v="25.23"/>
    <n v="65.400000000000006"/>
    <n v="218.04"/>
    <n v="80.959999999999994"/>
  </r>
  <r>
    <s v="10902"/>
    <m/>
    <x v="6"/>
    <x v="6"/>
    <n v="2.13"/>
    <n v="1.86"/>
    <n v="1.44"/>
    <n v="22501207.27"/>
    <n v="7504503.4800000004"/>
    <n v="8287240.75"/>
    <n v="8807271.4600000009"/>
    <n v="7.81"/>
    <n v="9.99"/>
    <n v="110.44"/>
    <n v="26.71"/>
    <n v="44.7"/>
    <n v="135.66999999999999"/>
    <n v="82.19"/>
  </r>
  <r>
    <s v="10904"/>
    <m/>
    <x v="3"/>
    <x v="3"/>
    <n v="1.64"/>
    <n v="1.37"/>
    <n v="0.93"/>
    <n v="32866279.129999999"/>
    <n v="13421377.710000001"/>
    <n v="26778611.129999999"/>
    <n v="-3348304.47"/>
    <n v="11.5"/>
    <n v="4.01"/>
    <n v="136.68"/>
    <n v="29.45"/>
    <n v="47.3"/>
    <n v="184.85"/>
    <n v="80.98"/>
  </r>
  <r>
    <s v="10905"/>
    <m/>
    <x v="3"/>
    <x v="3"/>
    <n v="2.95"/>
    <n v="2.7"/>
    <n v="1.74"/>
    <n v="89863124.280000001"/>
    <n v="103887510.2"/>
    <n v="125096284.55"/>
    <n v="33875755.450000003"/>
    <n v="55.66"/>
    <n v="34.92"/>
    <n v="89.69"/>
    <n v="55.11"/>
    <n v="75.63"/>
    <n v="193.43"/>
    <n v="74.180000000000007"/>
  </r>
  <r>
    <s v="10906"/>
    <m/>
    <x v="4"/>
    <x v="4"/>
    <n v="2.4"/>
    <n v="1.97"/>
    <n v="1.7"/>
    <n v="20300926.859999999"/>
    <n v="6666121.9299999997"/>
    <n v="8630144.2599999998"/>
    <n v="10055803.060000001"/>
    <n v="11.03"/>
    <n v="8.69"/>
    <n v="149.66"/>
    <n v="21.98"/>
    <n v="61.2"/>
    <n v="242.53"/>
    <n v="133.25"/>
  </r>
  <r>
    <s v="10907"/>
    <m/>
    <x v="2"/>
    <x v="2"/>
    <n v="2.17"/>
    <n v="1.97"/>
    <n v="1.66"/>
    <n v="18628322.93"/>
    <n v="29285797.800000001"/>
    <n v="31569401.57"/>
    <n v="10414246.560000001"/>
    <n v="50.74"/>
    <n v="33.770000000000003"/>
    <n v="169.58"/>
    <n v="33.19"/>
    <n v="90.52"/>
    <n v="375.47"/>
    <n v="74.790000000000006"/>
  </r>
  <r>
    <s v="10908"/>
    <m/>
    <x v="4"/>
    <x v="4"/>
    <n v="3.68"/>
    <n v="3.11"/>
    <n v="2.62"/>
    <n v="34112884.369999997"/>
    <n v="17084939.48"/>
    <n v="20315032.670000002"/>
    <n v="20648085.34"/>
    <n v="21.19"/>
    <n v="17.86"/>
    <n v="76.39"/>
    <n v="17.920000000000002"/>
    <n v="24.52"/>
    <n v="217.33"/>
    <n v="101.32"/>
  </r>
  <r>
    <s v="10909"/>
    <m/>
    <x v="4"/>
    <x v="4"/>
    <n v="5.65"/>
    <n v="5.44"/>
    <n v="5.09"/>
    <n v="63224541.770000003"/>
    <n v="12396296.560000001"/>
    <n v="15099541.83"/>
    <n v="55550604.43"/>
    <n v="17.899999999999999"/>
    <n v="10.97"/>
    <n v="125.09"/>
    <n v="27.45"/>
    <n v="78.66"/>
    <n v="217.56"/>
    <n v="69.44"/>
  </r>
  <r>
    <s v="10910"/>
    <m/>
    <x v="2"/>
    <x v="2"/>
    <n v="2.17"/>
    <n v="1.94"/>
    <n v="1.63"/>
    <n v="14380008.779999999"/>
    <n v="4586984.07"/>
    <n v="6363460"/>
    <n v="7734625.54"/>
    <n v="9.07"/>
    <n v="7.97"/>
    <n v="233.14"/>
    <n v="20.77"/>
    <n v="62.52"/>
    <n v="195.67"/>
    <n v="108.68"/>
  </r>
  <r>
    <s v="10911"/>
    <m/>
    <x v="2"/>
    <x v="2"/>
    <n v="3.59"/>
    <n v="3.21"/>
    <n v="2.86"/>
    <n v="23433991.879999999"/>
    <n v="2518130.23"/>
    <n v="4605554.78"/>
    <n v="16832391.239999998"/>
    <n v="8.9600000000000009"/>
    <n v="4.46"/>
    <n v="102.87"/>
    <n v="36.03"/>
    <n v="65.349999999999994"/>
    <n v="263.52"/>
    <n v="90.74"/>
  </r>
  <r>
    <s v="10912"/>
    <m/>
    <x v="2"/>
    <x v="2"/>
    <n v="2.85"/>
    <n v="2.6"/>
    <n v="2.33"/>
    <n v="27209755.989999998"/>
    <n v="12239547.67"/>
    <n v="12599446.640000001"/>
    <n v="19611219.82"/>
    <n v="18.11"/>
    <n v="15.18"/>
    <n v="121.71"/>
    <n v="23.54"/>
    <n v="78.55"/>
    <n v="247.03"/>
    <n v="93.59"/>
  </r>
  <r>
    <s v="10913"/>
    <m/>
    <x v="2"/>
    <x v="2"/>
    <n v="3.03"/>
    <n v="2.66"/>
    <n v="2.1"/>
    <n v="15955360.699999999"/>
    <n v="3172819.39"/>
    <n v="6063693.0199999996"/>
    <n v="8684109.8499999996"/>
    <n v="9.67"/>
    <n v="6.3"/>
    <n v="78.34"/>
    <n v="31.21"/>
    <n v="71.540000000000006"/>
    <n v="220.52"/>
    <n v="67.58"/>
  </r>
  <r>
    <s v="10914"/>
    <m/>
    <x v="2"/>
    <x v="2"/>
    <n v="4.43"/>
    <n v="4.12"/>
    <n v="3.03"/>
    <n v="24421181.859999999"/>
    <n v="9975296.5899999999"/>
    <n v="11436208.550000001"/>
    <n v="14442382.66"/>
    <n v="17.68"/>
    <n v="12.86"/>
    <n v="93.13"/>
    <n v="57.88"/>
    <n v="101.22"/>
    <n v="242.08"/>
    <n v="63.18"/>
  </r>
  <r>
    <s v="11619"/>
    <m/>
    <x v="2"/>
    <x v="2"/>
    <n v="3.51"/>
    <n v="3.18"/>
    <n v="2.68"/>
    <n v="19774942.760000002"/>
    <n v="6013533.2999999998"/>
    <n v="7664583.3300000001"/>
    <n v="13224750.16"/>
    <n v="11.25"/>
    <n v="10.59"/>
    <n v="37.880000000000003"/>
    <n v="25.08"/>
    <n v="54.38"/>
    <n v="329.91"/>
    <n v="73.489999999999995"/>
  </r>
  <r>
    <s v="23578"/>
    <m/>
    <x v="10"/>
    <x v="10"/>
    <n v="6.81"/>
    <n v="6.66"/>
    <n v="5.71"/>
    <n v="72291927.980000004"/>
    <n v="10426117.289999999"/>
    <n v="13770370.82"/>
    <n v="58578487.590000004"/>
    <n v="21.56"/>
    <n v="8.61"/>
    <n v="106.2"/>
    <n v="138.34"/>
    <n v="102.04"/>
    <n v="478.91"/>
    <n v="56.91"/>
  </r>
  <r>
    <s v="28020"/>
    <m/>
    <x v="2"/>
    <x v="2"/>
    <n v="6.31"/>
    <n v="5.95"/>
    <n v="5.46"/>
    <n v="57376960.960000001"/>
    <n v="4848882.3"/>
    <n v="7688643.4100000001"/>
    <n v="48252910.049999997"/>
    <n v="12.14"/>
    <n v="3.99"/>
    <n v="100.35"/>
    <n v="30.14"/>
    <n v="92.7"/>
    <n v="209.62"/>
    <n v="116.83"/>
  </r>
  <r>
    <s v="10668"/>
    <m/>
    <x v="0"/>
    <x v="0"/>
    <n v="3.57"/>
    <n v="3.03"/>
    <n v="1.94"/>
    <n v="930721455.99000001"/>
    <n v="267259371.91999999"/>
    <n v="265007386.03"/>
    <n v="338236639.31"/>
    <n v="14.18"/>
    <n v="10.31"/>
    <n v="42.6"/>
    <n v="53.99"/>
    <n v="49.38"/>
    <n v="121.12"/>
    <n v="81.540000000000006"/>
  </r>
  <r>
    <s v="10915"/>
    <m/>
    <x v="4"/>
    <x v="4"/>
    <n v="2.2799999999999998"/>
    <n v="2.02"/>
    <n v="1.69"/>
    <n v="34330278.649999999"/>
    <n v="16189390.15"/>
    <n v="19183532.120000001"/>
    <n v="18573773.550000001"/>
    <n v="19.34"/>
    <n v="15"/>
    <n v="258.60000000000002"/>
    <n v="42.95"/>
    <n v="59.66"/>
    <n v="114.68"/>
    <n v="93.95"/>
  </r>
  <r>
    <s v="10916"/>
    <m/>
    <x v="3"/>
    <x v="3"/>
    <n v="2.63"/>
    <n v="2.41"/>
    <n v="1.82"/>
    <n v="84886337.280000001"/>
    <n v="34476424.390000001"/>
    <n v="44149676.420000002"/>
    <n v="42501600.93"/>
    <n v="21.46"/>
    <n v="14.44"/>
    <n v="160.55000000000001"/>
    <n v="63.95"/>
    <n v="56.08"/>
    <n v="123.7"/>
    <n v="69.959999999999994"/>
  </r>
  <r>
    <s v="10917"/>
    <m/>
    <x v="4"/>
    <x v="4"/>
    <n v="7.02"/>
    <n v="6.69"/>
    <n v="5.72"/>
    <n v="76073417.120000005"/>
    <n v="16383488.210000001"/>
    <n v="20737815.039999999"/>
    <n v="59567896.219999999"/>
    <n v="21.71"/>
    <n v="11.75"/>
    <n v="89.03"/>
    <n v="62.52"/>
    <n v="76.38"/>
    <n v="111.32"/>
    <n v="69.900000000000006"/>
  </r>
  <r>
    <s v="10918"/>
    <m/>
    <x v="8"/>
    <x v="8"/>
    <n v="3.26"/>
    <n v="3.02"/>
    <n v="1.58"/>
    <n v="220657636.91999999"/>
    <n v="146838966.02000001"/>
    <n v="139808031.80000001"/>
    <n v="61419095.57"/>
    <n v="31.43"/>
    <n v="25.09"/>
    <n v="119.31"/>
    <n v="112.18"/>
    <n v="63.73"/>
    <n v="246.3"/>
    <n v="52.64"/>
  </r>
  <r>
    <s v="10919"/>
    <m/>
    <x v="4"/>
    <x v="4"/>
    <n v="6.61"/>
    <n v="5.89"/>
    <n v="3.2"/>
    <n v="52173897.079999998"/>
    <n v="21085006.02"/>
    <n v="26793923.309999999"/>
    <n v="20435208.600000001"/>
    <n v="23.73"/>
    <n v="15.24"/>
    <n v="126.8"/>
    <n v="120.55"/>
    <n v="149.5"/>
    <n v="397.69"/>
    <n v="87.99"/>
  </r>
  <r>
    <s v="10920"/>
    <m/>
    <x v="3"/>
    <x v="3"/>
    <n v="2.42"/>
    <n v="2.2799999999999998"/>
    <n v="1.51"/>
    <n v="96618519.170000002"/>
    <n v="39853898.100000001"/>
    <n v="43158670.920000002"/>
    <n v="34750931.369999997"/>
    <n v="22.15"/>
    <n v="15.48"/>
    <n v="258.05"/>
    <n v="104.66"/>
    <n v="100.93"/>
    <n v="377.01"/>
    <n v="59.4"/>
  </r>
  <r>
    <s v="10921"/>
    <m/>
    <x v="2"/>
    <x v="2"/>
    <n v="4.55"/>
    <n v="4.18"/>
    <n v="3.46"/>
    <n v="33065334.73"/>
    <n v="10393984.869999999"/>
    <n v="13429126.76"/>
    <n v="22872735.640000001"/>
    <n v="19.18"/>
    <n v="11.46"/>
    <n v="132.91"/>
    <n v="38.729999999999997"/>
    <n v="46.94"/>
    <n v="122.82"/>
    <n v="98.35"/>
  </r>
  <r>
    <s v="10922"/>
    <m/>
    <x v="3"/>
    <x v="3"/>
    <n v="2.04"/>
    <n v="1.56"/>
    <n v="0.89"/>
    <n v="63858858.039999999"/>
    <n v="186336532.24000001"/>
    <n v="196647298.34"/>
    <n v="-7029807.5899999999"/>
    <n v="66.87"/>
    <n v="41.13"/>
    <n v="120.28"/>
    <n v="36.630000000000003"/>
    <n v="63.13"/>
    <n v="117.72"/>
    <n v="88.21"/>
  </r>
  <r>
    <s v="10923"/>
    <m/>
    <x v="3"/>
    <x v="3"/>
    <n v="2.46"/>
    <n v="2.15"/>
    <n v="1.41"/>
    <n v="76991740.469999999"/>
    <n v="27193981.300000001"/>
    <n v="36548165.030000001"/>
    <n v="21394260.550000001"/>
    <n v="14.85"/>
    <n v="6.1"/>
    <n v="178.82"/>
    <n v="45.43"/>
    <n v="66.069999999999993"/>
    <n v="114.44"/>
    <n v="77.150000000000006"/>
  </r>
  <r>
    <s v="10924"/>
    <m/>
    <x v="4"/>
    <x v="4"/>
    <n v="6.07"/>
    <n v="5.61"/>
    <n v="4.25"/>
    <n v="69976887.859999999"/>
    <n v="14399368.6"/>
    <n v="20307081.239999998"/>
    <n v="44873048.630000003"/>
    <n v="14.31"/>
    <n v="6.79"/>
    <n v="89.93"/>
    <n v="37.369999999999997"/>
    <n v="133"/>
    <n v="157.65"/>
    <n v="66.86"/>
  </r>
  <r>
    <s v="10925"/>
    <m/>
    <x v="4"/>
    <x v="4"/>
    <n v="3.21"/>
    <n v="3.01"/>
    <n v="2.4700000000000002"/>
    <n v="30457039.899999999"/>
    <n v="26961818.440000001"/>
    <n v="29359500.32"/>
    <n v="20242578.41"/>
    <n v="33.47"/>
    <n v="24.84"/>
    <n v="155.74"/>
    <n v="48.94"/>
    <n v="93.05"/>
    <n v="120.08"/>
    <n v="57.17"/>
  </r>
  <r>
    <s v="10926"/>
    <m/>
    <x v="4"/>
    <x v="4"/>
    <n v="2.85"/>
    <n v="2.71"/>
    <n v="2.4300000000000002"/>
    <n v="40394980.350000001"/>
    <n v="9540406.6600000001"/>
    <n v="11808713.92"/>
    <n v="31160169.010000002"/>
    <n v="15.77"/>
    <n v="12.99"/>
    <n v="236.28"/>
    <n v="27.58"/>
    <n v="62.4"/>
    <n v="128.87"/>
    <n v="64.17"/>
  </r>
  <r>
    <s v="22302"/>
    <m/>
    <x v="2"/>
    <x v="2"/>
    <n v="3.72"/>
    <n v="3.48"/>
    <n v="2.78"/>
    <n v="32814344.390000001"/>
    <n v="10139216.859999999"/>
    <n v="15317933.23"/>
    <n v="21455649.690000001"/>
    <n v="20.88"/>
    <n v="8.9600000000000009"/>
    <n v="121.16"/>
    <n v="59.09"/>
    <n v="117.42"/>
    <n v="142.81"/>
    <n v="52.77"/>
  </r>
  <r>
    <s v="27842"/>
    <m/>
    <x v="10"/>
    <x v="10"/>
    <n v="7.53"/>
    <n v="7.05"/>
    <n v="6.73"/>
    <n v="81508013.969999999"/>
    <n v="14193145.619999999"/>
    <n v="14449900.810000001"/>
    <n v="71515560.549999997"/>
    <n v="25.51"/>
    <n v="10.83"/>
    <n v="123.19"/>
    <n v="31.84"/>
    <n v="52.78"/>
    <n v="104.71"/>
    <n v="167.56"/>
  </r>
  <r>
    <s v="27843"/>
    <m/>
    <x v="4"/>
    <x v="4"/>
    <n v="5.53"/>
    <n v="5.32"/>
    <n v="4.8"/>
    <n v="94816209.510000005"/>
    <n v="24686275.969999999"/>
    <n v="27705102.84"/>
    <n v="79494668.620000005"/>
    <n v="40.46"/>
    <n v="14.09"/>
    <n v="243.04"/>
    <n v="52.36"/>
    <n v="606.65"/>
    <n v="171.53"/>
    <n v="100.14"/>
  </r>
  <r>
    <s v="27844"/>
    <m/>
    <x v="10"/>
    <x v="10"/>
    <n v="5.14"/>
    <n v="4.96"/>
    <n v="4.45"/>
    <n v="38395554.810000002"/>
    <n v="31003081.329999998"/>
    <n v="34744146.109999999"/>
    <n v="31997496.75"/>
    <n v="63.03"/>
    <n v="28.19"/>
    <n v="94.11"/>
    <n v="46.38"/>
    <n v="78.14"/>
    <n v="177.27"/>
    <n v="50.08"/>
  </r>
  <r>
    <s v="10712"/>
    <m/>
    <x v="9"/>
    <x v="9"/>
    <n v="2.35"/>
    <n v="2.02"/>
    <n v="1.26"/>
    <n v="176755638.88999999"/>
    <n v="22701656.27"/>
    <n v="47939129.43"/>
    <n v="33953657.039999999"/>
    <n v="8.11"/>
    <n v="2.64"/>
    <n v="91.21"/>
    <n v="31.88"/>
    <n v="69.650000000000006"/>
    <n v="173.61"/>
    <n v="60.52"/>
  </r>
  <r>
    <s v="11113"/>
    <m/>
    <x v="4"/>
    <x v="4"/>
    <n v="1.91"/>
    <n v="1.59"/>
    <n v="1.24"/>
    <n v="14836225.18"/>
    <n v="15944735.130000001"/>
    <n v="18701039.120000001"/>
    <n v="3830180.92"/>
    <n v="22.45"/>
    <n v="20.67"/>
    <n v="131.85"/>
    <n v="13.25"/>
    <n v="88.47"/>
    <n v="161.63999999999999"/>
    <n v="85.73"/>
  </r>
  <r>
    <s v="11114"/>
    <m/>
    <x v="4"/>
    <x v="4"/>
    <n v="3.35"/>
    <n v="2.89"/>
    <n v="2.34"/>
    <n v="31866614.989999998"/>
    <n v="4696608.66"/>
    <n v="8736515.1899999995"/>
    <n v="18990426.32"/>
    <n v="10.52"/>
    <n v="5.49"/>
    <n v="82.89"/>
    <n v="14.45"/>
    <n v="74.260000000000005"/>
    <n v="118.39"/>
    <n v="95.63"/>
  </r>
  <r>
    <s v="11115"/>
    <m/>
    <x v="4"/>
    <x v="4"/>
    <n v="2.25"/>
    <n v="1.9"/>
    <n v="1.62"/>
    <n v="23147463.289999999"/>
    <n v="18887017.149999999"/>
    <n v="21337383.010000002"/>
    <n v="10902752.85"/>
    <n v="26.82"/>
    <n v="24.9"/>
    <n v="146.63999999999999"/>
    <n v="2.6"/>
    <n v="68.739999999999995"/>
    <n v="125.81"/>
    <n v="65.34"/>
  </r>
  <r>
    <s v="11116"/>
    <m/>
    <x v="4"/>
    <x v="4"/>
    <n v="2.2000000000000002"/>
    <n v="1.95"/>
    <n v="1.1499999999999999"/>
    <n v="23430040.379999999"/>
    <n v="7822022.8799999999"/>
    <n v="11916523.48"/>
    <n v="2601884.9900000002"/>
    <n v="12.42"/>
    <n v="7.96"/>
    <n v="154.47"/>
    <n v="20.47"/>
    <n v="68.66"/>
    <n v="226.34"/>
    <n v="54.87"/>
  </r>
  <r>
    <s v="11117"/>
    <m/>
    <x v="2"/>
    <x v="2"/>
    <n v="3.42"/>
    <n v="2.8"/>
    <n v="2.2799999999999998"/>
    <n v="20172206.43"/>
    <n v="5692311.4500000002"/>
    <n v="7924548.0499999998"/>
    <n v="10695949.02"/>
    <n v="14.83"/>
    <n v="10.55"/>
    <n v="90.3"/>
    <n v="42.92"/>
    <n v="53.1"/>
    <n v="161.1"/>
    <n v="78.849999999999994"/>
  </r>
  <r>
    <s v="11118"/>
    <m/>
    <x v="2"/>
    <x v="2"/>
    <n v="5.47"/>
    <n v="5.01"/>
    <n v="4.2300000000000004"/>
    <n v="30479489.07"/>
    <n v="2723612.22"/>
    <n v="4047543.6"/>
    <n v="22053738.5"/>
    <n v="6.74"/>
    <n v="3.59"/>
    <n v="90.97"/>
    <n v="18.53"/>
    <n v="47.5"/>
    <n v="219.09"/>
    <n v="75.63"/>
  </r>
  <r>
    <s v="10701"/>
    <m/>
    <x v="11"/>
    <x v="11"/>
    <n v="2.58"/>
    <n v="2.0499999999999998"/>
    <n v="0.93"/>
    <n v="247506775.58000001"/>
    <n v="-14737603.390000001"/>
    <n v="11363890.34"/>
    <n v="-11316467.9"/>
    <n v="1.72"/>
    <n v="-1.67"/>
    <n v="86.57"/>
    <n v="86.42"/>
    <n v="67.3"/>
    <n v="162.15"/>
    <n v="93.18"/>
  </r>
  <r>
    <s v="10963"/>
    <m/>
    <x v="2"/>
    <x v="2"/>
    <n v="2.5499999999999998"/>
    <n v="2.1800000000000002"/>
    <n v="1.78"/>
    <n v="12105625.050000001"/>
    <n v="5194410.72"/>
    <n v="6807955.8799999999"/>
    <n v="6127409.5"/>
    <n v="11.67"/>
    <n v="13.46"/>
    <n v="90.53"/>
    <n v="29.78"/>
    <n v="60.36"/>
    <n v="195.98"/>
    <n v="98.95"/>
  </r>
  <r>
    <s v="10964"/>
    <m/>
    <x v="4"/>
    <x v="4"/>
    <n v="4.2699999999999996"/>
    <n v="3.8"/>
    <n v="3.13"/>
    <n v="45125844.609999999"/>
    <n v="8478942.0099999998"/>
    <n v="10934283.949999999"/>
    <n v="29362034.260000002"/>
    <n v="11.01"/>
    <n v="9.3699999999999992"/>
    <n v="75.88"/>
    <n v="43.83"/>
    <n v="44.14"/>
    <n v="261.39999999999998"/>
    <n v="65.989999999999995"/>
  </r>
  <r>
    <s v="10965"/>
    <m/>
    <x v="4"/>
    <x v="4"/>
    <n v="1.65"/>
    <n v="1.37"/>
    <n v="0.93"/>
    <n v="10519287.970000001"/>
    <n v="7240840.4000000004"/>
    <n v="10769223.85"/>
    <n v="-1111047.72"/>
    <n v="10.23"/>
    <n v="11.59"/>
    <n v="109.61"/>
    <n v="32.630000000000003"/>
    <n v="50.91"/>
    <n v="118.31"/>
    <n v="60.61"/>
  </r>
  <r>
    <s v="10966"/>
    <m/>
    <x v="2"/>
    <x v="2"/>
    <n v="7.17"/>
    <n v="6.77"/>
    <n v="6.35"/>
    <n v="40937705.359999999"/>
    <n v="10101444.109999999"/>
    <n v="10748746.439999999"/>
    <n v="35502574.759999998"/>
    <n v="17.510000000000002"/>
    <n v="13.94"/>
    <n v="100.56"/>
    <n v="16.329999999999998"/>
    <n v="49.72"/>
    <n v="198.82"/>
    <n v="86.25"/>
  </r>
  <r>
    <s v="10967"/>
    <m/>
    <x v="4"/>
    <x v="4"/>
    <n v="1.95"/>
    <n v="1.52"/>
    <n v="1.07"/>
    <n v="9463267.3399999999"/>
    <n v="9734891.9800000004"/>
    <n v="8636575.5700000003"/>
    <n v="549404.73"/>
    <n v="11.27"/>
    <n v="20.149999999999999"/>
    <n v="111.98"/>
    <n v="23.87"/>
    <n v="57.96"/>
    <n v="214.41"/>
    <n v="76.33"/>
  </r>
  <r>
    <s v="10968"/>
    <m/>
    <x v="2"/>
    <x v="2"/>
    <n v="1.48"/>
    <n v="1.32"/>
    <n v="1.07"/>
    <n v="7039284.8300000001"/>
    <n v="7318552.5"/>
    <n v="8921946.6899999995"/>
    <n v="1026088.88"/>
    <n v="17.600000000000001"/>
    <n v="11.31"/>
    <n v="158.34"/>
    <n v="23.11"/>
    <n v="81.040000000000006"/>
    <n v="234.46"/>
    <n v="83.76"/>
  </r>
  <r>
    <s v="10969"/>
    <m/>
    <x v="2"/>
    <x v="2"/>
    <n v="2.4700000000000002"/>
    <n v="2.23"/>
    <n v="1.93"/>
    <n v="14173625.09"/>
    <n v="4008343.34"/>
    <n v="6132190.6600000001"/>
    <n v="8826473.1099999994"/>
    <n v="11.97"/>
    <n v="7.71"/>
    <n v="135.47999999999999"/>
    <n v="41.64"/>
    <n v="54.59"/>
    <n v="286.89999999999998"/>
    <n v="72.38"/>
  </r>
  <r>
    <s v="11444"/>
    <m/>
    <x v="3"/>
    <x v="3"/>
    <n v="1.39"/>
    <n v="1.3"/>
    <n v="0.71"/>
    <n v="27752556.920000002"/>
    <n v="-1561624.69"/>
    <n v="1082191.67"/>
    <n v="-20637825.530000001"/>
    <n v="0.56999999999999995"/>
    <n v="-0.78"/>
    <n v="245.32"/>
    <n v="76.75"/>
    <n v="104.1"/>
    <n v="108.74"/>
    <n v="39.6"/>
  </r>
  <r>
    <s v="10700"/>
    <m/>
    <x v="0"/>
    <x v="0"/>
    <n v="2.37"/>
    <n v="2.13"/>
    <n v="0.88"/>
    <n v="470748862.98000002"/>
    <n v="120969619.98"/>
    <n v="131605220.51000001"/>
    <n v="-41185053.939999998"/>
    <n v="9.25"/>
    <n v="5.0999999999999996"/>
    <n v="105.32"/>
    <n v="56.97"/>
    <n v="135.82"/>
    <n v="26.97"/>
    <n v="38.46"/>
  </r>
  <r>
    <s v="10927"/>
    <m/>
    <x v="2"/>
    <x v="2"/>
    <n v="2.8"/>
    <n v="2.5499999999999998"/>
    <n v="2.31"/>
    <n v="25074743.879999999"/>
    <n v="1123335.71"/>
    <n v="4095160.7"/>
    <n v="18256015.449999999"/>
    <n v="6.61"/>
    <n v="1.67"/>
    <n v="133.37"/>
    <n v="12.69"/>
    <n v="57.97"/>
    <n v="66.23"/>
    <n v="77.430000000000007"/>
  </r>
  <r>
    <s v="10928"/>
    <m/>
    <x v="1"/>
    <x v="1"/>
    <n v="3.02"/>
    <n v="2.63"/>
    <n v="2.25"/>
    <n v="74823829.450000003"/>
    <n v="18592665.359999999"/>
    <n v="26965480.609999999"/>
    <n v="46370550.359999999"/>
    <n v="15.44"/>
    <n v="8.02"/>
    <n v="150.81"/>
    <n v="28.93"/>
    <n v="60.08"/>
    <n v="67.2"/>
    <n v="85.5"/>
  </r>
  <r>
    <s v="10929"/>
    <m/>
    <x v="8"/>
    <x v="8"/>
    <n v="4.57"/>
    <n v="4.28"/>
    <n v="3.61"/>
    <n v="293184654.31999999"/>
    <n v="56328593.57"/>
    <n v="70429594.879999995"/>
    <n v="214856143.50999999"/>
    <n v="18.02"/>
    <n v="6.58"/>
    <n v="78.16"/>
    <n v="37.5"/>
    <n v="66.17"/>
    <n v="76.040000000000006"/>
    <n v="48.05"/>
  </r>
  <r>
    <s v="10930"/>
    <m/>
    <x v="3"/>
    <x v="3"/>
    <n v="3.44"/>
    <n v="3.16"/>
    <n v="2.61"/>
    <n v="106784214.22"/>
    <n v="11763549.310000001"/>
    <n v="18852553.399999999"/>
    <n v="70677668.890000001"/>
    <n v="8.7100000000000009"/>
    <n v="4.7699999999999996"/>
    <n v="90.6"/>
    <n v="31.71"/>
    <n v="68.680000000000007"/>
    <n v="104.64"/>
    <n v="57.66"/>
  </r>
  <r>
    <s v="10931"/>
    <m/>
    <x v="4"/>
    <x v="4"/>
    <n v="3.73"/>
    <n v="3.56"/>
    <n v="3.4"/>
    <n v="45759726.329999998"/>
    <n v="3492744.06"/>
    <n v="5255397.4000000004"/>
    <n v="40188233.890000001"/>
    <n v="7.18"/>
    <n v="3.13"/>
    <n v="171.42"/>
    <n v="18.07"/>
    <n v="66.180000000000007"/>
    <n v="46.84"/>
    <n v="59.41"/>
  </r>
  <r>
    <s v="10932"/>
    <m/>
    <x v="4"/>
    <x v="4"/>
    <n v="3.01"/>
    <n v="2.82"/>
    <n v="2.4"/>
    <n v="47231695.240000002"/>
    <n v="4192725.01"/>
    <n v="6092329.96"/>
    <n v="32822311.030000001"/>
    <n v="6.58"/>
    <n v="3.58"/>
    <n v="72.819999999999993"/>
    <n v="44.44"/>
    <n v="50.84"/>
    <n v="73.569999999999993"/>
    <n v="43.39"/>
  </r>
  <r>
    <s v="10933"/>
    <m/>
    <x v="1"/>
    <x v="1"/>
    <n v="5.15"/>
    <n v="4.87"/>
    <n v="4.32"/>
    <n v="138009852.66999999"/>
    <n v="9400941.0399999991"/>
    <n v="23152941.41"/>
    <n v="110290990.18000001"/>
    <n v="13.76"/>
    <n v="2.83"/>
    <n v="76.510000000000005"/>
    <n v="24.34"/>
    <n v="57.54"/>
    <n v="53.33"/>
    <n v="75.66"/>
  </r>
  <r>
    <s v="10934"/>
    <m/>
    <x v="3"/>
    <x v="3"/>
    <n v="9.9700000000000006"/>
    <n v="9.6999999999999993"/>
    <n v="9.18"/>
    <n v="327612796.95999998"/>
    <n v="4380853.3600000003"/>
    <n v="13103387.869999999"/>
    <n v="298770145.76999998"/>
    <n v="7.73"/>
    <n v="0.79"/>
    <n v="79.73"/>
    <n v="40.69"/>
    <n v="37.49"/>
    <n v="58.12"/>
    <n v="78.42"/>
  </r>
  <r>
    <s v="10935"/>
    <m/>
    <x v="3"/>
    <x v="3"/>
    <n v="1.51"/>
    <n v="1.34"/>
    <n v="0.81"/>
    <n v="30512810.530000001"/>
    <n v="18875141.420000002"/>
    <n v="33341473.559999999"/>
    <n v="-10934675"/>
    <n v="15.77"/>
    <n v="7.06"/>
    <n v="148.22"/>
    <n v="31.75"/>
    <n v="54.72"/>
    <n v="63.96"/>
    <n v="52.07"/>
  </r>
  <r>
    <s v="10936"/>
    <m/>
    <x v="2"/>
    <x v="2"/>
    <n v="6.33"/>
    <n v="6.09"/>
    <n v="5.78"/>
    <n v="40931623.82"/>
    <n v="4303347.66"/>
    <n v="5805181.0099999998"/>
    <n v="36690394.039999999"/>
    <n v="11.45"/>
    <n v="6.63"/>
    <n v="109.28"/>
    <n v="46.72"/>
    <n v="64.33"/>
    <n v="68.760000000000005"/>
    <n v="83.71"/>
  </r>
  <r>
    <s v="10937"/>
    <m/>
    <x v="4"/>
    <x v="4"/>
    <n v="2.93"/>
    <n v="2.5099999999999998"/>
    <n v="2.06"/>
    <n v="50103021.280000001"/>
    <n v="85007.63"/>
    <n v="2745933.72"/>
    <n v="27376019.620000001"/>
    <n v="4.16"/>
    <n v="7.0000000000000007E-2"/>
    <n v="199.68"/>
    <n v="17.05"/>
    <n v="70.53"/>
    <n v="98.48"/>
    <n v="172.42"/>
  </r>
  <r>
    <s v="10938"/>
    <m/>
    <x v="2"/>
    <x v="2"/>
    <n v="2.48"/>
    <n v="2.2400000000000002"/>
    <n v="1.98"/>
    <n v="26083638.600000001"/>
    <n v="9277817.5099999998"/>
    <n v="6461447.9400000004"/>
    <n v="17354299.16"/>
    <n v="9.5299999999999994"/>
    <n v="9.19"/>
    <n v="159.68"/>
    <n v="29.04"/>
    <n v="50.96"/>
    <n v="59.62"/>
    <n v="73.349999999999994"/>
  </r>
  <r>
    <s v="10939"/>
    <m/>
    <x v="4"/>
    <x v="4"/>
    <n v="2.3199999999999998"/>
    <n v="2.14"/>
    <n v="1.87"/>
    <n v="35741253.280000001"/>
    <n v="5881014.3600000003"/>
    <n v="7968288.7599999998"/>
    <n v="23701198.079999998"/>
    <n v="7.73"/>
    <n v="5.45"/>
    <n v="89.47"/>
    <n v="39.81"/>
    <n v="46.32"/>
    <n v="66.69"/>
    <n v="58.95"/>
  </r>
  <r>
    <s v="10940"/>
    <m/>
    <x v="4"/>
    <x v="4"/>
    <n v="2.23"/>
    <n v="1.96"/>
    <n v="1.72"/>
    <n v="19730090.120000001"/>
    <n v="9128375.75"/>
    <n v="11581746.43"/>
    <n v="11536955.869999999"/>
    <n v="15.33"/>
    <n v="15.03"/>
    <n v="187.62"/>
    <n v="15.94"/>
    <n v="51.82"/>
    <n v="40.700000000000003"/>
    <n v="87.58"/>
  </r>
  <r>
    <s v="10941"/>
    <m/>
    <x v="4"/>
    <x v="4"/>
    <n v="2.4500000000000002"/>
    <n v="2.2200000000000002"/>
    <n v="1.86"/>
    <n v="29466876.57"/>
    <n v="10916182.84"/>
    <n v="13479187.01"/>
    <n v="17530646.710000001"/>
    <n v="16.43"/>
    <n v="12.28"/>
    <n v="195.39"/>
    <n v="33.54"/>
    <n v="96.22"/>
    <n v="135.55000000000001"/>
    <n v="91.63"/>
  </r>
  <r>
    <s v="10942"/>
    <m/>
    <x v="4"/>
    <x v="4"/>
    <n v="2.69"/>
    <n v="2.3199999999999998"/>
    <n v="1.9"/>
    <n v="28579770.030000001"/>
    <n v="5670212"/>
    <n v="7896671.2400000002"/>
    <n v="15157921.32"/>
    <n v="9.86"/>
    <n v="7.37"/>
    <n v="83.97"/>
    <n v="40.47"/>
    <n v="50.08"/>
    <n v="66.19"/>
    <n v="104.58"/>
  </r>
  <r>
    <s v="10943"/>
    <m/>
    <x v="2"/>
    <x v="2"/>
    <n v="4.92"/>
    <n v="4.7699999999999996"/>
    <n v="4.4400000000000004"/>
    <n v="24311522.23"/>
    <n v="5554885.6100000003"/>
    <n v="6756769.1399999997"/>
    <n v="21675729.73"/>
    <n v="14.06"/>
    <n v="9.36"/>
    <n v="75.88"/>
    <n v="17.07"/>
    <n v="55.14"/>
    <n v="64.94"/>
    <n v="57.39"/>
  </r>
  <r>
    <s v="23125"/>
    <m/>
    <x v="2"/>
    <x v="2"/>
    <n v="1.97"/>
    <n v="1.74"/>
    <n v="1.44"/>
    <n v="25529851.52"/>
    <n v="6204482.46"/>
    <n v="9959480.5500000007"/>
    <n v="13206930.119999999"/>
    <n v="15.48"/>
    <n v="5.01"/>
    <n v="230.77"/>
    <n v="46.42"/>
    <n v="19.96"/>
    <n v="73.569999999999993"/>
    <n v="72.510000000000005"/>
  </r>
  <r>
    <s v="28014"/>
    <m/>
    <x v="2"/>
    <x v="2"/>
    <n v="3.68"/>
    <n v="3.54"/>
    <n v="3.15"/>
    <n v="47171383.590000004"/>
    <n v="13032174.949999999"/>
    <n v="16130572.939999999"/>
    <n v="37913809.530000001"/>
    <n v="29.76"/>
    <n v="10.029999999999999"/>
    <n v="62.96"/>
    <n v="37.64"/>
    <n v="49.48"/>
    <n v="78.44"/>
    <n v="56.86"/>
  </r>
  <r>
    <s v="28015"/>
    <m/>
    <x v="2"/>
    <x v="2"/>
    <n v="3.2"/>
    <n v="2.86"/>
    <n v="2.37"/>
    <n v="13548379.220000001"/>
    <n v="3524079.82"/>
    <n v="5229278.66"/>
    <n v="8454257.9000000004"/>
    <n v="12.8"/>
    <n v="5.4"/>
    <n v="89.01"/>
    <n v="17.89"/>
    <n v="55.63"/>
    <n v="155.04"/>
    <n v="67.83"/>
  </r>
  <r>
    <s v="28016"/>
    <m/>
    <x v="7"/>
    <x v="7"/>
    <n v="3.38"/>
    <n v="3.19"/>
    <n v="2.98"/>
    <n v="24350814.629999999"/>
    <n v="-2934175.03"/>
    <n v="247196.87"/>
    <n v="20195938.66"/>
    <n v="0.71"/>
    <n v="-3.92"/>
    <n v="116.58"/>
    <n v="24.75"/>
    <n v="152.69999999999999"/>
    <n v="42023.75"/>
    <n v="56.57"/>
  </r>
  <r>
    <s v="10703"/>
    <m/>
    <x v="9"/>
    <x v="9"/>
    <n v="1.89"/>
    <n v="1.57"/>
    <n v="0.97"/>
    <n v="94254597.730000004"/>
    <n v="112069668.11"/>
    <n v="28420888.27"/>
    <n v="89091.93"/>
    <n v="5.1100000000000003"/>
    <n v="18.53"/>
    <n v="88.58"/>
    <n v="25.33"/>
    <n v="51.57"/>
    <n v="208.66"/>
    <n v="51.08"/>
  </r>
  <r>
    <s v="10985"/>
    <m/>
    <x v="4"/>
    <x v="4"/>
    <n v="1.38"/>
    <n v="1.23"/>
    <n v="1.07"/>
    <n v="9114943.1999999993"/>
    <n v="562188.14"/>
    <n v="3252858.63"/>
    <n v="1756357.69"/>
    <n v="4.8600000000000003"/>
    <n v="0.82"/>
    <n v="236"/>
    <n v="10.15"/>
    <n v="61.65"/>
    <n v="177.11"/>
    <n v="74.010000000000005"/>
  </r>
  <r>
    <s v="10986"/>
    <m/>
    <x v="4"/>
    <x v="4"/>
    <n v="1.96"/>
    <n v="1.77"/>
    <n v="1.32"/>
    <n v="25081906.25"/>
    <n v="7912516.5599999996"/>
    <n v="9061041.4700000007"/>
    <n v="8963915.6400000006"/>
    <n v="11.03"/>
    <n v="10.82"/>
    <n v="263.52"/>
    <n v="13.87"/>
    <n v="182.18"/>
    <n v="99.92"/>
    <n v="72.94"/>
  </r>
  <r>
    <s v="10987"/>
    <m/>
    <x v="2"/>
    <x v="2"/>
    <n v="1.33"/>
    <n v="1.1000000000000001"/>
    <n v="0.8"/>
    <n v="4648475.42"/>
    <n v="1178191.8799999999"/>
    <n v="3538564.41"/>
    <n v="-2932030.25"/>
    <n v="5.42"/>
    <n v="1.58"/>
    <n v="245.51"/>
    <n v="22.03"/>
    <n v="55.84"/>
    <n v="160.56"/>
    <n v="73.44"/>
  </r>
  <r>
    <s v="10988"/>
    <m/>
    <x v="2"/>
    <x v="2"/>
    <n v="3.51"/>
    <n v="3.09"/>
    <n v="2.69"/>
    <n v="20474925.600000001"/>
    <n v="5865182.3600000003"/>
    <n v="7833970.9000000004"/>
    <n v="13466417.050000001"/>
    <n v="12.45"/>
    <n v="10.050000000000001"/>
    <n v="154.19"/>
    <n v="10.86"/>
    <n v="80.94"/>
    <n v="213.05"/>
    <n v="103.2"/>
  </r>
  <r>
    <s v="10989"/>
    <m/>
    <x v="4"/>
    <x v="4"/>
    <n v="1"/>
    <n v="0.81"/>
    <n v="0.59"/>
    <n v="126246.7"/>
    <n v="4352606.33"/>
    <n v="8073416.4900000002"/>
    <n v="-12584115.689999999"/>
    <n v="7.91"/>
    <n v="5.59"/>
    <n v="217.79"/>
    <n v="12.15"/>
    <n v="54.75"/>
    <n v="96.11"/>
    <n v="54.55"/>
  </r>
  <r>
    <s v="10990"/>
    <m/>
    <x v="2"/>
    <x v="2"/>
    <n v="4.7300000000000004"/>
    <n v="4.04"/>
    <n v="3.41"/>
    <n v="21153595.719999999"/>
    <n v="10237452.09"/>
    <n v="9956234.25"/>
    <n v="13650547.630000001"/>
    <n v="15.49"/>
    <n v="21.3"/>
    <n v="101.55"/>
    <n v="15.33"/>
    <n v="51.03"/>
    <n v="205.95"/>
    <n v="88.54"/>
  </r>
  <r>
    <s v="10669"/>
    <m/>
    <x v="16"/>
    <x v="16"/>
    <n v="2.79"/>
    <n v="2.48"/>
    <n v="1.7"/>
    <n v="1516276339.5999999"/>
    <n v="222854462.47999999"/>
    <n v="337753007.89999998"/>
    <n v="592674947.27999997"/>
    <n v="11.7"/>
    <n v="5.0199999999999996"/>
    <n v="131.12"/>
    <n v="56.49"/>
    <n v="39"/>
    <n v="189.21"/>
    <n v="51.12"/>
  </r>
  <r>
    <s v="10944"/>
    <m/>
    <x v="4"/>
    <x v="4"/>
    <n v="1.24"/>
    <n v="1.0900000000000001"/>
    <n v="0.88"/>
    <n v="7860341.2400000002"/>
    <n v="4750209.29"/>
    <n v="5409918.5300000003"/>
    <n v="-3965356.76"/>
    <n v="5.7"/>
    <n v="6.09"/>
    <n v="288.51"/>
    <n v="18.98"/>
    <n v="78.97"/>
    <n v="170.13"/>
    <n v="63.28"/>
  </r>
  <r>
    <s v="10945"/>
    <m/>
    <x v="2"/>
    <x v="2"/>
    <n v="2.19"/>
    <n v="2.04"/>
    <n v="1.62"/>
    <n v="26979153.649999999"/>
    <n v="12078593.300000001"/>
    <n v="13493055.810000001"/>
    <n v="13791962.23"/>
    <n v="21.7"/>
    <n v="16.5"/>
    <n v="426.09"/>
    <n v="47.68"/>
    <n v="82.59"/>
    <n v="308.24"/>
    <n v="92.71"/>
  </r>
  <r>
    <s v="10946"/>
    <m/>
    <x v="5"/>
    <x v="5"/>
    <n v="2.16"/>
    <n v="1.93"/>
    <n v="1.57"/>
    <n v="51342152.960000001"/>
    <n v="13470640.18"/>
    <n v="17816847.23"/>
    <n v="25597677.859999999"/>
    <n v="10.9"/>
    <n v="5.29"/>
    <n v="175.23"/>
    <n v="16.55"/>
    <n v="44.39"/>
    <n v="188.39"/>
    <n v="75.47"/>
  </r>
  <r>
    <s v="10947"/>
    <m/>
    <x v="5"/>
    <x v="5"/>
    <n v="1.52"/>
    <n v="1.38"/>
    <n v="1.08"/>
    <n v="24572441.050000001"/>
    <n v="16547870.5"/>
    <n v="20632399.030000001"/>
    <n v="3975155.05"/>
    <n v="15.56"/>
    <n v="12.25"/>
    <n v="144.24"/>
    <n v="31.58"/>
    <n v="41.91"/>
    <n v="201.84"/>
    <n v="56.02"/>
  </r>
  <r>
    <s v="10948"/>
    <m/>
    <x v="4"/>
    <x v="4"/>
    <n v="6.66"/>
    <n v="6.16"/>
    <n v="5.65"/>
    <n v="65313310.560000002"/>
    <n v="9981430.6500000004"/>
    <n v="9635148.9499999993"/>
    <n v="53690489.479999997"/>
    <n v="11.5"/>
    <n v="10.1"/>
    <n v="139.51"/>
    <n v="29.07"/>
    <n v="82.63"/>
    <n v="254.11"/>
    <n v="114.55"/>
  </r>
  <r>
    <s v="10949"/>
    <m/>
    <x v="4"/>
    <x v="4"/>
    <n v="3.01"/>
    <n v="2.5099999999999998"/>
    <n v="2.19"/>
    <n v="34905007.270000003"/>
    <n v="11128290.23"/>
    <n v="11370272.5"/>
    <n v="20606670.699999999"/>
    <n v="11.37"/>
    <n v="8.15"/>
    <n v="138.44"/>
    <n v="13.93"/>
    <n v="95.13"/>
    <n v="210.17"/>
    <n v="129.69999999999999"/>
  </r>
  <r>
    <s v="10950"/>
    <m/>
    <x v="5"/>
    <x v="5"/>
    <n v="2.62"/>
    <n v="2.27"/>
    <n v="1.99"/>
    <n v="44323132.939999998"/>
    <n v="15029891.98"/>
    <n v="18700588.84"/>
    <n v="27164987.460000001"/>
    <n v="14.45"/>
    <n v="7.03"/>
    <n v="125.16"/>
    <n v="16.829999999999998"/>
    <n v="64.88"/>
    <n v="214.83"/>
    <n v="59.97"/>
  </r>
  <r>
    <s v="10951"/>
    <m/>
    <x v="3"/>
    <x v="3"/>
    <n v="1.59"/>
    <n v="1.25"/>
    <n v="0.68"/>
    <n v="57805933.659999996"/>
    <n v="13677018.76"/>
    <n v="29285513.460000001"/>
    <n v="-31106641.039999999"/>
    <n v="11.68"/>
    <n v="3.85"/>
    <n v="216.65"/>
    <n v="49.9"/>
    <n v="85.12"/>
    <n v="197.08"/>
    <n v="119.74"/>
  </r>
  <r>
    <s v="10952"/>
    <m/>
    <x v="4"/>
    <x v="4"/>
    <n v="2.0099999999999998"/>
    <n v="1.83"/>
    <n v="1.55"/>
    <n v="21027285.449999999"/>
    <n v="10991716.869999999"/>
    <n v="14234602.699999999"/>
    <n v="11454449.73"/>
    <n v="19.57"/>
    <n v="15.1"/>
    <n v="276.66000000000003"/>
    <n v="12.55"/>
    <n v="67.349999999999994"/>
    <n v="220.16"/>
    <n v="71.09"/>
  </r>
  <r>
    <s v="10953"/>
    <m/>
    <x v="5"/>
    <x v="5"/>
    <n v="1.45"/>
    <n v="1.29"/>
    <n v="0.97"/>
    <n v="17283828.699999999"/>
    <n v="19286628.16"/>
    <n v="19528605.239999998"/>
    <n v="-1173702.17"/>
    <n v="15.05"/>
    <n v="15.42"/>
    <n v="203.78"/>
    <n v="15.88"/>
    <n v="76.180000000000007"/>
    <n v="193.74"/>
    <n v="73.23"/>
  </r>
  <r>
    <s v="10954"/>
    <m/>
    <x v="8"/>
    <x v="8"/>
    <n v="1.26"/>
    <n v="1.04"/>
    <n v="0.62"/>
    <n v="44702203.649999999"/>
    <n v="30125066.780000001"/>
    <n v="51191176.609999999"/>
    <n v="-65052994.009999998"/>
    <n v="12.28"/>
    <n v="3.8"/>
    <n v="280.04000000000002"/>
    <n v="54.11"/>
    <n v="71.69"/>
    <n v="285.91000000000003"/>
    <n v="78.84"/>
  </r>
  <r>
    <s v="10956"/>
    <m/>
    <x v="3"/>
    <x v="3"/>
    <n v="1.58"/>
    <n v="1.33"/>
    <n v="0.88"/>
    <n v="32244479.239999998"/>
    <n v="31351697.510000002"/>
    <n v="43215196.670000002"/>
    <n v="-6643834.4699999997"/>
    <n v="21.31"/>
    <n v="14.18"/>
    <n v="184.87"/>
    <n v="24.55"/>
    <n v="93.23"/>
    <n v="251.76"/>
    <n v="68.89"/>
  </r>
  <r>
    <s v="10957"/>
    <m/>
    <x v="2"/>
    <x v="2"/>
    <n v="1.49"/>
    <n v="1.24"/>
    <n v="0.65"/>
    <n v="5320382.26"/>
    <n v="8621619.9100000001"/>
    <n v="12085147.060000001"/>
    <n v="-3796305.78"/>
    <n v="21.91"/>
    <n v="18.68"/>
    <n v="258.52999999999997"/>
    <n v="12.62"/>
    <n v="82.23"/>
    <n v="169.8"/>
    <n v="88.94"/>
  </r>
  <r>
    <s v="10958"/>
    <m/>
    <x v="4"/>
    <x v="4"/>
    <n v="1.23"/>
    <n v="1.03"/>
    <n v="0.79"/>
    <n v="5124433"/>
    <n v="11008573.5"/>
    <n v="14516333.73"/>
    <n v="-4646580.2300000004"/>
    <n v="17.97"/>
    <n v="10.56"/>
    <n v="190.06"/>
    <n v="13.82"/>
    <n v="51.45"/>
    <n v="161.93"/>
    <n v="65.02"/>
  </r>
  <r>
    <s v="10959"/>
    <m/>
    <x v="4"/>
    <x v="4"/>
    <n v="1.53"/>
    <n v="1.33"/>
    <n v="1.1399999999999999"/>
    <n v="11666261.4"/>
    <n v="8168119.2000000002"/>
    <n v="8935207.1899999995"/>
    <n v="3053379.25"/>
    <n v="12.26"/>
    <n v="11.83"/>
    <n v="241.12"/>
    <n v="11.81"/>
    <n v="72.819999999999993"/>
    <n v="252.31"/>
    <n v="73.22"/>
  </r>
  <r>
    <s v="10960"/>
    <m/>
    <x v="2"/>
    <x v="2"/>
    <n v="4.7300000000000004"/>
    <n v="4.4000000000000004"/>
    <n v="3.52"/>
    <n v="26051051.68"/>
    <n v="8767597.4499999993"/>
    <n v="10731108.26"/>
    <n v="17632504.969999999"/>
    <n v="21"/>
    <n v="19.03"/>
    <n v="203.57"/>
    <n v="65.58"/>
    <n v="40.67"/>
    <n v="213.2"/>
    <n v="80.22"/>
  </r>
  <r>
    <s v="10961"/>
    <m/>
    <x v="4"/>
    <x v="4"/>
    <n v="4.3499999999999996"/>
    <n v="3.98"/>
    <n v="3.39"/>
    <n v="43270981.890000001"/>
    <n v="13285058.35"/>
    <n v="13944865.09"/>
    <n v="30793037.600000001"/>
    <n v="16.62"/>
    <n v="14.18"/>
    <n v="179.5"/>
    <n v="51.72"/>
    <n v="71.42"/>
    <n v="236.48"/>
    <n v="83.28"/>
  </r>
  <r>
    <s v="10962"/>
    <m/>
    <x v="2"/>
    <x v="2"/>
    <n v="1.66"/>
    <n v="1.4"/>
    <n v="1.1100000000000001"/>
    <n v="10195557.07"/>
    <n v="1029182.35"/>
    <n v="2906523.36"/>
    <n v="2177682.08"/>
    <n v="5.88"/>
    <n v="2.04"/>
    <n v="196.83"/>
    <n v="17.64"/>
    <n v="69.930000000000007"/>
    <n v="170.29"/>
    <n v="81.150000000000006"/>
  </r>
  <r>
    <s v="11443"/>
    <m/>
    <x v="8"/>
    <x v="8"/>
    <n v="1.79"/>
    <n v="1.53"/>
    <n v="0.87"/>
    <n v="95260636.459999993"/>
    <n v="68203529.650000006"/>
    <n v="99437239.909999996"/>
    <n v="-15917418.51"/>
    <n v="18.48"/>
    <n v="8.25"/>
    <n v="164.02"/>
    <n v="29.69"/>
    <n v="54.99"/>
    <n v="207.11"/>
    <n v="49.75"/>
  </r>
  <r>
    <s v="21984"/>
    <m/>
    <x v="11"/>
    <x v="11"/>
    <n v="0.98"/>
    <n v="0.8"/>
    <n v="0.41"/>
    <n v="-2596153.89"/>
    <n v="67969605.989999995"/>
    <n v="80773843.450000003"/>
    <n v="-80647708.579999998"/>
    <n v="19.23"/>
    <n v="10.119999999999999"/>
    <n v="227.49"/>
    <n v="29.4"/>
    <n v="51.79"/>
    <n v="84.16"/>
    <n v="62.26"/>
  </r>
  <r>
    <s v="24032"/>
    <m/>
    <x v="2"/>
    <x v="2"/>
    <n v="2.88"/>
    <n v="2.69"/>
    <n v="2.33"/>
    <n v="37235570.880000003"/>
    <n v="14166392.199999999"/>
    <n v="16631000.02"/>
    <n v="26363538.449999999"/>
    <n v="28.25"/>
    <n v="13.59"/>
    <n v="341.39"/>
    <n v="17.3"/>
    <n v="85.61"/>
    <n v="388.26"/>
    <n v="79.13"/>
  </r>
  <r>
    <s v="24821"/>
    <m/>
    <x v="10"/>
    <x v="10"/>
    <n v="1.81"/>
    <n v="1.51"/>
    <n v="1.26"/>
    <n v="10442108.119999999"/>
    <n v="2908172.79"/>
    <n v="5639849.8099999996"/>
    <n v="3350900.59"/>
    <n v="13.27"/>
    <n v="3.84"/>
    <n v="184.93"/>
    <n v="21.71"/>
    <n v="42.28"/>
    <n v="259.29000000000002"/>
    <n v="111.32"/>
  </r>
  <r>
    <s v="27967"/>
    <m/>
    <x v="10"/>
    <x v="10"/>
    <n v="1.39"/>
    <n v="1.19"/>
    <n v="1"/>
    <n v="7708620.7999999998"/>
    <n v="6789886.9299999997"/>
    <n v="9574519.5700000003"/>
    <n v="60397.91"/>
    <n v="20.28"/>
    <n v="8.9499999999999993"/>
    <n v="448.37"/>
    <n v="11.92"/>
    <n v="99.46"/>
    <n v="247.11"/>
    <n v="118.23"/>
  </r>
  <r>
    <s v="27968"/>
    <m/>
    <x v="10"/>
    <x v="10"/>
    <n v="6.47"/>
    <n v="6.02"/>
    <n v="5.43"/>
    <n v="44815656.850000001"/>
    <n v="16221409.98"/>
    <n v="20590310.989999998"/>
    <n v="36291438.689999998"/>
    <n v="42.26"/>
    <n v="13.36"/>
    <n v="104.73"/>
    <n v="20.100000000000001"/>
    <n v="48.04"/>
    <n v="304.52"/>
    <n v="164.01"/>
  </r>
  <r>
    <s v="27976"/>
    <m/>
    <x v="10"/>
    <x v="10"/>
    <n v="3.19"/>
    <n v="2.93"/>
    <n v="2.33"/>
    <n v="22910085.09"/>
    <n v="10424400.58"/>
    <n v="13698559.380000001"/>
    <n v="13867585.58"/>
    <n v="31.69"/>
    <n v="12.7"/>
    <n v="190.73"/>
    <n v="44.39"/>
    <n v="208.97"/>
    <n v="247.28"/>
    <n v="105.74"/>
  </r>
  <r>
    <s v="10738"/>
    <m/>
    <x v="11"/>
    <x v="11"/>
    <n v="1.78"/>
    <n v="1.56"/>
    <n v="0.76"/>
    <n v="179819399.86000001"/>
    <n v="90848873.829999998"/>
    <n v="123095966.95999999"/>
    <n v="-54213927.640000001"/>
    <n v="16.420000000000002"/>
    <n v="9.0399999999999991"/>
    <n v="134.91"/>
    <n v="80.88"/>
    <n v="89.39"/>
    <n v="107.16"/>
    <n v="45.74"/>
  </r>
  <r>
    <s v="11340"/>
    <m/>
    <x v="4"/>
    <x v="4"/>
    <n v="4.24"/>
    <n v="4.0199999999999996"/>
    <n v="3.76"/>
    <n v="64652239.82"/>
    <n v="6383681.1600000001"/>
    <n v="8626476.2899999991"/>
    <n v="55054733.240000002"/>
    <n v="8.6300000000000008"/>
    <n v="4.71"/>
    <n v="78.03"/>
    <n v="18.02"/>
    <n v="48.45"/>
    <n v="72.02"/>
    <n v="58.05"/>
  </r>
  <r>
    <s v="11341"/>
    <m/>
    <x v="2"/>
    <x v="2"/>
    <n v="0.92"/>
    <n v="0.73"/>
    <n v="0.38"/>
    <n v="-1316998.73"/>
    <n v="3796731.22"/>
    <n v="7586878.2800000003"/>
    <n v="-10540767.98"/>
    <n v="14.15"/>
    <n v="4.53"/>
    <n v="313.55"/>
    <n v="105.59"/>
    <n v="103.34"/>
    <n v="239.55"/>
    <n v="99.97"/>
  </r>
  <r>
    <s v="11342"/>
    <m/>
    <x v="5"/>
    <x v="5"/>
    <n v="2.0099999999999998"/>
    <n v="1.75"/>
    <n v="1.55"/>
    <n v="26364688.68"/>
    <n v="1081893.3600000001"/>
    <n v="7370518.7699999996"/>
    <n v="14346287.470000001"/>
    <n v="6.22"/>
    <n v="0.67"/>
    <n v="170.3"/>
    <n v="14.32"/>
    <n v="52.35"/>
    <n v="110.1"/>
    <n v="65.98"/>
  </r>
  <r>
    <s v="11343"/>
    <m/>
    <x v="4"/>
    <x v="4"/>
    <n v="1.44"/>
    <n v="1.26"/>
    <n v="0.93"/>
    <n v="11193548.41"/>
    <n v="8885305.4499999993"/>
    <n v="12488171.15"/>
    <n v="-1470502.59"/>
    <n v="10.199999999999999"/>
    <n v="11.6"/>
    <n v="324.24"/>
    <n v="27.09"/>
    <n v="102.51"/>
    <n v="115.93"/>
    <n v="73.650000000000006"/>
  </r>
  <r>
    <s v="11344"/>
    <m/>
    <x v="2"/>
    <x v="2"/>
    <n v="2.13"/>
    <n v="1.97"/>
    <n v="1.62"/>
    <n v="19044404.32"/>
    <n v="4126771.78"/>
    <n v="5762006.0199999996"/>
    <n v="10459618.289999999"/>
    <n v="7.51"/>
    <n v="5.38"/>
    <n v="240.4"/>
    <n v="31.37"/>
    <n v="74.95"/>
    <n v="130.56"/>
    <n v="59.42"/>
  </r>
  <r>
    <s v="11345"/>
    <m/>
    <x v="2"/>
    <x v="2"/>
    <n v="2.5099999999999998"/>
    <n v="1.96"/>
    <n v="1.47"/>
    <n v="19337730.030000001"/>
    <n v="15644978.41"/>
    <n v="19777753.02"/>
    <n v="5973210.4699999997"/>
    <n v="26.74"/>
    <n v="25.01"/>
    <n v="115.29"/>
    <n v="10.83"/>
    <n v="105.77"/>
    <n v="122.95"/>
    <n v="174.99"/>
  </r>
  <r>
    <s v="11346"/>
    <m/>
    <x v="4"/>
    <x v="4"/>
    <n v="1.8"/>
    <n v="1.51"/>
    <n v="1.22"/>
    <n v="14181064.890000001"/>
    <n v="6456037.7300000004"/>
    <n v="10869711.18"/>
    <n v="3827609.02"/>
    <n v="10.92"/>
    <n v="8.35"/>
    <n v="166.37"/>
    <n v="13.51"/>
    <n v="76.78"/>
    <n v="110.91"/>
    <n v="88.86"/>
  </r>
  <r>
    <s v="77753"/>
    <m/>
    <x v="7"/>
    <x v="7"/>
    <n v="11.55"/>
    <n v="11.39"/>
    <n v="11.31"/>
    <n v="34435261.090000004"/>
    <n v="1643246.31"/>
    <n v="4054777.71"/>
    <n v="33670564.149999999"/>
    <n v="15.87"/>
    <n v="2.84"/>
    <n v="38.82"/>
    <n v="6.42"/>
    <n v="55.12"/>
    <n v="99.52"/>
    <n v="64.010000000000005"/>
  </r>
  <r>
    <s v="10744"/>
    <m/>
    <x v="9"/>
    <x v="9"/>
    <n v="1.18"/>
    <n v="1.08"/>
    <n v="0.37"/>
    <n v="88270469.469999999"/>
    <n v="143271112.56999999"/>
    <n v="156239944.5"/>
    <n v="-302323999.83999997"/>
    <n v="17.190000000000001"/>
    <n v="10.42"/>
    <n v="317.42"/>
    <n v="130.81"/>
    <n v="50.35"/>
    <n v="0"/>
    <n v="49.14"/>
  </r>
  <r>
    <s v="11375"/>
    <m/>
    <x v="7"/>
    <x v="7"/>
    <n v="3.33"/>
    <n v="3.13"/>
    <n v="2.6"/>
    <n v="34168696.880000003"/>
    <n v="9005548.6300000008"/>
    <n v="8930178.1699999999"/>
    <n v="23473875.34"/>
    <n v="16.03"/>
    <n v="13.97"/>
    <n v="111.65"/>
    <n v="114.51"/>
    <n v="222.5"/>
    <n v="207.14"/>
    <n v="48.88"/>
  </r>
  <r>
    <s v="11376"/>
    <m/>
    <x v="1"/>
    <x v="1"/>
    <n v="2.78"/>
    <n v="2.5"/>
    <n v="2.11"/>
    <n v="57883119.380000003"/>
    <n v="16488164.35"/>
    <n v="15022108.48"/>
    <n v="36909940.68"/>
    <n v="11.03"/>
    <n v="10.92"/>
    <n v="68.430000000000007"/>
    <n v="58.79"/>
    <n v="64.099999999999994"/>
    <n v="132.31"/>
    <n v="40.479999999999997"/>
  </r>
  <r>
    <s v="11377"/>
    <m/>
    <x v="2"/>
    <x v="2"/>
    <n v="1.74"/>
    <n v="1.54"/>
    <n v="1.06"/>
    <n v="8828759.5099999998"/>
    <n v="12538664.91"/>
    <n v="13293160.68"/>
    <n v="671504.49"/>
    <n v="20.13"/>
    <n v="27.73"/>
    <n v="170.34"/>
    <n v="23.71"/>
    <n v="53.31"/>
    <n v="201.09"/>
    <n v="74.36"/>
  </r>
  <r>
    <s v="11378"/>
    <m/>
    <x v="2"/>
    <x v="2"/>
    <n v="2.14"/>
    <n v="1.98"/>
    <n v="1.64"/>
    <n v="17355501.829999998"/>
    <n v="3849505.1"/>
    <n v="5119893.05"/>
    <n v="9715173.9399999995"/>
    <n v="10.37"/>
    <n v="6.26"/>
    <n v="172.68"/>
    <n v="45.93"/>
    <n v="63.5"/>
    <n v="117.24"/>
    <n v="73.790000000000006"/>
  </r>
  <r>
    <s v="11379"/>
    <m/>
    <x v="3"/>
    <x v="3"/>
    <n v="1.19"/>
    <n v="1.1100000000000001"/>
    <n v="0.6"/>
    <n v="18002787.09"/>
    <n v="54194381.990000002"/>
    <n v="65098693.490000002"/>
    <n v="-38036123.280000001"/>
    <n v="32.83"/>
    <n v="10.039999999999999"/>
    <n v="392.32"/>
    <n v="86.94"/>
    <n v="117.67"/>
    <n v="164.84"/>
    <n v="37.07"/>
  </r>
  <r>
    <s v="11380"/>
    <m/>
    <x v="10"/>
    <x v="10"/>
    <n v="3.49"/>
    <n v="3.24"/>
    <n v="1.61"/>
    <n v="19143552.800000001"/>
    <n v="2342502.65"/>
    <n v="9964505.3599999994"/>
    <n v="4735811.72"/>
    <n v="22.67"/>
    <n v="6.85"/>
    <n v="186.56"/>
    <n v="148.38"/>
    <n v="214.78"/>
    <n v="1377.63"/>
    <n v="74.14"/>
  </r>
  <r>
    <s v="11381"/>
    <m/>
    <x v="2"/>
    <x v="2"/>
    <n v="2.0099999999999998"/>
    <n v="1.78"/>
    <n v="1.19"/>
    <n v="15949015.710000001"/>
    <n v="6939692.3899999997"/>
    <n v="6263703.9299999997"/>
    <n v="2974374.51"/>
    <n v="8.85"/>
    <n v="9.3699999999999992"/>
    <n v="126.31"/>
    <n v="82.72"/>
    <n v="82.87"/>
    <n v="109.37"/>
    <n v="75.56"/>
  </r>
  <r>
    <s v="11382"/>
    <m/>
    <x v="2"/>
    <x v="2"/>
    <n v="1.58"/>
    <n v="1.36"/>
    <n v="1.17"/>
    <n v="7233540.1500000004"/>
    <n v="3578629.26"/>
    <n v="4043277.01"/>
    <n v="2166150.9500000002"/>
    <n v="6.78"/>
    <n v="8.08"/>
    <n v="252.24"/>
    <n v="22.02"/>
    <n v="51.56"/>
    <n v="106.13"/>
    <n v="84.97"/>
  </r>
  <r>
    <s v="11383"/>
    <m/>
    <x v="4"/>
    <x v="4"/>
    <n v="2.21"/>
    <n v="2.04"/>
    <n v="1.21"/>
    <n v="33158199.899999999"/>
    <n v="26920148.489999998"/>
    <n v="26678361.309999999"/>
    <n v="5760768.7400000002"/>
    <n v="20.89"/>
    <n v="25.44"/>
    <n v="258.26"/>
    <n v="104.7"/>
    <n v="148.49"/>
    <n v="203.22"/>
    <n v="48.77"/>
  </r>
  <r>
    <s v="11385"/>
    <m/>
    <x v="10"/>
    <x v="10"/>
    <n v="1.43"/>
    <n v="1.34"/>
    <n v="0.92"/>
    <n v="9205833.1799999997"/>
    <n v="5949113.6900000004"/>
    <n v="6257072.8499999996"/>
    <n v="-1614721.84"/>
    <n v="11.52"/>
    <n v="11.97"/>
    <n v="245.7"/>
    <n v="88.16"/>
    <n v="295.73"/>
    <n v="1443.78"/>
    <n v="65.930000000000007"/>
  </r>
  <r>
    <s v="10680"/>
    <m/>
    <x v="0"/>
    <x v="0"/>
    <n v="3.8"/>
    <n v="3.41"/>
    <n v="1.75"/>
    <n v="931956942.29999995"/>
    <n v="488866798.01999998"/>
    <n v="385103461.95999998"/>
    <n v="242883158.13999999"/>
    <n v="20.49"/>
    <n v="14.64"/>
    <n v="52.31"/>
    <n v="44.07"/>
    <n v="86.76"/>
    <n v="153.35"/>
    <n v="56.81"/>
  </r>
  <r>
    <s v="11322"/>
    <m/>
    <x v="4"/>
    <x v="4"/>
    <n v="1.38"/>
    <n v="1.19"/>
    <n v="0.97"/>
    <n v="4915124.67"/>
    <n v="4470777.88"/>
    <n v="4748440.88"/>
    <n v="-420278.14"/>
    <n v="7.18"/>
    <n v="12.62"/>
    <n v="231.6"/>
    <n v="11.41"/>
    <n v="60.33"/>
    <n v="341.36"/>
    <n v="64.239999999999995"/>
  </r>
  <r>
    <s v="11324"/>
    <m/>
    <x v="4"/>
    <x v="4"/>
    <n v="1.05"/>
    <n v="0.87"/>
    <n v="0.57999999999999996"/>
    <n v="1380655.17"/>
    <n v="2151359.3199999998"/>
    <n v="4269380.59"/>
    <n v="-10675082.289999999"/>
    <n v="5.09"/>
    <n v="2.68"/>
    <n v="321.57"/>
    <n v="31.6"/>
    <n v="76.64"/>
    <n v="343.53"/>
    <n v="64.849999999999994"/>
  </r>
  <r>
    <s v="11325"/>
    <m/>
    <x v="12"/>
    <x v="12"/>
    <n v="1"/>
    <n v="0.86"/>
    <n v="0.75"/>
    <n v="-40476.04"/>
    <n v="2572229.7799999998"/>
    <n v="6593114.9299999997"/>
    <n v="-11903422.220000001"/>
    <n v="5.08"/>
    <n v="1.71"/>
    <n v="428.64"/>
    <n v="14.69"/>
    <n v="13.7"/>
    <n v="488.64"/>
    <n v="67.760000000000005"/>
  </r>
  <r>
    <s v="11326"/>
    <m/>
    <x v="2"/>
    <x v="2"/>
    <n v="2.57"/>
    <n v="2.2999999999999998"/>
    <n v="1.99"/>
    <n v="15375461.08"/>
    <n v="6527287.3300000001"/>
    <n v="8884797.8200000003"/>
    <n v="9741439.3900000006"/>
    <n v="14.15"/>
    <n v="13.16"/>
    <n v="144.1"/>
    <n v="6.49"/>
    <n v="77.12"/>
    <n v="36.369999999999997"/>
    <n v="65.31"/>
  </r>
  <r>
    <s v="11327"/>
    <m/>
    <x v="6"/>
    <x v="6"/>
    <n v="0.83"/>
    <n v="0.74"/>
    <n v="0.57999999999999996"/>
    <n v="-8783353.7699999996"/>
    <n v="2765699.33"/>
    <n v="6715503"/>
    <n v="-22198607.609999999"/>
    <n v="7.96"/>
    <n v="3.61"/>
    <n v="806.25"/>
    <n v="59.6"/>
    <n v="74.290000000000006"/>
    <n v="424.03"/>
    <n v="92.03"/>
  </r>
  <r>
    <s v="11328"/>
    <m/>
    <x v="1"/>
    <x v="1"/>
    <n v="4.58"/>
    <n v="4.18"/>
    <n v="3.59"/>
    <n v="51471258.259999998"/>
    <n v="3973218.38"/>
    <n v="2028974.73"/>
    <n v="37664112.840000004"/>
    <n v="1.7"/>
    <n v="3.09"/>
    <n v="137.25"/>
    <n v="50.34"/>
    <n v="24.91"/>
    <n v="115.75"/>
    <n v="72.75"/>
  </r>
  <r>
    <s v="11329"/>
    <m/>
    <x v="3"/>
    <x v="3"/>
    <n v="2.19"/>
    <n v="1.99"/>
    <n v="1.45"/>
    <n v="162884062.81999999"/>
    <n v="41094019.109999999"/>
    <n v="47436068.93"/>
    <n v="63383878.909999996"/>
    <n v="11.98"/>
    <n v="5.44"/>
    <n v="139.03"/>
    <n v="52.24"/>
    <n v="102.77"/>
    <n v="202.73"/>
    <n v="59.27"/>
  </r>
  <r>
    <s v="11330"/>
    <m/>
    <x v="8"/>
    <x v="8"/>
    <n v="2.16"/>
    <n v="2.02"/>
    <n v="1.42"/>
    <n v="187017284.81"/>
    <n v="39971443.880000003"/>
    <n v="79406160.469999999"/>
    <n v="67910642.260000005"/>
    <n v="14.8"/>
    <n v="4.41"/>
    <n v="122.98"/>
    <n v="81.040000000000006"/>
    <n v="31.76"/>
    <n v="28.54"/>
    <n v="34.950000000000003"/>
  </r>
  <r>
    <s v="11331"/>
    <m/>
    <x v="2"/>
    <x v="2"/>
    <n v="1.2"/>
    <n v="1.08"/>
    <n v="0.72"/>
    <n v="5926862.3099999996"/>
    <n v="2506173.58"/>
    <n v="5223821.4800000004"/>
    <n v="-7642183.7400000002"/>
    <n v="7.28"/>
    <n v="4.05"/>
    <n v="624.16"/>
    <n v="145.75"/>
    <n v="133.36000000000001"/>
    <n v="296.39"/>
    <n v="88.1"/>
  </r>
  <r>
    <s v="11332"/>
    <m/>
    <x v="1"/>
    <x v="1"/>
    <n v="1.91"/>
    <n v="1.82"/>
    <n v="1"/>
    <n v="50904372.909999996"/>
    <n v="25652072.010000002"/>
    <n v="25046688.629999999"/>
    <n v="71906.62"/>
    <n v="21.76"/>
    <n v="16.649999999999999"/>
    <n v="476.61"/>
    <n v="221.12"/>
    <n v="154.96"/>
    <n v="834.62"/>
    <n v="60.1"/>
  </r>
  <r>
    <s v="11333"/>
    <m/>
    <x v="12"/>
    <x v="12"/>
    <n v="2"/>
    <n v="1.87"/>
    <n v="1.3"/>
    <n v="45146666.93"/>
    <n v="28654603.550000001"/>
    <n v="28111985.260000002"/>
    <n v="13676553.880000001"/>
    <n v="21.08"/>
    <n v="12.59"/>
    <n v="325.70999999999998"/>
    <n v="47.54"/>
    <n v="125.22"/>
    <n v="385.38"/>
    <n v="46.75"/>
  </r>
  <r>
    <s v="11334"/>
    <m/>
    <x v="1"/>
    <x v="1"/>
    <n v="1.64"/>
    <n v="1.43"/>
    <n v="1.18"/>
    <n v="16139117.810000001"/>
    <n v="15432998.5"/>
    <n v="19708561.5"/>
    <n v="4469182.04"/>
    <n v="19.559999999999999"/>
    <n v="15.04"/>
    <n v="328.62"/>
    <n v="-22.49"/>
    <n v="47.22"/>
    <n v="353.16"/>
    <n v="66.84"/>
  </r>
  <r>
    <s v="11335"/>
    <m/>
    <x v="8"/>
    <x v="8"/>
    <n v="4.7300000000000004"/>
    <n v="4.42"/>
    <n v="3.32"/>
    <n v="234430841.97999999"/>
    <n v="89294493.140000001"/>
    <n v="115441965.95999999"/>
    <n v="144597577.44999999"/>
    <n v="26.96"/>
    <n v="10.69"/>
    <n v="54.97"/>
    <n v="42.19"/>
    <n v="59.85"/>
    <n v="44.41"/>
    <n v="38.58"/>
  </r>
  <r>
    <s v="11336"/>
    <m/>
    <x v="2"/>
    <x v="2"/>
    <n v="1.23"/>
    <n v="0.98"/>
    <n v="0.61"/>
    <n v="4616688.45"/>
    <n v="2438359.46"/>
    <n v="4884916.42"/>
    <n v="-7940201.0199999996"/>
    <n v="6.27"/>
    <n v="3.34"/>
    <n v="215.56"/>
    <n v="11.91"/>
    <n v="94.91"/>
    <n v="457.24"/>
    <n v="56.87"/>
  </r>
  <r>
    <s v="11337"/>
    <m/>
    <x v="4"/>
    <x v="4"/>
    <n v="2.54"/>
    <n v="2.36"/>
    <n v="2.1"/>
    <n v="31887410.23"/>
    <n v="11812447.039999999"/>
    <n v="16415283.82"/>
    <n v="22904024.32"/>
    <n v="16.64"/>
    <n v="8.41"/>
    <n v="199.42"/>
    <n v="25.39"/>
    <n v="59.54"/>
    <n v="239.66"/>
    <n v="83.39"/>
  </r>
  <r>
    <s v="11338"/>
    <m/>
    <x v="4"/>
    <x v="4"/>
    <n v="3.25"/>
    <n v="3.06"/>
    <n v="2.97"/>
    <n v="48704309.109999999"/>
    <n v="19210333.640000001"/>
    <n v="20079586.02"/>
    <n v="42709260.359999999"/>
    <n v="26.33"/>
    <n v="21.84"/>
    <n v="943.79"/>
    <n v="1.41"/>
    <n v="22.73"/>
    <n v="-6895.21"/>
    <n v="223.16"/>
  </r>
  <r>
    <s v="11339"/>
    <m/>
    <x v="10"/>
    <x v="10"/>
    <n v="0.8"/>
    <n v="0.7"/>
    <n v="0.56000000000000005"/>
    <n v="-4495314.88"/>
    <n v="2371812.15"/>
    <n v="2942431.36"/>
    <n v="-9629287.9800000004"/>
    <n v="6.45"/>
    <n v="4.63"/>
    <n v="504.49"/>
    <n v="21.25"/>
    <n v="109.12"/>
    <n v="695.9"/>
    <n v="84.78"/>
  </r>
  <r>
    <s v="11660"/>
    <m/>
    <x v="2"/>
    <x v="2"/>
    <n v="1.1499999999999999"/>
    <n v="1"/>
    <n v="0.88"/>
    <n v="2941292.37"/>
    <n v="1234644.1299999999"/>
    <n v="3446235.89"/>
    <n v="-2295858.56"/>
    <n v="6.37"/>
    <n v="2.0499999999999998"/>
    <n v="280.33999999999997"/>
    <n v="12.09"/>
    <n v="59.15"/>
    <n v="364.77"/>
    <n v="64.73"/>
  </r>
  <r>
    <s v="40491"/>
    <m/>
    <x v="10"/>
    <x v="10"/>
    <n v="2.44"/>
    <n v="2.0699999999999998"/>
    <n v="1.5"/>
    <n v="12966569.24"/>
    <n v="5299537.28"/>
    <n v="8859657.8300000001"/>
    <n v="4470700.05"/>
    <n v="19.96"/>
    <n v="5.67"/>
    <n v="216.24"/>
    <n v="36.47"/>
    <n v="118.37"/>
    <n v="134.09"/>
    <n v="105.52"/>
  </r>
  <r>
    <s v="40492"/>
    <m/>
    <x v="10"/>
    <x v="10"/>
    <n v="1.2"/>
    <n v="1.1100000000000001"/>
    <n v="0.81"/>
    <n v="4574896.08"/>
    <n v="10553614.32"/>
    <n v="11679656.880000001"/>
    <n v="-4320887.8899999997"/>
    <n v="30.75"/>
    <n v="13.74"/>
    <n v="669.53"/>
    <n v="35.14"/>
    <n v="636.41"/>
    <n v="468.37"/>
    <n v="117.63"/>
  </r>
  <r>
    <s v="40742"/>
    <m/>
    <x v="10"/>
    <x v="10"/>
    <n v="4.5199999999999996"/>
    <n v="4.04"/>
    <n v="3.93"/>
    <n v="30146756.149999999"/>
    <n v="10934135.699999999"/>
    <n v="10930036.890000001"/>
    <n v="25088790.18"/>
    <n v="24.53"/>
    <n v="15.47"/>
    <n v="158.37"/>
    <n v="31.54"/>
    <n v="104.03"/>
    <m/>
    <n v="116.39"/>
  </r>
  <r>
    <s v="40743"/>
    <m/>
    <x v="13"/>
    <x v="13"/>
    <n v="5.9"/>
    <n v="5.61"/>
    <n v="5.38"/>
    <n v="53379071.939999998"/>
    <n v="5643469.7400000002"/>
    <n v="8973517.8000000007"/>
    <n v="47732049.149999999"/>
    <n v="17.190000000000001"/>
    <n v="3.95"/>
    <n v="248.91"/>
    <n v="119.57"/>
    <n v="104.83"/>
    <n v="434.98"/>
    <n v="79.17"/>
  </r>
  <r>
    <s v="10739"/>
    <m/>
    <x v="11"/>
    <x v="11"/>
    <n v="1.37"/>
    <n v="1.22"/>
    <n v="0.3"/>
    <n v="38832520.369999997"/>
    <n v="37090046.090000004"/>
    <n v="43016158.289999999"/>
    <n v="-72323847.180000007"/>
    <n v="11.85"/>
    <n v="13.06"/>
    <n v="184.59"/>
    <n v="128.91"/>
    <n v="30.38"/>
    <n v="70.8"/>
    <n v="39.99"/>
  </r>
  <r>
    <s v="10740"/>
    <m/>
    <x v="8"/>
    <x v="8"/>
    <n v="1.85"/>
    <n v="1.71"/>
    <n v="0.77"/>
    <n v="50600221.420000002"/>
    <n v="10371282.68"/>
    <n v="15559116.970000001"/>
    <n v="-14025769.060000001"/>
    <n v="5.23"/>
    <n v="3.77"/>
    <n v="87.23"/>
    <n v="69.319999999999993"/>
    <n v="30.5"/>
    <n v="104.06"/>
    <n v="25.73"/>
  </r>
  <r>
    <s v="11347"/>
    <m/>
    <x v="2"/>
    <x v="2"/>
    <n v="4.21"/>
    <n v="3.96"/>
    <n v="3.35"/>
    <n v="23698856.68"/>
    <n v="1681273.55"/>
    <n v="10512519.09"/>
    <n v="17360119.140000001"/>
    <n v="21.84"/>
    <n v="1.05"/>
    <n v="131.69"/>
    <n v="84.53"/>
    <n v="92.28"/>
    <n v="853.31"/>
    <n v="122.23"/>
  </r>
  <r>
    <s v="11348"/>
    <m/>
    <x v="2"/>
    <x v="2"/>
    <n v="1.27"/>
    <n v="1.1100000000000001"/>
    <n v="0.71"/>
    <n v="3372857.8"/>
    <n v="-1745222.75"/>
    <n v="193332.35"/>
    <n v="-3608830.63"/>
    <n v="0.49"/>
    <n v="-4.7699999999999996"/>
    <n v="451.84"/>
    <n v="246.94"/>
    <n v="59.82"/>
    <n v="416.48"/>
    <n v="93.43"/>
  </r>
  <r>
    <s v="11349"/>
    <m/>
    <x v="4"/>
    <x v="4"/>
    <n v="1.01"/>
    <n v="1"/>
    <n v="0.49"/>
    <n v="369023.85"/>
    <n v="-856557.19"/>
    <n v="-510567.67"/>
    <n v="-17881036.379999999"/>
    <n v="-0.81"/>
    <n v="-1.67"/>
    <n v="900.99"/>
    <n v="875.14"/>
    <n v="45.49"/>
    <n v="75.45"/>
    <n v="30.65"/>
  </r>
  <r>
    <s v="11350"/>
    <m/>
    <x v="7"/>
    <x v="7"/>
    <n v="1.68"/>
    <n v="1.63"/>
    <n v="1.1399999999999999"/>
    <n v="10422914.33"/>
    <n v="2777757.09"/>
    <n v="3778126.43"/>
    <n v="2210913.5"/>
    <n v="12.21"/>
    <n v="6.87"/>
    <n v="838"/>
    <n v="431.85"/>
    <n v="111.11"/>
    <n v="358.9"/>
    <n v="126.94"/>
  </r>
  <r>
    <s v="11352"/>
    <m/>
    <x v="2"/>
    <x v="2"/>
    <n v="2.15"/>
    <n v="1.95"/>
    <n v="1.51"/>
    <n v="20494909.010000002"/>
    <n v="-3157207.73"/>
    <n v="2113643.63"/>
    <n v="9170936.1899999995"/>
    <n v="3.57"/>
    <n v="-4.07"/>
    <n v="124.87"/>
    <n v="55.72"/>
    <n v="272.42"/>
    <n v="246.19"/>
    <n v="96.18"/>
  </r>
  <r>
    <s v="11353"/>
    <m/>
    <x v="2"/>
    <x v="2"/>
    <n v="1.65"/>
    <n v="1.55"/>
    <n v="1.37"/>
    <n v="13660807.33"/>
    <n v="5977604.3300000001"/>
    <n v="3956518.89"/>
    <n v="7815941.3700000001"/>
    <n v="7.51"/>
    <n v="10.97"/>
    <n v="480.73"/>
    <n v="44.22"/>
    <n v="37.520000000000003"/>
    <n v="127.3"/>
    <n v="67.59"/>
  </r>
  <r>
    <s v="11354"/>
    <m/>
    <x v="4"/>
    <x v="4"/>
    <n v="1.29"/>
    <n v="1.21"/>
    <n v="0.72"/>
    <n v="8462125.1600000001"/>
    <n v="15073727.619999999"/>
    <n v="18912543.699999999"/>
    <n v="-9035872.3800000008"/>
    <n v="26.53"/>
    <n v="13.95"/>
    <n v="427.38"/>
    <n v="224.32"/>
    <n v="90.2"/>
    <n v="748.73"/>
    <n v="46.19"/>
  </r>
  <r>
    <s v="10741"/>
    <m/>
    <x v="14"/>
    <x v="14"/>
    <n v="1.51"/>
    <n v="1.39"/>
    <n v="0.79"/>
    <n v="250236131.16"/>
    <n v="120675638.26000001"/>
    <n v="203726794.94"/>
    <n v="-91188398.310000002"/>
    <n v="11.86"/>
    <n v="5.73"/>
    <n v="144.49"/>
    <n v="34.71"/>
    <n v="94.53"/>
    <n v="110.55"/>
    <n v="28"/>
  </r>
  <r>
    <s v="11355"/>
    <m/>
    <x v="12"/>
    <x v="12"/>
    <n v="2.37"/>
    <n v="2.2599999999999998"/>
    <n v="1.92"/>
    <n v="94204644.340000004"/>
    <n v="5049053.96"/>
    <n v="21701472.170000002"/>
    <n v="63211395.520000003"/>
    <n v="13.57"/>
    <n v="1.4"/>
    <n v="229.94"/>
    <n v="93.14"/>
    <n v="81.36"/>
    <n v="80.66"/>
    <n v="97.12"/>
  </r>
  <r>
    <s v="11356"/>
    <m/>
    <x v="1"/>
    <x v="1"/>
    <n v="1.46"/>
    <n v="1.37"/>
    <n v="1.07"/>
    <n v="23477882.149999999"/>
    <n v="15041602.82"/>
    <n v="23531740.629999999"/>
    <n v="3554487.45"/>
    <n v="14.4"/>
    <n v="6.48"/>
    <n v="170.39"/>
    <n v="72.34"/>
    <n v="55.9"/>
    <n v="132.5"/>
    <n v="30.96"/>
  </r>
  <r>
    <s v="41436"/>
    <m/>
    <x v="13"/>
    <x v="13"/>
    <n v="20.6"/>
    <n v="18.53"/>
    <n v="11.5"/>
    <n v="40345822.060000002"/>
    <n v="63520034.009999998"/>
    <n v="67202180.840000004"/>
    <n v="21822086.57"/>
    <n v="86.64"/>
    <n v="31.34"/>
    <n v="48.26"/>
    <n v="91.29"/>
    <n v="58.61"/>
    <n v="54.31"/>
    <n v="69.36"/>
  </r>
  <r>
    <s v="10743"/>
    <m/>
    <x v="11"/>
    <x v="11"/>
    <n v="1.0900000000000001"/>
    <n v="1.01"/>
    <n v="0.56000000000000005"/>
    <n v="15442806.42"/>
    <n v="49585599.229999997"/>
    <n v="38020100.479999997"/>
    <n v="-78313750.629999995"/>
    <n v="7.75"/>
    <n v="8.89"/>
    <n v="224.95"/>
    <n v="60.48"/>
    <n v="60.3"/>
    <n v="52.45"/>
    <n v="35.43"/>
  </r>
  <r>
    <s v="11323"/>
    <m/>
    <x v="7"/>
    <x v="7"/>
    <n v="1.1000000000000001"/>
    <n v="0.76"/>
    <n v="0.34"/>
    <n v="396938.59"/>
    <n v="-88918.720000000001"/>
    <n v="2599053.17"/>
    <n v="-2464829.5699999998"/>
    <n v="7.33"/>
    <n v="-0.25"/>
    <n v="102.52"/>
    <n v="19.809999999999999"/>
    <n v="37.36"/>
    <n v="133.07"/>
    <n v="75.56"/>
  </r>
  <r>
    <s v="11372"/>
    <m/>
    <x v="2"/>
    <x v="2"/>
    <n v="1.61"/>
    <n v="1.51"/>
    <n v="0.7"/>
    <n v="11287010.060000001"/>
    <n v="6244646.5800000001"/>
    <n v="9086426.4299999997"/>
    <n v="-5548981.9699999997"/>
    <n v="17.760000000000002"/>
    <n v="14.28"/>
    <n v="315"/>
    <n v="277.82"/>
    <n v="50"/>
    <n v="125.02"/>
    <n v="47.48"/>
  </r>
  <r>
    <s v="11373"/>
    <m/>
    <x v="4"/>
    <x v="4"/>
    <n v="3.03"/>
    <n v="2.83"/>
    <n v="2.71"/>
    <n v="34136929.759999998"/>
    <n v="-15292581.34"/>
    <n v="-6081488.0599999996"/>
    <n v="28733795.260000002"/>
    <n v="-8.25"/>
    <n v="-17.82"/>
    <n v="111.77"/>
    <n v="25.01"/>
    <n v="21.85"/>
    <n v="150.85"/>
    <n v="83.08"/>
  </r>
  <r>
    <s v="11374"/>
    <m/>
    <x v="7"/>
    <x v="7"/>
    <n v="1.03"/>
    <n v="0.88"/>
    <n v="0.35"/>
    <n v="175515.74"/>
    <n v="42349.17"/>
    <n v="243444.1"/>
    <n v="-3823814"/>
    <n v="0.69"/>
    <n v="0.27"/>
    <n v="222.65"/>
    <n v="21.48"/>
    <n v="122.59"/>
    <n v="141.01"/>
    <n v="68.44"/>
  </r>
  <r>
    <s v="10681"/>
    <m/>
    <x v="0"/>
    <x v="0"/>
    <n v="2.19"/>
    <n v="1.94"/>
    <n v="1.27"/>
    <n v="605129673.76999998"/>
    <n v="256167661.72"/>
    <n v="376360320.44"/>
    <n v="139270533.00999999"/>
    <n v="18.02"/>
    <n v="8.5"/>
    <n v="113.43"/>
    <n v="25.32"/>
    <n v="39.25"/>
    <n v="153.77000000000001"/>
    <n v="34.06"/>
  </r>
  <r>
    <s v="10742"/>
    <m/>
    <x v="15"/>
    <x v="15"/>
    <n v="1.47"/>
    <n v="1.36"/>
    <n v="0.88"/>
    <n v="74901931.620000005"/>
    <n v="3765087.55"/>
    <n v="20774485.27"/>
    <n v="-15481314.76"/>
    <n v="6.37"/>
    <n v="0.92"/>
    <n v="39.979999999999997"/>
    <n v="132.03"/>
    <n v="101.43"/>
    <n v="79.989999999999995"/>
    <n v="55.24"/>
  </r>
  <r>
    <s v="11357"/>
    <m/>
    <x v="3"/>
    <x v="3"/>
    <n v="0.91"/>
    <n v="0.78"/>
    <n v="0.24"/>
    <n v="-9759055.3599999994"/>
    <n v="9985576.0299999993"/>
    <n v="20286594.620000001"/>
    <n v="-86443436.599999994"/>
    <n v="8.4600000000000009"/>
    <n v="3.48"/>
    <n v="322.89999999999998"/>
    <n v="81.569999999999993"/>
    <n v="74"/>
    <n v="242.87"/>
    <n v="54.24"/>
  </r>
  <r>
    <s v="11358"/>
    <m/>
    <x v="2"/>
    <x v="2"/>
    <n v="1.53"/>
    <n v="1.46"/>
    <n v="1.25"/>
    <n v="18855001.75"/>
    <n v="7356598.7699999996"/>
    <n v="10942420.85"/>
    <n v="8841630.8000000007"/>
    <n v="14.93"/>
    <n v="7.12"/>
    <n v="478.83"/>
    <n v="48.65"/>
    <n v="65.180000000000007"/>
    <n v="174.94"/>
    <n v="55.31"/>
  </r>
  <r>
    <s v="11359"/>
    <m/>
    <x v="2"/>
    <x v="2"/>
    <n v="2.0299999999999998"/>
    <n v="1.79"/>
    <n v="1.03"/>
    <n v="18488884.41"/>
    <n v="6618083.6500000004"/>
    <n v="8287376.6799999997"/>
    <n v="490271.37"/>
    <n v="10.27"/>
    <n v="6.98"/>
    <n v="74.62"/>
    <n v="64.7"/>
    <n v="46.96"/>
    <n v="203.05"/>
    <n v="79.59"/>
  </r>
  <r>
    <s v="11360"/>
    <m/>
    <x v="12"/>
    <x v="12"/>
    <n v="1.34"/>
    <n v="1.22"/>
    <n v="0.93"/>
    <n v="15161359.859999999"/>
    <n v="-778473.42"/>
    <n v="3859123.2"/>
    <n v="-3574388.82"/>
    <n v="3.26"/>
    <n v="-0.34"/>
    <n v="298.27"/>
    <n v="79.81"/>
    <n v="61.31"/>
    <n v="313.42"/>
    <n v="46.36"/>
  </r>
  <r>
    <s v="11361"/>
    <m/>
    <x v="4"/>
    <x v="4"/>
    <n v="1.26"/>
    <n v="1.1200000000000001"/>
    <n v="0.83"/>
    <n v="7536929.1699999999"/>
    <n v="3577733.18"/>
    <n v="8265978.6100000003"/>
    <n v="-5219305.1500000004"/>
    <n v="9.89"/>
    <n v="4.72"/>
    <n v="495.97"/>
    <n v="49.53"/>
    <n v="56.28"/>
    <n v="168.42"/>
    <n v="73.099999999999994"/>
  </r>
  <r>
    <s v="11362"/>
    <m/>
    <x v="4"/>
    <x v="4"/>
    <n v="1.62"/>
    <n v="1.48"/>
    <n v="1.18"/>
    <n v="13523912.109999999"/>
    <n v="6046843.8499999996"/>
    <n v="9570307.8300000001"/>
    <n v="3979808.97"/>
    <n v="11.53"/>
    <n v="6.32"/>
    <n v="258.33"/>
    <n v="33"/>
    <n v="56.91"/>
    <n v="238.43"/>
    <n v="49.7"/>
  </r>
  <r>
    <s v="11363"/>
    <m/>
    <x v="7"/>
    <x v="7"/>
    <n v="1.52"/>
    <n v="1.36"/>
    <n v="1.04"/>
    <n v="6350779.2599999998"/>
    <n v="-4312838.1900000004"/>
    <n v="147015.47"/>
    <n v="704512.44"/>
    <n v="0.25"/>
    <n v="-4.68"/>
    <n v="300.98"/>
    <n v="46.44"/>
    <n v="30.1"/>
    <n v="140.55000000000001"/>
    <n v="50.67"/>
  </r>
  <r>
    <s v="11364"/>
    <m/>
    <x v="4"/>
    <x v="4"/>
    <n v="5.07"/>
    <n v="4.87"/>
    <n v="4.18"/>
    <n v="47493419.770000003"/>
    <n v="21664305.030000001"/>
    <n v="20737200.120000001"/>
    <n v="37093533.200000003"/>
    <n v="26.96"/>
    <n v="24.66"/>
    <n v="88.86"/>
    <n v="57.64"/>
    <n v="37.51"/>
    <n v="239.5"/>
    <n v="49.67"/>
  </r>
  <r>
    <s v="11365"/>
    <m/>
    <x v="2"/>
    <x v="2"/>
    <n v="1.17"/>
    <n v="0.81"/>
    <n v="0.32"/>
    <n v="6586600.9100000001"/>
    <n v="8739986.1999999993"/>
    <n v="9613846"/>
    <n v="-26420338.629999999"/>
    <n v="12.34"/>
    <n v="6.99"/>
    <n v="412.77"/>
    <n v="57.87"/>
    <n v="45.08"/>
    <n v="205.15"/>
    <n v="50.34"/>
  </r>
  <r>
    <s v="11366"/>
    <m/>
    <x v="12"/>
    <x v="12"/>
    <n v="1.62"/>
    <n v="1.4"/>
    <n v="0.81"/>
    <n v="12897201.32"/>
    <n v="8084053.1799999997"/>
    <n v="3580742.09"/>
    <n v="-3935865.13"/>
    <n v="2.81"/>
    <n v="7.33"/>
    <n v="105.8"/>
    <n v="59.65"/>
    <n v="82.32"/>
    <n v="163.34"/>
    <n v="33.6"/>
  </r>
  <r>
    <s v="11367"/>
    <m/>
    <x v="2"/>
    <x v="2"/>
    <n v="2.2999999999999998"/>
    <n v="2.1"/>
    <n v="1.62"/>
    <n v="14506038.73"/>
    <n v="-1216097.42"/>
    <n v="243689.52"/>
    <n v="6905117"/>
    <n v="0.41"/>
    <n v="-2.4500000000000002"/>
    <n v="126.98"/>
    <n v="34.61"/>
    <n v="53.39"/>
    <n v="143.93"/>
    <n v="59.36"/>
  </r>
  <r>
    <s v="11368"/>
    <m/>
    <x v="4"/>
    <x v="4"/>
    <n v="1.5"/>
    <n v="1.3"/>
    <n v="0.9"/>
    <n v="12106188.33"/>
    <n v="5208832.8"/>
    <n v="5717644.7699999996"/>
    <n v="-2344643.4500000002"/>
    <n v="6.14"/>
    <n v="8.41"/>
    <n v="176.91"/>
    <n v="53.81"/>
    <n v="54.5"/>
    <n v="147.97999999999999"/>
    <n v="70.52"/>
  </r>
  <r>
    <s v="11369"/>
    <m/>
    <x v="4"/>
    <x v="4"/>
    <n v="1.2"/>
    <n v="1.05"/>
    <n v="0.81"/>
    <n v="7668014.2699999996"/>
    <n v="657291.49"/>
    <n v="2263511.42"/>
    <n v="-7356275.8899999997"/>
    <n v="2.19"/>
    <n v="0.79"/>
    <n v="299.62"/>
    <n v="52.28"/>
    <n v="56.41"/>
    <n v="163.75"/>
    <n v="57.72"/>
  </r>
  <r>
    <s v="11370"/>
    <m/>
    <x v="4"/>
    <x v="4"/>
    <n v="1.51"/>
    <n v="1.36"/>
    <n v="1.1000000000000001"/>
    <n v="14623174.310000001"/>
    <n v="52353.1"/>
    <n v="2796456.49"/>
    <n v="2622236.04"/>
    <n v="2.7"/>
    <n v="0.05"/>
    <n v="254.05"/>
    <n v="30.17"/>
    <n v="55.46"/>
    <n v="140.43"/>
    <n v="44.64"/>
  </r>
  <r>
    <s v="11371"/>
    <m/>
    <x v="2"/>
    <x v="2"/>
    <n v="2.46"/>
    <n v="2.27"/>
    <n v="2.0299999999999998"/>
    <n v="14700939.810000001"/>
    <n v="7381248.4699999997"/>
    <n v="8721556.8000000007"/>
    <n v="10383052.49"/>
    <n v="14.14"/>
    <n v="16.829999999999998"/>
    <n v="113.73"/>
    <n v="25.11"/>
    <n v="54.08"/>
    <n v="164.25"/>
    <n v="64.06"/>
  </r>
  <r>
    <s v="11459"/>
    <m/>
    <x v="3"/>
    <x v="3"/>
    <n v="1.1100000000000001"/>
    <n v="0.86"/>
    <n v="0.56999999999999995"/>
    <n v="7453348.1100000003"/>
    <n v="-181103.37"/>
    <n v="12630962.789999999"/>
    <n v="-30789950.73"/>
    <n v="7.34"/>
    <n v="-7.0000000000000007E-2"/>
    <n v="379.46"/>
    <n v="53.9"/>
    <n v="68.92"/>
    <n v="179.71"/>
    <n v="92.75"/>
  </r>
  <r>
    <s v="11654"/>
    <m/>
    <x v="2"/>
    <x v="2"/>
    <n v="2.72"/>
    <n v="2.34"/>
    <n v="1.64"/>
    <n v="10247293.710000001"/>
    <n v="-1324609.8600000001"/>
    <n v="1581587.92"/>
    <n v="3815807.53"/>
    <n v="3.43"/>
    <n v="-3.54"/>
    <n v="168.24"/>
    <n v="67.180000000000007"/>
    <n v="32.450000000000003"/>
    <n v="258.77999999999997"/>
    <n v="64.94"/>
  </r>
  <r>
    <s v="14138"/>
    <m/>
    <x v="12"/>
    <x v="12"/>
    <n v="1.29"/>
    <n v="1.1599999999999999"/>
    <n v="0.74"/>
    <n v="14182469.58"/>
    <n v="15611142.74"/>
    <n v="12566550.92"/>
    <n v="-12726536.58"/>
    <n v="9.3800000000000008"/>
    <n v="4.22"/>
    <n v="264.31"/>
    <n v="56.87"/>
    <n v="81.260000000000005"/>
    <n v="178.43"/>
    <n v="55.97"/>
  </r>
  <r>
    <s v="10683"/>
    <m/>
    <x v="14"/>
    <x v="14"/>
    <n v="3.12"/>
    <n v="2.76"/>
    <n v="1.69"/>
    <n v="530255544.37"/>
    <n v="201202196.40000001"/>
    <n v="163046100.34"/>
    <n v="173963871.27000001"/>
    <n v="13.51"/>
    <n v="10.41"/>
    <n v="70.08"/>
    <n v="80.069999999999993"/>
    <n v="53.78"/>
    <n v="93.74"/>
    <n v="44.68"/>
  </r>
  <r>
    <s v="11407"/>
    <m/>
    <x v="1"/>
    <x v="1"/>
    <n v="1.53"/>
    <n v="1.34"/>
    <n v="1.02"/>
    <n v="26178825.620000001"/>
    <n v="13867708.98"/>
    <n v="11668017.619999999"/>
    <n v="715257.73"/>
    <n v="7.73"/>
    <n v="9.6199999999999992"/>
    <n v="194.99"/>
    <n v="40.909999999999997"/>
    <n v="88.72"/>
    <n v="100.56"/>
    <n v="57.56"/>
  </r>
  <r>
    <s v="11408"/>
    <m/>
    <x v="6"/>
    <x v="6"/>
    <n v="2.0499999999999998"/>
    <n v="1.83"/>
    <n v="1.02"/>
    <n v="38612366.780000001"/>
    <n v="21209872.829999998"/>
    <n v="28358958.359999999"/>
    <n v="514629.84"/>
    <n v="17.77"/>
    <n v="15.15"/>
    <n v="168.63"/>
    <n v="33.54"/>
    <n v="63.99"/>
    <n v="76.19"/>
    <n v="78.09"/>
  </r>
  <r>
    <s v="11409"/>
    <m/>
    <x v="4"/>
    <x v="4"/>
    <n v="1.56"/>
    <n v="1.38"/>
    <n v="1.1399999999999999"/>
    <n v="13328877.029999999"/>
    <n v="5244392.28"/>
    <n v="5790186.6699999999"/>
    <n v="3235372.81"/>
    <n v="5.37"/>
    <n v="7.97"/>
    <n v="123.79"/>
    <n v="16"/>
    <n v="82.68"/>
    <n v="77.03"/>
    <n v="64.37"/>
  </r>
  <r>
    <s v="11410"/>
    <m/>
    <x v="4"/>
    <x v="4"/>
    <n v="1.58"/>
    <n v="1.4"/>
    <n v="1.1200000000000001"/>
    <n v="9306033.8300000001"/>
    <n v="1363741.66"/>
    <n v="3856351.35"/>
    <n v="1876988.12"/>
    <n v="4.8899999999999997"/>
    <n v="2.0699999999999998"/>
    <n v="181.12"/>
    <n v="38.9"/>
    <n v="79.209999999999994"/>
    <n v="64.36"/>
    <n v="53.64"/>
  </r>
  <r>
    <s v="11411"/>
    <m/>
    <x v="12"/>
    <x v="12"/>
    <n v="1.41"/>
    <n v="1.26"/>
    <n v="0.92"/>
    <n v="34936036.039999999"/>
    <n v="5585802.3499999996"/>
    <n v="17282789.920000002"/>
    <n v="-7078898.96"/>
    <n v="7.6"/>
    <n v="2.31"/>
    <n v="332.77"/>
    <n v="37.619999999999997"/>
    <n v="68.64"/>
    <n v="102.04"/>
    <n v="50.09"/>
  </r>
  <r>
    <s v="11412"/>
    <m/>
    <x v="4"/>
    <x v="4"/>
    <n v="1.65"/>
    <n v="1.45"/>
    <n v="1.34"/>
    <n v="15535613.49"/>
    <n v="1084671.02"/>
    <n v="188100.96"/>
    <n v="8148087.5499999998"/>
    <n v="0.22"/>
    <n v="1.77"/>
    <n v="278.36"/>
    <n v="19.079999999999998"/>
    <n v="43.89"/>
    <n v="53.7"/>
    <n v="89.79"/>
  </r>
  <r>
    <s v="11413"/>
    <m/>
    <x v="4"/>
    <x v="4"/>
    <n v="1.35"/>
    <n v="1.1499999999999999"/>
    <n v="0.92"/>
    <n v="12174288.189999999"/>
    <n v="1583693.45"/>
    <n v="5703948.5"/>
    <n v="-2819666.7"/>
    <n v="5.24"/>
    <n v="2.1"/>
    <n v="274.63"/>
    <n v="18.760000000000002"/>
    <n v="99.79"/>
    <n v="73.37"/>
    <n v="71.58"/>
  </r>
  <r>
    <s v="14139"/>
    <m/>
    <x v="2"/>
    <x v="2"/>
    <n v="1.54"/>
    <n v="1.37"/>
    <n v="1.1599999999999999"/>
    <n v="10475576.24"/>
    <n v="-810477.75"/>
    <n v="1083906.58"/>
    <n v="3057264.28"/>
    <n v="1.4"/>
    <n v="-1.53"/>
    <n v="288.94"/>
    <n v="6.3"/>
    <n v="70.790000000000006"/>
    <n v="47.72"/>
    <n v="77.09"/>
  </r>
  <r>
    <s v="28817"/>
    <m/>
    <x v="7"/>
    <x v="7"/>
    <n v="1.84"/>
    <n v="1.72"/>
    <n v="1.56"/>
    <n v="10818207.789999999"/>
    <n v="-2406605.06"/>
    <n v="1209655.97"/>
    <n v="7205834.3799999999"/>
    <n v="2.97"/>
    <n v="-2.82"/>
    <n v="273.57"/>
    <n v="27.7"/>
    <n v="62.52"/>
    <n v="62.48"/>
    <n v="87.17"/>
  </r>
  <r>
    <s v="10750"/>
    <m/>
    <x v="9"/>
    <x v="9"/>
    <n v="2.98"/>
    <n v="2.74"/>
    <n v="1.96"/>
    <n v="295271739.75999999"/>
    <n v="33584731.039999999"/>
    <n v="96737611.930000007"/>
    <n v="143779631.41"/>
    <n v="12.57"/>
    <n v="4.29"/>
    <n v="100.48"/>
    <n v="53.01"/>
    <n v="47.82"/>
    <n v="185.28"/>
    <n v="42.11"/>
  </r>
  <r>
    <s v="10751"/>
    <m/>
    <x v="8"/>
    <x v="8"/>
    <n v="4.7300000000000004"/>
    <n v="4.3"/>
    <n v="3.28"/>
    <n v="186252493.56"/>
    <n v="21770458.219999999"/>
    <n v="62724790.259999998"/>
    <n v="128696060.84"/>
    <n v="14.48"/>
    <n v="4.07"/>
    <n v="95.58"/>
    <n v="38.979999999999997"/>
    <n v="76.55"/>
    <n v="62.99"/>
    <n v="49.09"/>
  </r>
  <r>
    <s v="11435"/>
    <m/>
    <x v="1"/>
    <x v="1"/>
    <n v="2.56"/>
    <n v="2.23"/>
    <n v="1.78"/>
    <n v="30996702.82"/>
    <n v="2962335.88"/>
    <n v="10207622.73"/>
    <n v="15627067.970000001"/>
    <n v="6.94"/>
    <n v="1.36"/>
    <n v="78.290000000000006"/>
    <n v="18.2"/>
    <n v="127.83"/>
    <n v="201.82"/>
    <n v="52.03"/>
  </r>
  <r>
    <s v="11436"/>
    <m/>
    <x v="4"/>
    <x v="4"/>
    <n v="2.13"/>
    <n v="1.92"/>
    <n v="1.47"/>
    <n v="20233515.010000002"/>
    <n v="10692022.43"/>
    <n v="15019880.77"/>
    <n v="8392529.1500000004"/>
    <n v="11.66"/>
    <n v="9.16"/>
    <n v="128.16"/>
    <n v="48.33"/>
    <n v="85.01"/>
    <n v="198.04"/>
    <n v="50.43"/>
  </r>
  <r>
    <s v="11437"/>
    <m/>
    <x v="1"/>
    <x v="1"/>
    <n v="2.8"/>
    <n v="2.61"/>
    <n v="2.4"/>
    <n v="46984540.100000001"/>
    <n v="6755686.7400000002"/>
    <n v="11560335.85"/>
    <n v="36105648.710000001"/>
    <n v="6.2"/>
    <n v="3.68"/>
    <n v="68.739999999999995"/>
    <n v="17.84"/>
    <n v="33.44"/>
    <n v="211.23"/>
    <n v="50.27"/>
  </r>
  <r>
    <s v="11438"/>
    <m/>
    <x v="5"/>
    <x v="5"/>
    <n v="3.36"/>
    <n v="3.18"/>
    <n v="2.88"/>
    <n v="72814534.040000007"/>
    <n v="8025217.8399999999"/>
    <n v="13106933.83"/>
    <n v="57849982.289999999"/>
    <n v="8.57"/>
    <n v="4.83"/>
    <n v="101.51"/>
    <n v="24.18"/>
    <n v="91.15"/>
    <n v="509.53"/>
    <n v="59.27"/>
  </r>
  <r>
    <s v="11439"/>
    <m/>
    <x v="4"/>
    <x v="4"/>
    <n v="1.74"/>
    <n v="1.59"/>
    <n v="1.43"/>
    <n v="13387654.84"/>
    <n v="5339022.4400000004"/>
    <n v="9046078.2400000002"/>
    <n v="7739045.5700000003"/>
    <n v="9.17"/>
    <n v="7.23"/>
    <n v="154.93"/>
    <n v="12.34"/>
    <n v="37.72"/>
    <n v="159.65"/>
    <n v="58.23"/>
  </r>
  <r>
    <s v="11440"/>
    <m/>
    <x v="4"/>
    <x v="4"/>
    <n v="2.1"/>
    <n v="1.81"/>
    <n v="1.41"/>
    <n v="14291592.630000001"/>
    <n v="9515277.5199999996"/>
    <n v="11792190.93"/>
    <n v="5309071.7"/>
    <n v="9.56"/>
    <n v="11.8"/>
    <n v="159.47999999999999"/>
    <n v="21.1"/>
    <n v="57.8"/>
    <n v="266.52999999999997"/>
    <n v="71.14"/>
  </r>
  <r>
    <s v="11441"/>
    <m/>
    <x v="2"/>
    <x v="2"/>
    <n v="3.7"/>
    <n v="3.43"/>
    <n v="2.84"/>
    <n v="29436767.84"/>
    <n v="167103.64000000001"/>
    <n v="3678120.71"/>
    <n v="19901324.27"/>
    <n v="4.93"/>
    <n v="0.22"/>
    <n v="85.19"/>
    <n v="122.67"/>
    <n v="35.64"/>
    <n v="417.19"/>
    <n v="75.95"/>
  </r>
  <r>
    <s v="11442"/>
    <m/>
    <x v="4"/>
    <x v="4"/>
    <n v="1.52"/>
    <n v="1.41"/>
    <n v="1.2"/>
    <n v="14844312.77"/>
    <n v="2058925.19"/>
    <n v="6770460.3600000003"/>
    <n v="5592163.5999999996"/>
    <n v="5.75"/>
    <n v="2.48"/>
    <n v="209.28"/>
    <n v="28.46"/>
    <n v="69.72"/>
    <n v="231.66"/>
    <n v="43.72"/>
  </r>
  <r>
    <s v="13818"/>
    <m/>
    <x v="4"/>
    <x v="4"/>
    <n v="1.79"/>
    <n v="1.29"/>
    <n v="1.08"/>
    <n v="10730697.029999999"/>
    <n v="-971745.86"/>
    <n v="327278.76"/>
    <n v="570084.29"/>
    <n v="0.33"/>
    <n v="-1.82"/>
    <n v="87.62"/>
    <n v="16.29"/>
    <n v="85.23"/>
    <n v="220.45"/>
    <n v="82.08"/>
  </r>
  <r>
    <s v="15010"/>
    <m/>
    <x v="4"/>
    <x v="4"/>
    <n v="1.63"/>
    <n v="1.37"/>
    <n v="1.1100000000000001"/>
    <n v="8993416.1300000008"/>
    <n v="6442852.3799999999"/>
    <n v="9557787.4100000001"/>
    <n v="1509325.69"/>
    <n v="9.98"/>
    <n v="8.93"/>
    <n v="105.26"/>
    <n v="18.78"/>
    <n v="100.97"/>
    <n v="394.16"/>
    <n v="80.66"/>
  </r>
  <r>
    <s v="23771"/>
    <m/>
    <x v="4"/>
    <x v="4"/>
    <n v="0.86"/>
    <n v="0.73"/>
    <n v="0.56999999999999995"/>
    <n v="-3207565.59"/>
    <n v="-1513590.73"/>
    <n v="8391778.6899999995"/>
    <n v="-9559016.7400000002"/>
    <n v="7.34"/>
    <n v="-0.8"/>
    <n v="209.78"/>
    <n v="6.62"/>
    <n v="86.29"/>
    <n v="191.29"/>
    <n v="81.12"/>
  </r>
  <r>
    <s v="10748"/>
    <m/>
    <x v="9"/>
    <x v="9"/>
    <n v="1.74"/>
    <n v="1.58"/>
    <n v="0.87"/>
    <n v="209409815.13999999"/>
    <n v="55639140.82"/>
    <n v="103980927.40000001"/>
    <n v="-35762959.939999998"/>
    <n v="12.25"/>
    <n v="3.83"/>
    <n v="180.39"/>
    <n v="114.07"/>
    <n v="69.02"/>
    <n v="104.51"/>
    <n v="53.05"/>
  </r>
  <r>
    <s v="11423"/>
    <m/>
    <x v="1"/>
    <x v="1"/>
    <n v="1.06"/>
    <n v="0.98"/>
    <n v="0.75"/>
    <n v="2601885.2400000002"/>
    <n v="2197638.0099999998"/>
    <n v="7494525.1699999999"/>
    <n v="-11514053.33"/>
    <n v="4.51"/>
    <n v="1.94"/>
    <n v="153.65"/>
    <n v="39.479999999999997"/>
    <n v="52.37"/>
    <n v="66.97"/>
    <n v="39.590000000000003"/>
  </r>
  <r>
    <s v="11424"/>
    <m/>
    <x v="5"/>
    <x v="5"/>
    <n v="2.4300000000000002"/>
    <n v="2.23"/>
    <n v="2.09"/>
    <n v="40472075.859999999"/>
    <n v="12703920.43"/>
    <n v="16158934.42"/>
    <n v="30532447.57"/>
    <n v="13.14"/>
    <n v="14.36"/>
    <n v="197.82"/>
    <n v="33.71"/>
    <n v="23.04"/>
    <n v="74.430000000000007"/>
    <n v="97.29"/>
  </r>
  <r>
    <s v="11425"/>
    <m/>
    <x v="4"/>
    <x v="4"/>
    <n v="1.29"/>
    <n v="1.17"/>
    <n v="1"/>
    <n v="7101416.8899999997"/>
    <n v="10146977.369999999"/>
    <n v="13420357.07"/>
    <n v="4345"/>
    <n v="12.89"/>
    <n v="11.36"/>
    <n v="193.21"/>
    <n v="42"/>
    <n v="50.8"/>
    <n v="40.85"/>
    <n v="84.14"/>
  </r>
  <r>
    <s v="11426"/>
    <m/>
    <x v="4"/>
    <x v="4"/>
    <n v="1.69"/>
    <n v="1.55"/>
    <n v="1.35"/>
    <n v="18161687.420000002"/>
    <n v="6246546.7000000002"/>
    <n v="10121656.220000001"/>
    <n v="9036691.1099999994"/>
    <n v="8.99"/>
    <n v="8.14"/>
    <n v="249.04"/>
    <n v="12.1"/>
    <n v="59.17"/>
    <n v="75.02"/>
    <n v="68.540000000000006"/>
  </r>
  <r>
    <s v="11427"/>
    <m/>
    <x v="2"/>
    <x v="2"/>
    <n v="2.64"/>
    <n v="2.5299999999999998"/>
    <n v="2.34"/>
    <n v="28437652.07"/>
    <n v="5206993.7699999996"/>
    <n v="8801866.75"/>
    <n v="23303044.370000001"/>
    <n v="10.25"/>
    <n v="5.77"/>
    <n v="183.77"/>
    <n v="42.96"/>
    <n v="26.29"/>
    <n v="120.71"/>
    <n v="33.94"/>
  </r>
  <r>
    <s v="11428"/>
    <m/>
    <x v="2"/>
    <x v="2"/>
    <n v="3.29"/>
    <n v="3.09"/>
    <n v="2.75"/>
    <n v="25382632.23"/>
    <n v="5670188.7599999998"/>
    <n v="7208548.6299999999"/>
    <n v="19384420.640000001"/>
    <n v="10.68"/>
    <n v="8.06"/>
    <n v="155.78"/>
    <n v="78.7"/>
    <n v="101.2"/>
    <n v="62.1"/>
    <n v="69.5"/>
  </r>
  <r>
    <s v="11429"/>
    <m/>
    <x v="5"/>
    <x v="5"/>
    <n v="1.97"/>
    <n v="1.79"/>
    <n v="1.62"/>
    <n v="37674859.369999997"/>
    <n v="7943700.1900000004"/>
    <n v="13882817.35"/>
    <n v="24184498.59"/>
    <n v="9.2200000000000006"/>
    <n v="5.67"/>
    <n v="184.48"/>
    <n v="31.91"/>
    <n v="43.39"/>
    <n v="98.66"/>
    <n v="92.74"/>
  </r>
  <r>
    <s v="11430"/>
    <m/>
    <x v="5"/>
    <x v="5"/>
    <n v="1.38"/>
    <n v="1"/>
    <n v="0.83"/>
    <n v="12278782.390000001"/>
    <n v="4196647.26"/>
    <n v="9935195.3900000006"/>
    <n v="-5296792.2"/>
    <n v="6.87"/>
    <n v="4.13"/>
    <n v="208.03"/>
    <n v="36.78"/>
    <n v="46.33"/>
    <n v="73.52"/>
    <n v="190.76"/>
  </r>
  <r>
    <s v="11431"/>
    <m/>
    <x v="2"/>
    <x v="2"/>
    <n v="2.58"/>
    <n v="2.4"/>
    <n v="2.17"/>
    <n v="17784330.440000001"/>
    <n v="5326059.07"/>
    <n v="8302142.3799999999"/>
    <n v="12978318.98"/>
    <n v="11.9"/>
    <n v="6.67"/>
    <n v="183.42"/>
    <n v="41.92"/>
    <n v="72.760000000000005"/>
    <n v="117.65"/>
    <n v="55.87"/>
  </r>
  <r>
    <s v="11460"/>
    <m/>
    <x v="3"/>
    <x v="3"/>
    <n v="1.18"/>
    <n v="1.1000000000000001"/>
    <n v="0.8"/>
    <n v="9496796.0800000001"/>
    <n v="9652500.7200000007"/>
    <n v="20221878"/>
    <n v="-11236938.68"/>
    <n v="12.11"/>
    <n v="4.0599999999999996"/>
    <n v="278.47000000000003"/>
    <n v="50.44"/>
    <n v="60.18"/>
    <n v="93.28"/>
    <n v="35.65"/>
  </r>
  <r>
    <s v="11464"/>
    <m/>
    <x v="2"/>
    <x v="2"/>
    <n v="4.49"/>
    <n v="4.2699999999999996"/>
    <n v="3.85"/>
    <n v="40718044.579999998"/>
    <n v="7877852.3200000003"/>
    <n v="11572778.18"/>
    <n v="33164698.870000001"/>
    <n v="15.57"/>
    <n v="7.59"/>
    <n v="123.64"/>
    <n v="90.52"/>
    <n v="70.2"/>
    <n v="93.12"/>
    <n v="66.040000000000006"/>
  </r>
  <r>
    <s v="10747"/>
    <m/>
    <x v="9"/>
    <x v="9"/>
    <n v="4.2"/>
    <n v="3.9"/>
    <n v="2.91"/>
    <n v="395734286.67000002"/>
    <n v="165323727.02000001"/>
    <n v="189629895.18000001"/>
    <n v="236163608.78999999"/>
    <n v="19.63"/>
    <n v="10.39"/>
    <n v="70.239999999999995"/>
    <n v="52.61"/>
    <n v="34.78"/>
    <n v="45.41"/>
    <n v="35.44"/>
  </r>
  <r>
    <s v="11414"/>
    <m/>
    <x v="2"/>
    <x v="2"/>
    <n v="2.52"/>
    <n v="2.36"/>
    <n v="2.21"/>
    <n v="27997829.949999999"/>
    <n v="10510442.92"/>
    <n v="11905876.439999999"/>
    <n v="22976350.850000001"/>
    <n v="16.39"/>
    <n v="13.78"/>
    <n v="281.99"/>
    <n v="17.02"/>
    <n v="57.27"/>
    <n v="189.07"/>
    <n v="95.56"/>
  </r>
  <r>
    <s v="11415"/>
    <m/>
    <x v="4"/>
    <x v="4"/>
    <n v="1.63"/>
    <n v="1.41"/>
    <n v="1.1200000000000001"/>
    <n v="9468685.3200000003"/>
    <n v="13303311.5"/>
    <n v="14528397.76"/>
    <n v="1852203.03"/>
    <n v="16.559999999999999"/>
    <n v="20.57"/>
    <n v="221.29"/>
    <n v="17.89"/>
    <n v="64.959999999999994"/>
    <n v="73.16"/>
    <n v="60.5"/>
  </r>
  <r>
    <s v="11416"/>
    <m/>
    <x v="6"/>
    <x v="6"/>
    <n v="2.6"/>
    <n v="2.44"/>
    <n v="2.16"/>
    <n v="24858145.77"/>
    <n v="10773431"/>
    <n v="9485960.3599999994"/>
    <n v="18378277.699999999"/>
    <n v="11.44"/>
    <n v="16.34"/>
    <n v="301.35000000000002"/>
    <n v="20.81"/>
    <n v="72.12"/>
    <n v="170.07"/>
    <n v="52.6"/>
  </r>
  <r>
    <s v="11417"/>
    <m/>
    <x v="12"/>
    <x v="12"/>
    <n v="2.2200000000000002"/>
    <n v="1.98"/>
    <n v="1.17"/>
    <n v="65679378.799999997"/>
    <n v="53347887.530000001"/>
    <n v="55438315.450000003"/>
    <n v="10545580.710000001"/>
    <n v="23.2"/>
    <n v="27.14"/>
    <n v="183.02"/>
    <n v="29.75"/>
    <n v="49.76"/>
    <n v="129.79"/>
    <n v="71.430000000000007"/>
  </r>
  <r>
    <s v="11418"/>
    <m/>
    <x v="4"/>
    <x v="4"/>
    <n v="1.19"/>
    <n v="1.0900000000000001"/>
    <n v="0.93"/>
    <n v="4780171.49"/>
    <n v="4074687.48"/>
    <n v="3506394.24"/>
    <n v="-1522938.69"/>
    <n v="4"/>
    <n v="6.87"/>
    <n v="335.58"/>
    <n v="20.88"/>
    <n v="50.76"/>
    <n v="210.54"/>
    <n v="61.25"/>
  </r>
  <r>
    <s v="11419"/>
    <m/>
    <x v="2"/>
    <x v="2"/>
    <n v="2.91"/>
    <n v="2.7"/>
    <n v="2.31"/>
    <n v="12308237.4"/>
    <n v="-1111860.33"/>
    <n v="108839.36"/>
    <n v="8412474.3200000003"/>
    <n v="0.21"/>
    <n v="-2.91"/>
    <n v="162.58000000000001"/>
    <n v="12.21"/>
    <n v="55.63"/>
    <n v="114.97"/>
    <n v="63.12"/>
  </r>
  <r>
    <s v="11420"/>
    <m/>
    <x v="4"/>
    <x v="4"/>
    <n v="1.58"/>
    <n v="1.44"/>
    <n v="1.17"/>
    <n v="11418303.76"/>
    <n v="8224177.9900000002"/>
    <n v="8794585.9100000001"/>
    <n v="3446667.75"/>
    <n v="10.4"/>
    <n v="16.82"/>
    <n v="206.09"/>
    <n v="6.8"/>
    <n v="84.83"/>
    <n v="130.01"/>
    <n v="65.19"/>
  </r>
  <r>
    <s v="11421"/>
    <m/>
    <x v="2"/>
    <x v="2"/>
    <n v="2.46"/>
    <n v="2.19"/>
    <n v="1.87"/>
    <n v="12490275.42"/>
    <n v="3290518.85"/>
    <n v="4734731.1500000004"/>
    <n v="7462151.0999999996"/>
    <n v="7.93"/>
    <n v="10.1"/>
    <n v="183.56"/>
    <n v="22.8"/>
    <n v="51.83"/>
    <n v="70.61"/>
    <n v="80.75"/>
  </r>
  <r>
    <s v="11422"/>
    <m/>
    <x v="2"/>
    <x v="2"/>
    <n v="2.38"/>
    <n v="2.12"/>
    <n v="1.75"/>
    <n v="13697906.91"/>
    <n v="4718615.24"/>
    <n v="6335426.46"/>
    <n v="7587683.8600000003"/>
    <n v="7.47"/>
    <n v="10.88"/>
    <n v="185.62"/>
    <n v="12.68"/>
    <n v="40.619999999999997"/>
    <n v="127.01"/>
    <n v="54.79"/>
  </r>
  <r>
    <s v="24673"/>
    <m/>
    <x v="10"/>
    <x v="10"/>
    <n v="1.61"/>
    <n v="1.46"/>
    <n v="1.2"/>
    <n v="8772761.2100000009"/>
    <n v="3467444.4"/>
    <n v="3512554.67"/>
    <n v="3077935"/>
    <n v="6.67"/>
    <n v="3.45"/>
    <n v="256.2"/>
    <n v="19.37"/>
    <n v="79.38"/>
    <n v="105.01"/>
    <n v="68.27"/>
  </r>
  <r>
    <s v="10684"/>
    <m/>
    <x v="14"/>
    <x v="14"/>
    <n v="4.9800000000000004"/>
    <n v="4.74"/>
    <n v="3.66"/>
    <n v="784540742.47000003"/>
    <n v="137661520.65000001"/>
    <n v="216673250.02000001"/>
    <n v="523606629.75"/>
    <n v="16.53"/>
    <n v="5.66"/>
    <n v="27.3"/>
    <n v="30.65"/>
    <n v="127.69"/>
    <n v="51.88"/>
    <n v="31.43"/>
  </r>
  <r>
    <s v="10749"/>
    <m/>
    <x v="15"/>
    <x v="15"/>
    <n v="1.9"/>
    <n v="1.74"/>
    <n v="1.1100000000000001"/>
    <n v="32216830.82"/>
    <n v="15702212.68"/>
    <n v="30979817.899999999"/>
    <n v="3873132.52"/>
    <n v="12.18"/>
    <n v="6.81"/>
    <n v="129.37"/>
    <n v="55.72"/>
    <n v="29.44"/>
    <n v="85.53"/>
    <n v="47.99"/>
  </r>
  <r>
    <s v="11432"/>
    <m/>
    <x v="4"/>
    <x v="4"/>
    <n v="1.98"/>
    <n v="1.84"/>
    <n v="1.6"/>
    <n v="22738761.609999999"/>
    <n v="7112154.3399999999"/>
    <n v="10684306.66"/>
    <n v="13954252.74"/>
    <n v="8.9499999999999993"/>
    <n v="6.72"/>
    <n v="67.86"/>
    <n v="40.64"/>
    <n v="14.09"/>
    <n v="88.01"/>
    <n v="51.69"/>
  </r>
  <r>
    <s v="11433"/>
    <m/>
    <x v="2"/>
    <x v="2"/>
    <n v="2.42"/>
    <n v="2.21"/>
    <n v="1.97"/>
    <n v="18190374.07"/>
    <n v="5068469.01"/>
    <n v="7649459.9500000002"/>
    <n v="11954764.880000001"/>
    <n v="10.36"/>
    <n v="9.02"/>
    <n v="87.19"/>
    <n v="58.06"/>
    <n v="35.56"/>
    <n v="228.11"/>
    <n v="86.07"/>
  </r>
  <r>
    <s v="11434"/>
    <m/>
    <x v="1"/>
    <x v="1"/>
    <n v="2.25"/>
    <n v="2.04"/>
    <n v="1.87"/>
    <n v="46718689.509999998"/>
    <n v="7659040.9100000001"/>
    <n v="14941462.09"/>
    <n v="32083421.899999999"/>
    <n v="8.98"/>
    <n v="4.32"/>
    <n v="69.94"/>
    <n v="31.43"/>
    <n v="28.62"/>
    <n v="119.34"/>
    <n v="64.89"/>
  </r>
  <r>
    <s v="11461"/>
    <m/>
    <x v="1"/>
    <x v="1"/>
    <n v="2.1800000000000002"/>
    <n v="1.97"/>
    <n v="1.68"/>
    <n v="34735306.32"/>
    <n v="12080957.939999999"/>
    <n v="20443012.870000001"/>
    <n v="19954774.25"/>
    <n v="14.63"/>
    <n v="7.9"/>
    <n v="264.01"/>
    <n v="39.01"/>
    <n v="30.13"/>
    <n v="148.68"/>
    <n v="68.459999999999994"/>
  </r>
  <r>
    <s v="13806"/>
    <m/>
    <x v="2"/>
    <x v="2"/>
    <n v="1.31"/>
    <n v="1.21"/>
    <n v="1.1200000000000001"/>
    <n v="4428462.62"/>
    <n v="-557957.55000000005"/>
    <n v="4067574.9"/>
    <n v="1664420.93"/>
    <n v="6.54"/>
    <n v="-1.08"/>
    <n v="94.73"/>
    <n v="26.72"/>
    <n v="37.369999999999997"/>
    <n v="113.94"/>
    <n v="66.069999999999993"/>
  </r>
  <r>
    <s v="24689"/>
    <m/>
    <x v="2"/>
    <x v="2"/>
    <n v="3.82"/>
    <n v="3.65"/>
    <n v="3.43"/>
    <n v="36996178.119999997"/>
    <n v="6758533.9000000004"/>
    <n v="9421797.3699999992"/>
    <n v="31856898.850000001"/>
    <n v="12.7"/>
    <n v="5.14"/>
    <n v="62.41"/>
    <n v="32.57"/>
    <n v="20.64"/>
    <n v="32.590000000000003"/>
    <n v="59.63"/>
  </r>
  <r>
    <s v="10682"/>
    <m/>
    <x v="14"/>
    <x v="14"/>
    <n v="2.02"/>
    <n v="1.83"/>
    <n v="1.01"/>
    <n v="512876268.79000002"/>
    <n v="305983652.19"/>
    <n v="225981588.84999999"/>
    <n v="2786028.62"/>
    <n v="12.02"/>
    <n v="11.53"/>
    <n v="139.16"/>
    <n v="74.36"/>
    <n v="65.38"/>
    <n v="70.819999999999993"/>
    <n v="39.909999999999997"/>
  </r>
  <r>
    <s v="10745"/>
    <m/>
    <x v="9"/>
    <x v="9"/>
    <n v="1.39"/>
    <n v="1.25"/>
    <n v="0.88"/>
    <n v="212247167.13999999"/>
    <n v="124058655.43000001"/>
    <n v="165483854.08000001"/>
    <n v="-64404993.609999999"/>
    <n v="13.78"/>
    <n v="9.59"/>
    <n v="266.67"/>
    <n v="45.17"/>
    <n v="38.15"/>
    <n v="85.27"/>
    <n v="41.5"/>
  </r>
  <r>
    <s v="11386"/>
    <m/>
    <x v="4"/>
    <x v="4"/>
    <n v="1.0900000000000001"/>
    <n v="0.94"/>
    <n v="0.66"/>
    <n v="2375728.1800000002"/>
    <n v="3711314.6"/>
    <n v="6823796.1100000003"/>
    <n v="-9355794.1799999997"/>
    <n v="7.67"/>
    <n v="6.3"/>
    <n v="353.17"/>
    <n v="60.46"/>
    <n v="61.71"/>
    <n v="151.41"/>
    <n v="65.91"/>
  </r>
  <r>
    <s v="11387"/>
    <m/>
    <x v="5"/>
    <x v="5"/>
    <n v="2.78"/>
    <n v="2.67"/>
    <n v="2.2999999999999998"/>
    <n v="101231265.29000001"/>
    <n v="16946939.789999999"/>
    <n v="20974863.879999999"/>
    <n v="73725914.260000005"/>
    <n v="11.16"/>
    <n v="7.28"/>
    <n v="152.63"/>
    <n v="43.62"/>
    <n v="35.840000000000003"/>
    <n v="154.30000000000001"/>
    <n v="48.94"/>
  </r>
  <r>
    <s v="11388"/>
    <m/>
    <x v="3"/>
    <x v="3"/>
    <n v="3.04"/>
    <n v="2.86"/>
    <n v="1.76"/>
    <n v="98307468.879999995"/>
    <n v="59627380.549999997"/>
    <n v="77040109.069999993"/>
    <n v="36793991.299999997"/>
    <n v="25.9"/>
    <n v="15.72"/>
    <n v="126.98"/>
    <n v="42.13"/>
    <n v="49.22"/>
    <n v="123.22"/>
    <n v="39.33"/>
  </r>
  <r>
    <s v="11390"/>
    <m/>
    <x v="5"/>
    <x v="5"/>
    <n v="1.84"/>
    <n v="1.51"/>
    <n v="1.1200000000000001"/>
    <n v="16515373.98"/>
    <n v="20823741.579999998"/>
    <n v="26644158.93"/>
    <n v="2344973.2200000002"/>
    <n v="17.350000000000001"/>
    <n v="21.79"/>
    <n v="53.52"/>
    <n v="31.92"/>
    <n v="63.94"/>
    <n v="100"/>
    <n v="54.07"/>
  </r>
  <r>
    <s v="11391"/>
    <m/>
    <x v="5"/>
    <x v="5"/>
    <n v="1.31"/>
    <n v="1.08"/>
    <n v="0.78"/>
    <n v="6299244.0700000003"/>
    <n v="7833126.0300000003"/>
    <n v="14062025.470000001"/>
    <n v="-4456064.07"/>
    <n v="9.9499999999999993"/>
    <n v="7.16"/>
    <n v="130.41"/>
    <n v="31.61"/>
    <n v="49.65"/>
    <n v="120.91"/>
    <n v="54.04"/>
  </r>
  <r>
    <s v="11392"/>
    <m/>
    <x v="6"/>
    <x v="6"/>
    <n v="3.2"/>
    <n v="3"/>
    <n v="1.91"/>
    <n v="41631963.119999997"/>
    <n v="23897226.25"/>
    <n v="21953376.129999999"/>
    <n v="17038208.940000001"/>
    <n v="15.48"/>
    <n v="14.81"/>
    <n v="68.84"/>
    <n v="43.43"/>
    <n v="37.840000000000003"/>
    <n v="155.46"/>
    <n v="37.18"/>
  </r>
  <r>
    <s v="11393"/>
    <m/>
    <x v="2"/>
    <x v="2"/>
    <n v="2.17"/>
    <n v="2.08"/>
    <n v="1.81"/>
    <n v="9158446.3100000005"/>
    <n v="4085679.41"/>
    <n v="3991249.27"/>
    <n v="6357433.4199999999"/>
    <n v="8.2899999999999991"/>
    <n v="12.15"/>
    <n v="164.6"/>
    <n v="30.99"/>
    <n v="58.73"/>
    <n v="154.88"/>
    <n v="23.01"/>
  </r>
  <r>
    <s v="11394"/>
    <m/>
    <x v="4"/>
    <x v="4"/>
    <n v="1.0900000000000001"/>
    <n v="1.03"/>
    <n v="0.85"/>
    <n v="5218558.5599999996"/>
    <n v="3113641.69"/>
    <n v="5961950.4100000001"/>
    <n v="-8628258.6999999993"/>
    <n v="5.9"/>
    <n v="1.73"/>
    <n v="513.03"/>
    <n v="76.13"/>
    <n v="60.93"/>
    <n v="118.05"/>
    <n v="53.41"/>
  </r>
  <r>
    <s v="11395"/>
    <m/>
    <x v="4"/>
    <x v="4"/>
    <n v="1.96"/>
    <n v="1.82"/>
    <n v="1.5"/>
    <n v="33786814.039999999"/>
    <n v="13604207.92"/>
    <n v="20777565.350000001"/>
    <n v="17623841.699999999"/>
    <n v="17.93"/>
    <n v="8.27"/>
    <n v="161.63999999999999"/>
    <n v="42.28"/>
    <n v="61.95"/>
    <n v="63.46"/>
    <n v="41.73"/>
  </r>
  <r>
    <s v="11396"/>
    <m/>
    <x v="2"/>
    <x v="2"/>
    <n v="3.32"/>
    <n v="3.2"/>
    <n v="1.46"/>
    <n v="49987530.530000001"/>
    <n v="40434019.549999997"/>
    <n v="46059249.469999999"/>
    <n v="10077223.91"/>
    <n v="44.04"/>
    <n v="35.5"/>
    <n v="285.44"/>
    <n v="32.450000000000003"/>
    <n v="67.75"/>
    <n v="127.4"/>
    <n v="46.93"/>
  </r>
  <r>
    <s v="11397"/>
    <m/>
    <x v="2"/>
    <x v="2"/>
    <n v="1.19"/>
    <n v="1.08"/>
    <n v="0.86"/>
    <n v="3230876.78"/>
    <n v="416269.86"/>
    <n v="2380818.2799999998"/>
    <n v="-2345026.58"/>
    <n v="3.65"/>
    <n v="0.87"/>
    <n v="190.46"/>
    <n v="54.79"/>
    <n v="51.88"/>
    <n v="123.2"/>
    <n v="52.19"/>
  </r>
  <r>
    <s v="11398"/>
    <m/>
    <x v="4"/>
    <x v="4"/>
    <n v="1.31"/>
    <n v="1.24"/>
    <n v="1.05"/>
    <n v="9253967.1899999995"/>
    <n v="4674578.05"/>
    <n v="4871491.8600000003"/>
    <n v="1684682.97"/>
    <n v="7.17"/>
    <n v="4.28"/>
    <n v="216.66"/>
    <n v="42.18"/>
    <n v="51.57"/>
    <n v="129.72999999999999"/>
    <n v="42.72"/>
  </r>
  <r>
    <s v="11399"/>
    <m/>
    <x v="2"/>
    <x v="2"/>
    <n v="3.04"/>
    <n v="2.83"/>
    <n v="1.99"/>
    <n v="22533373.469999999"/>
    <n v="39277499.359999999"/>
    <n v="18589681.039999999"/>
    <n v="10698049.890000001"/>
    <n v="23.93"/>
    <n v="40.79"/>
    <n v="65.02"/>
    <n v="20.94"/>
    <n v="39.78"/>
    <n v="97.47"/>
    <n v="45.43"/>
  </r>
  <r>
    <s v="11400"/>
    <m/>
    <x v="4"/>
    <x v="4"/>
    <n v="1.66"/>
    <n v="1.45"/>
    <n v="0.9"/>
    <n v="9035988.6699999999"/>
    <n v="6769708.1299999999"/>
    <n v="7499267.1100000003"/>
    <n v="-1409610.33"/>
    <n v="8.81"/>
    <n v="15.99"/>
    <n v="129.91999999999999"/>
    <n v="84.72"/>
    <n v="51.31"/>
    <n v="87.86"/>
    <n v="66.400000000000006"/>
  </r>
  <r>
    <s v="11401"/>
    <m/>
    <x v="2"/>
    <x v="2"/>
    <n v="1.26"/>
    <n v="1.19"/>
    <n v="0.91"/>
    <n v="4641083.09"/>
    <n v="7002968.3600000003"/>
    <n v="8732058.7699999996"/>
    <n v="-1563215.85"/>
    <n v="13.08"/>
    <n v="9.5500000000000007"/>
    <n v="335.04"/>
    <n v="34.72"/>
    <n v="57.81"/>
    <n v="61.81"/>
    <n v="52.54"/>
  </r>
  <r>
    <s v="10746"/>
    <m/>
    <x v="11"/>
    <x v="11"/>
    <n v="1.17"/>
    <n v="0.99"/>
    <n v="0.53"/>
    <n v="24298819.190000001"/>
    <n v="4719303.63"/>
    <n v="21236399.300000001"/>
    <n v="-66360314.869999997"/>
    <n v="4.17"/>
    <n v="0.83"/>
    <n v="104.4"/>
    <n v="52.15"/>
    <n v="63.37"/>
    <n v="63.78"/>
    <n v="46.76"/>
  </r>
  <r>
    <s v="11402"/>
    <m/>
    <x v="2"/>
    <x v="2"/>
    <n v="3.17"/>
    <n v="2.95"/>
    <n v="2.67"/>
    <n v="29483932.399999999"/>
    <n v="3837358.9"/>
    <n v="4629487.68"/>
    <n v="22700275.559999999"/>
    <n v="5.84"/>
    <n v="5.26"/>
    <n v="156.75"/>
    <n v="27.65"/>
    <n v="74.459999999999994"/>
    <n v="19.47"/>
    <n v="66.59"/>
  </r>
  <r>
    <s v="11403"/>
    <m/>
    <x v="2"/>
    <x v="2"/>
    <n v="2.72"/>
    <n v="2.58"/>
    <n v="2.37"/>
    <n v="23971275.629999999"/>
    <n v="6678677.6399999997"/>
    <n v="8380971.1900000004"/>
    <n v="19064876.57"/>
    <n v="9.92"/>
    <n v="9.19"/>
    <n v="121.61"/>
    <n v="33.840000000000003"/>
    <n v="52.05"/>
    <n v="41.92"/>
    <n v="46.4"/>
  </r>
  <r>
    <s v="11404"/>
    <m/>
    <x v="2"/>
    <x v="2"/>
    <n v="1.8"/>
    <n v="1.67"/>
    <n v="1.37"/>
    <n v="9166412.5800000001"/>
    <n v="7131422.5700000003"/>
    <n v="9829929.0299999993"/>
    <n v="4207133.93"/>
    <n v="12.46"/>
    <n v="10.98"/>
    <n v="155.69"/>
    <n v="40.42"/>
    <n v="65.02"/>
    <n v="23.51"/>
    <n v="31.69"/>
  </r>
  <r>
    <s v="11405"/>
    <m/>
    <x v="1"/>
    <x v="1"/>
    <n v="2.2200000000000002"/>
    <n v="1.9"/>
    <n v="1.59"/>
    <n v="29039824.219999999"/>
    <n v="9696090.3699999992"/>
    <n v="13000578.52"/>
    <n v="14028004.77"/>
    <n v="8.75"/>
    <n v="6.38"/>
    <n v="37.32"/>
    <n v="14.9"/>
    <n v="58.38"/>
    <n v="6.9"/>
    <n v="63.82"/>
  </r>
  <r>
    <s v="11406"/>
    <m/>
    <x v="2"/>
    <x v="2"/>
    <n v="3.35"/>
    <n v="3.16"/>
    <n v="2.76"/>
    <n v="21139526.329999998"/>
    <n v="5951729.1100000003"/>
    <n v="6165301.71"/>
    <n v="15819958.51"/>
    <n v="8.6"/>
    <n v="10.78"/>
    <n v="58.72"/>
    <n v="33.33"/>
    <n v="60.66"/>
    <n v="25.04"/>
    <n v="53.45"/>
  </r>
  <r>
    <s v="28786"/>
    <m/>
    <x v="10"/>
    <x v="10"/>
    <n v="0.97"/>
    <n v="0.87"/>
    <n v="0.74"/>
    <n v="-483350.63"/>
    <n v="-1133779.94"/>
    <n v="2296882.39"/>
    <n v="-4959257.2"/>
    <n v="5.48"/>
    <n v="-1.6"/>
    <n v="329.12"/>
    <n v="67.75"/>
    <n v="54.7"/>
    <n v="35.35"/>
    <n v="68.3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le1" cacheId="10" applyNumberFormats="0" applyBorderFormats="0" applyFontFormats="0" applyPatternFormats="0" applyAlignmentFormats="0" applyWidthHeightFormats="1" dataCaption="ค่า" updatedVersion="7" minRefreshableVersion="3" useAutoFormatting="1" itemPrintTitles="1" createdVersion="5" indent="0" compact="0" compactData="0" gridDropZones="1" multipleFieldFilters="0">
  <location ref="A3:E22" firstHeaderRow="1" firstDataRow="2" firstDataCol="2"/>
  <pivotFields count="18">
    <pivotField dataField="1" compact="0" outline="0" showAll="0"/>
    <pivotField compact="0" outline="0" showAll="0"/>
    <pivotField axis="axisRow" compact="0" outline="0" showAll="0" defaultSubtotal="0">
      <items count="18">
        <item x="6"/>
        <item x="2"/>
        <item x="5"/>
        <item x="7"/>
        <item x="13"/>
        <item x="10"/>
        <item x="9"/>
        <item x="16"/>
        <item x="1"/>
        <item x="14"/>
        <item x="11"/>
        <item x="0"/>
        <item x="3"/>
        <item x="4"/>
        <item x="12"/>
        <item x="8"/>
        <item x="15"/>
        <item m="1" x="17"/>
      </items>
    </pivotField>
    <pivotField axis="axisRow" compact="0" outline="0" showAll="0" defaultSubtotal="0">
      <items count="17">
        <item x="7"/>
        <item x="10"/>
        <item x="13"/>
        <item x="2"/>
        <item x="4"/>
        <item x="5"/>
        <item x="6"/>
        <item x="1"/>
        <item x="12"/>
        <item x="3"/>
        <item x="15"/>
        <item x="8"/>
        <item x="11"/>
        <item x="9"/>
        <item x="14"/>
        <item x="0"/>
        <item x="16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numFmtId="187" outline="0" showAll="0" defaultSubtotal="0"/>
    <pivotField compact="0" numFmtId="187" outline="0" showAll="0" defaultSubtotal="0"/>
    <pivotField compact="0" outline="0" showAll="0"/>
    <pivotField dataField="1" compact="0" numFmtId="187" outline="0" showAll="0"/>
    <pivotField dataField="1" compact="0" numFmtId="187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187" outline="0" showAll="0" defaultSubtotal="0"/>
  </pivotFields>
  <rowFields count="2">
    <field x="3"/>
    <field x="2"/>
  </rowFields>
  <rowItems count="18">
    <i>
      <x/>
      <x v="3"/>
    </i>
    <i>
      <x v="1"/>
      <x v="5"/>
    </i>
    <i>
      <x v="2"/>
      <x v="4"/>
    </i>
    <i>
      <x v="3"/>
      <x v="1"/>
    </i>
    <i>
      <x v="4"/>
      <x v="13"/>
    </i>
    <i>
      <x v="5"/>
      <x v="2"/>
    </i>
    <i>
      <x v="6"/>
      <x/>
    </i>
    <i>
      <x v="7"/>
      <x v="8"/>
    </i>
    <i>
      <x v="8"/>
      <x v="14"/>
    </i>
    <i>
      <x v="9"/>
      <x v="12"/>
    </i>
    <i>
      <x v="10"/>
      <x v="16"/>
    </i>
    <i>
      <x v="11"/>
      <x v="15"/>
    </i>
    <i>
      <x v="12"/>
      <x v="10"/>
    </i>
    <i>
      <x v="13"/>
      <x v="6"/>
    </i>
    <i>
      <x v="14"/>
      <x v="9"/>
    </i>
    <i>
      <x v="15"/>
      <x v="11"/>
    </i>
    <i>
      <x v="16"/>
      <x v="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ค่าเฉลี่ย ของ Operating Margin %" fld="11" subtotal="average" baseField="2" baseItem="0" numFmtId="187"/>
    <dataField name="ค่าเฉลี่ย ของ Return on Asset %" fld="12" subtotal="average" baseField="2" baseItem="0" numFmtId="187"/>
    <dataField name="แห่ง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4" cacheId="8" applyNumberFormats="0" applyBorderFormats="0" applyFontFormats="0" applyPatternFormats="0" applyAlignmentFormats="0" applyWidthHeightFormats="1" dataCaption="ค่า" updatedVersion="6" minRefreshableVersion="3" useAutoFormatting="1" itemPrintTitles="1" createdVersion="6" indent="0" compact="0" compactData="0" gridDropZones="1" multipleFieldFilters="0">
  <location ref="A10:I100" firstHeaderRow="1" firstDataRow="2" firstDataCol="2" rowPageCount="2" colPageCount="1"/>
  <pivotFields count="20">
    <pivotField compact="0" outline="0" showAll="0"/>
    <pivotField axis="axisRow" compact="0" outline="0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howAll="0">
      <items count="77">
        <item x="62"/>
        <item x="26"/>
        <item x="42"/>
        <item x="13"/>
        <item x="43"/>
        <item x="34"/>
        <item x="35"/>
        <item x="36"/>
        <item x="14"/>
        <item x="53"/>
        <item x="63"/>
        <item x="0"/>
        <item x="1"/>
        <item x="69"/>
        <item x="37"/>
        <item x="8"/>
        <item x="18"/>
        <item x="27"/>
        <item x="46"/>
        <item x="54"/>
        <item x="64"/>
        <item x="15"/>
        <item x="19"/>
        <item x="70"/>
        <item x="2"/>
        <item x="47"/>
        <item x="55"/>
        <item x="20"/>
        <item x="28"/>
        <item x="38"/>
        <item x="71"/>
        <item x="21"/>
        <item x="3"/>
        <item x="65"/>
        <item x="72"/>
        <item x="16"/>
        <item x="9"/>
        <item x="29"/>
        <item x="10"/>
        <item x="4"/>
        <item x="66"/>
        <item x="44"/>
        <item x="57"/>
        <item x="5"/>
        <item x="58"/>
        <item x="73"/>
        <item x="45"/>
        <item x="67"/>
        <item x="39"/>
        <item x="30"/>
        <item x="22"/>
        <item x="6"/>
        <item x="7"/>
        <item x="48"/>
        <item x="59"/>
        <item x="49"/>
        <item x="74"/>
        <item x="75"/>
        <item x="40"/>
        <item x="31"/>
        <item x="32"/>
        <item x="41"/>
        <item x="23"/>
        <item x="24"/>
        <item x="11"/>
        <item x="33"/>
        <item x="68"/>
        <item x="56"/>
        <item x="50"/>
        <item x="51"/>
        <item x="25"/>
        <item x="60"/>
        <item x="52"/>
        <item x="12"/>
        <item x="17"/>
        <item x="61"/>
        <item t="default"/>
      </items>
    </pivotField>
    <pivotField axis="axisPage" compact="0" outline="0" showAll="0">
      <items count="899">
        <item x="579"/>
        <item x="222"/>
        <item x="249"/>
        <item x="364"/>
        <item x="390"/>
        <item x="341"/>
        <item x="383"/>
        <item x="595"/>
        <item x="628"/>
        <item x="651"/>
        <item x="713"/>
        <item x="432"/>
        <item x="558"/>
        <item x="81"/>
        <item x="140"/>
        <item x="0"/>
        <item x="169"/>
        <item x="111"/>
        <item x="315"/>
        <item x="331"/>
        <item x="290"/>
        <item x="759"/>
        <item x="800"/>
        <item x="874"/>
        <item x="820"/>
        <item x="866"/>
        <item x="399"/>
        <item x="207"/>
        <item x="214"/>
        <item x="223"/>
        <item x="267"/>
        <item x="238"/>
        <item x="239"/>
        <item x="261"/>
        <item x="262"/>
        <item x="161"/>
        <item x="250"/>
        <item x="376"/>
        <item x="353"/>
        <item x="203"/>
        <item x="405"/>
        <item x="684"/>
        <item x="675"/>
        <item x="580"/>
        <item x="706"/>
        <item x="552"/>
        <item x="511"/>
        <item x="543"/>
        <item x="458"/>
        <item x="471"/>
        <item x="414"/>
        <item x="525"/>
        <item x="491"/>
        <item x="668"/>
        <item x="18"/>
        <item x="94"/>
        <item x="66"/>
        <item x="42"/>
        <item x="57"/>
        <item x="58"/>
        <item x="74"/>
        <item x="195"/>
        <item x="149"/>
        <item x="102"/>
        <item x="103"/>
        <item x="131"/>
        <item x="132"/>
        <item x="183"/>
        <item x="120"/>
        <item x="316"/>
        <item x="317"/>
        <item x="318"/>
        <item x="274"/>
        <item x="275"/>
        <item x="332"/>
        <item x="329"/>
        <item x="326"/>
        <item x="307"/>
        <item x="299"/>
        <item x="739"/>
        <item x="782"/>
        <item x="783"/>
        <item x="791"/>
        <item x="801"/>
        <item x="795"/>
        <item x="748"/>
        <item x="875"/>
        <item x="891"/>
        <item x="855"/>
        <item x="843"/>
        <item x="867"/>
        <item x="830"/>
        <item x="831"/>
        <item x="400"/>
        <item x="401"/>
        <item x="402"/>
        <item x="403"/>
        <item x="208"/>
        <item x="209"/>
        <item x="210"/>
        <item x="211"/>
        <item x="212"/>
        <item x="215"/>
        <item x="216"/>
        <item x="217"/>
        <item x="218"/>
        <item x="219"/>
        <item x="220"/>
        <item x="221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68"/>
        <item x="269"/>
        <item x="270"/>
        <item x="271"/>
        <item x="272"/>
        <item x="273"/>
        <item x="240"/>
        <item x="241"/>
        <item x="242"/>
        <item x="243"/>
        <item x="244"/>
        <item x="245"/>
        <item x="246"/>
        <item x="247"/>
        <item x="248"/>
        <item x="263"/>
        <item x="264"/>
        <item x="265"/>
        <item x="266"/>
        <item x="162"/>
        <item x="163"/>
        <item x="164"/>
        <item x="165"/>
        <item x="166"/>
        <item x="251"/>
        <item x="252"/>
        <item x="253"/>
        <item x="254"/>
        <item x="255"/>
        <item x="256"/>
        <item x="257"/>
        <item x="258"/>
        <item x="259"/>
        <item x="260"/>
        <item x="365"/>
        <item x="366"/>
        <item x="367"/>
        <item x="368"/>
        <item x="369"/>
        <item x="370"/>
        <item x="371"/>
        <item x="372"/>
        <item x="373"/>
        <item x="374"/>
        <item x="391"/>
        <item x="392"/>
        <item x="393"/>
        <item x="394"/>
        <item x="395"/>
        <item x="396"/>
        <item x="354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77"/>
        <item x="378"/>
        <item x="379"/>
        <item x="380"/>
        <item x="381"/>
        <item x="355"/>
        <item x="356"/>
        <item x="357"/>
        <item x="358"/>
        <item x="359"/>
        <item x="360"/>
        <item x="361"/>
        <item x="384"/>
        <item x="385"/>
        <item x="386"/>
        <item x="387"/>
        <item x="388"/>
        <item x="389"/>
        <item x="204"/>
        <item x="205"/>
        <item x="206"/>
        <item x="406"/>
        <item x="407"/>
        <item x="408"/>
        <item x="409"/>
        <item x="410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676"/>
        <item x="677"/>
        <item x="678"/>
        <item x="679"/>
        <item x="680"/>
        <item x="681"/>
        <item x="682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707"/>
        <item x="708"/>
        <item x="709"/>
        <item x="710"/>
        <item x="711"/>
        <item x="712"/>
        <item x="553"/>
        <item x="554"/>
        <item x="555"/>
        <item x="556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12"/>
        <item x="513"/>
        <item x="514"/>
        <item x="515"/>
        <item x="516"/>
        <item x="517"/>
        <item x="518"/>
        <item x="519"/>
        <item x="520"/>
        <item x="521"/>
        <item x="503"/>
        <item x="504"/>
        <item x="544"/>
        <item x="505"/>
        <item x="545"/>
        <item x="546"/>
        <item x="506"/>
        <item x="507"/>
        <item x="508"/>
        <item x="509"/>
        <item x="510"/>
        <item x="459"/>
        <item x="460"/>
        <item x="461"/>
        <item x="462"/>
        <item x="463"/>
        <item x="464"/>
        <item x="465"/>
        <item x="466"/>
        <item x="467"/>
        <item x="468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492"/>
        <item x="493"/>
        <item x="494"/>
        <item x="495"/>
        <item x="496"/>
        <item x="497"/>
        <item x="498"/>
        <item x="499"/>
        <item x="500"/>
        <item x="669"/>
        <item x="670"/>
        <item x="671"/>
        <item x="672"/>
        <item x="673"/>
        <item x="674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95"/>
        <item x="96"/>
        <item x="97"/>
        <item x="98"/>
        <item x="99"/>
        <item x="10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141"/>
        <item x="142"/>
        <item x="143"/>
        <item x="144"/>
        <item x="145"/>
        <item x="146"/>
        <item x="147"/>
        <item x="148"/>
        <item x="67"/>
        <item x="68"/>
        <item x="69"/>
        <item x="70"/>
        <item x="71"/>
        <item x="72"/>
        <item x="43"/>
        <item x="44"/>
        <item x="45"/>
        <item x="46"/>
        <item x="47"/>
        <item x="48"/>
        <item x="49"/>
        <item x="50"/>
        <item x="51"/>
        <item x="52"/>
        <item x="53"/>
        <item x="59"/>
        <item x="60"/>
        <item x="61"/>
        <item x="62"/>
        <item x="63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75"/>
        <item x="76"/>
        <item x="77"/>
        <item x="78"/>
        <item x="79"/>
        <item x="80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96"/>
        <item x="197"/>
        <item x="198"/>
        <item x="199"/>
        <item x="200"/>
        <item x="201"/>
        <item x="202"/>
        <item x="150"/>
        <item x="151"/>
        <item x="152"/>
        <item x="153"/>
        <item x="154"/>
        <item x="155"/>
        <item x="156"/>
        <item x="157"/>
        <item x="158"/>
        <item x="104"/>
        <item x="105"/>
        <item x="106"/>
        <item x="107"/>
        <item x="108"/>
        <item x="109"/>
        <item x="133"/>
        <item x="134"/>
        <item x="135"/>
        <item x="136"/>
        <item x="137"/>
        <item x="138"/>
        <item x="139"/>
        <item x="112"/>
        <item x="113"/>
        <item x="114"/>
        <item x="115"/>
        <item x="116"/>
        <item x="117"/>
        <item x="118"/>
        <item x="184"/>
        <item x="185"/>
        <item x="186"/>
        <item x="187"/>
        <item x="188"/>
        <item x="189"/>
        <item x="121"/>
        <item x="122"/>
        <item x="123"/>
        <item x="124"/>
        <item x="125"/>
        <item x="126"/>
        <item x="127"/>
        <item x="128"/>
        <item x="129"/>
        <item x="319"/>
        <item x="320"/>
        <item x="321"/>
        <item x="322"/>
        <item x="323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333"/>
        <item x="334"/>
        <item x="335"/>
        <item x="336"/>
        <item x="337"/>
        <item x="338"/>
        <item x="339"/>
        <item x="340"/>
        <item x="291"/>
        <item x="292"/>
        <item x="293"/>
        <item x="294"/>
        <item x="295"/>
        <item x="296"/>
        <item x="297"/>
        <item x="330"/>
        <item x="327"/>
        <item x="328"/>
        <item x="308"/>
        <item x="309"/>
        <item x="310"/>
        <item x="311"/>
        <item x="312"/>
        <item x="313"/>
        <item x="314"/>
        <item x="300"/>
        <item x="301"/>
        <item x="302"/>
        <item x="303"/>
        <item x="304"/>
        <item x="305"/>
        <item x="306"/>
        <item x="760"/>
        <item x="796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40"/>
        <item x="741"/>
        <item x="742"/>
        <item x="743"/>
        <item x="744"/>
        <item x="745"/>
        <item x="746"/>
        <item x="784"/>
        <item x="785"/>
        <item x="786"/>
        <item x="787"/>
        <item x="788"/>
        <item x="789"/>
        <item x="790"/>
        <item x="792"/>
        <item x="793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797"/>
        <item x="798"/>
        <item x="799"/>
        <item x="749"/>
        <item x="750"/>
        <item x="751"/>
        <item x="752"/>
        <item x="753"/>
        <item x="754"/>
        <item x="755"/>
        <item x="756"/>
        <item x="757"/>
        <item x="758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2"/>
        <item x="893"/>
        <item x="894"/>
        <item x="895"/>
        <item x="896"/>
        <item x="821"/>
        <item x="822"/>
        <item x="823"/>
        <item x="824"/>
        <item x="825"/>
        <item x="826"/>
        <item x="827"/>
        <item x="856"/>
        <item x="857"/>
        <item x="858"/>
        <item x="859"/>
        <item x="860"/>
        <item x="861"/>
        <item x="862"/>
        <item x="863"/>
        <item x="864"/>
        <item x="844"/>
        <item x="845"/>
        <item x="846"/>
        <item x="847"/>
        <item x="848"/>
        <item x="849"/>
        <item x="850"/>
        <item x="851"/>
        <item x="852"/>
        <item x="868"/>
        <item x="869"/>
        <item x="870"/>
        <item x="832"/>
        <item x="833"/>
        <item x="834"/>
        <item x="835"/>
        <item x="836"/>
        <item x="837"/>
        <item x="838"/>
        <item x="839"/>
        <item x="732"/>
        <item x="683"/>
        <item x="451"/>
        <item x="576"/>
        <item x="522"/>
        <item x="547"/>
        <item x="427"/>
        <item x="541"/>
        <item x="501"/>
        <item x="73"/>
        <item x="54"/>
        <item x="15"/>
        <item x="119"/>
        <item x="190"/>
        <item x="130"/>
        <item x="324"/>
        <item x="817"/>
        <item x="853"/>
        <item x="871"/>
        <item x="854"/>
        <item x="620"/>
        <item x="621"/>
        <item x="648"/>
        <item x="55"/>
        <item x="191"/>
        <item x="40"/>
        <item x="818"/>
        <item x="777"/>
        <item x="452"/>
        <item x="362"/>
        <item x="872"/>
        <item x="382"/>
        <item x="411"/>
        <item x="840"/>
        <item x="298"/>
        <item x="453"/>
        <item x="523"/>
        <item x="159"/>
        <item x="287"/>
        <item x="819"/>
        <item x="828"/>
        <item x="841"/>
        <item x="16"/>
        <item x="542"/>
        <item x="548"/>
        <item x="288"/>
        <item x="733"/>
        <item x="664"/>
        <item x="622"/>
        <item x="397"/>
        <item x="702"/>
        <item x="557"/>
        <item x="649"/>
        <item x="41"/>
        <item x="842"/>
        <item x="623"/>
        <item x="398"/>
        <item x="734"/>
        <item x="865"/>
        <item x="873"/>
        <item x="624"/>
        <item x="469"/>
        <item x="735"/>
        <item x="101"/>
        <item x="56"/>
        <item x="577"/>
        <item x="578"/>
        <item x="110"/>
        <item x="625"/>
        <item x="626"/>
        <item x="627"/>
        <item x="665"/>
        <item x="666"/>
        <item x="667"/>
        <item x="736"/>
        <item x="737"/>
        <item x="167"/>
        <item x="168"/>
        <item x="738"/>
        <item x="192"/>
        <item x="193"/>
        <item x="194"/>
        <item x="488"/>
        <item x="489"/>
        <item x="490"/>
        <item x="375"/>
        <item x="160"/>
        <item x="703"/>
        <item x="704"/>
        <item x="705"/>
        <item x="428"/>
        <item x="650"/>
        <item x="549"/>
        <item x="404"/>
        <item x="897"/>
        <item x="429"/>
        <item x="430"/>
        <item x="431"/>
        <item x="550"/>
        <item x="551"/>
        <item x="829"/>
        <item x="17"/>
        <item x="470"/>
        <item x="412"/>
        <item x="413"/>
        <item x="325"/>
        <item x="524"/>
        <item x="213"/>
        <item x="363"/>
        <item x="778"/>
        <item x="779"/>
        <item x="780"/>
        <item x="781"/>
        <item x="64"/>
        <item x="65"/>
        <item x="182"/>
        <item x="502"/>
        <item x="454"/>
        <item x="455"/>
        <item x="456"/>
        <item x="457"/>
        <item x="747"/>
        <item x="289"/>
        <item x="79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187" outline="0" showAll="0"/>
    <pivotField dataField="1" compact="0" numFmtId="187" outline="0" showAll="0"/>
    <pivotField dataField="1" compact="0" numFmtId="187" outline="0" showAll="0"/>
    <pivotField dataField="1" compact="0" numFmtId="187" outline="0" showAll="0"/>
    <pivotField dataField="1" compact="0" numFmtId="187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8">
        <item x="0"/>
        <item x="1"/>
        <item x="2"/>
        <item x="3"/>
        <item x="4"/>
        <item x="6"/>
        <item x="5"/>
        <item t="default"/>
      </items>
    </pivotField>
    <pivotField dataField="1" compact="0" numFmtId="187" outline="0" showAll="0" defaultSubtotal="0"/>
    <pivotField dataField="1" compact="0" numFmtId="187" outline="0" showAll="0"/>
  </pivotFields>
  <rowFields count="2">
    <field x="1"/>
    <field x="2"/>
  </rowFields>
  <rowItems count="89">
    <i>
      <x/>
      <x v="11"/>
    </i>
    <i r="1">
      <x v="12"/>
    </i>
    <i r="1">
      <x v="24"/>
    </i>
    <i r="1">
      <x v="32"/>
    </i>
    <i r="1">
      <x v="39"/>
    </i>
    <i r="1">
      <x v="43"/>
    </i>
    <i r="1">
      <x v="51"/>
    </i>
    <i r="1">
      <x v="52"/>
    </i>
    <i t="default">
      <x/>
    </i>
    <i>
      <x v="1"/>
      <x v="15"/>
    </i>
    <i r="1">
      <x v="36"/>
    </i>
    <i r="1">
      <x v="38"/>
    </i>
    <i r="1">
      <x v="64"/>
    </i>
    <i r="1">
      <x v="73"/>
    </i>
    <i t="default">
      <x v="1"/>
    </i>
    <i>
      <x v="2"/>
      <x v="3"/>
    </i>
    <i r="1">
      <x v="8"/>
    </i>
    <i r="1">
      <x v="21"/>
    </i>
    <i r="1">
      <x v="35"/>
    </i>
    <i r="1">
      <x v="74"/>
    </i>
    <i t="default">
      <x v="2"/>
    </i>
    <i>
      <x v="3"/>
      <x v="16"/>
    </i>
    <i r="1">
      <x v="22"/>
    </i>
    <i r="1">
      <x v="27"/>
    </i>
    <i r="1">
      <x v="31"/>
    </i>
    <i r="1">
      <x v="50"/>
    </i>
    <i r="1">
      <x v="62"/>
    </i>
    <i r="1">
      <x v="63"/>
    </i>
    <i r="1">
      <x v="70"/>
    </i>
    <i t="default">
      <x v="3"/>
    </i>
    <i>
      <x v="4"/>
      <x v="1"/>
    </i>
    <i r="1">
      <x v="17"/>
    </i>
    <i r="1">
      <x v="28"/>
    </i>
    <i r="1">
      <x v="37"/>
    </i>
    <i r="1">
      <x v="49"/>
    </i>
    <i r="1">
      <x v="59"/>
    </i>
    <i r="1">
      <x v="60"/>
    </i>
    <i r="1">
      <x v="65"/>
    </i>
    <i t="default">
      <x v="4"/>
    </i>
    <i>
      <x v="5"/>
      <x v="5"/>
    </i>
    <i r="1">
      <x v="6"/>
    </i>
    <i r="1">
      <x v="7"/>
    </i>
    <i r="1">
      <x v="14"/>
    </i>
    <i r="1">
      <x v="29"/>
    </i>
    <i r="1">
      <x v="48"/>
    </i>
    <i r="1">
      <x v="58"/>
    </i>
    <i r="1">
      <x v="61"/>
    </i>
    <i t="default">
      <x v="5"/>
    </i>
    <i>
      <x v="6"/>
      <x v="2"/>
    </i>
    <i r="1">
      <x v="4"/>
    </i>
    <i r="1">
      <x v="41"/>
    </i>
    <i r="1">
      <x v="46"/>
    </i>
    <i t="default">
      <x v="6"/>
    </i>
    <i>
      <x v="7"/>
      <x v="18"/>
    </i>
    <i r="1">
      <x v="25"/>
    </i>
    <i r="1">
      <x v="53"/>
    </i>
    <i r="1">
      <x v="55"/>
    </i>
    <i r="1">
      <x v="68"/>
    </i>
    <i r="1">
      <x v="69"/>
    </i>
    <i r="1">
      <x v="72"/>
    </i>
    <i t="default">
      <x v="7"/>
    </i>
    <i>
      <x v="8"/>
      <x v="9"/>
    </i>
    <i r="1">
      <x v="19"/>
    </i>
    <i r="1">
      <x v="26"/>
    </i>
    <i r="1">
      <x v="67"/>
    </i>
    <i t="default">
      <x v="8"/>
    </i>
    <i>
      <x v="9"/>
      <x v="42"/>
    </i>
    <i r="1">
      <x v="44"/>
    </i>
    <i r="1">
      <x v="54"/>
    </i>
    <i r="1">
      <x v="71"/>
    </i>
    <i r="1">
      <x v="75"/>
    </i>
    <i t="default">
      <x v="9"/>
    </i>
    <i>
      <x v="10"/>
      <x/>
    </i>
    <i r="1">
      <x v="10"/>
    </i>
    <i r="1">
      <x v="20"/>
    </i>
    <i r="1">
      <x v="33"/>
    </i>
    <i r="1">
      <x v="40"/>
    </i>
    <i r="1">
      <x v="47"/>
    </i>
    <i r="1">
      <x v="66"/>
    </i>
    <i t="default">
      <x v="10"/>
    </i>
    <i>
      <x v="11"/>
      <x v="13"/>
    </i>
    <i r="1">
      <x v="23"/>
    </i>
    <i r="1">
      <x v="30"/>
    </i>
    <i r="1">
      <x v="34"/>
    </i>
    <i r="1">
      <x v="45"/>
    </i>
    <i r="1">
      <x v="56"/>
    </i>
    <i r="1">
      <x v="57"/>
    </i>
    <i t="default">
      <x v="11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2">
    <pageField fld="17" hier="-1"/>
    <pageField fld="3" hier="-1"/>
  </pageFields>
  <dataFields count="7">
    <dataField name="ค่าเฉลี่ย ของ CR" fld="8" subtotal="average" baseField="2" baseItem="11" numFmtId="2"/>
    <dataField name="ค่าเฉลี่ย ของ QR" fld="9" subtotal="average" baseField="2" baseItem="11" numFmtId="2"/>
    <dataField name="ค่าเฉลี่ย ของ Cash" fld="10" subtotal="average" baseField="2" baseItem="11" numFmtId="2"/>
    <dataField name="ผลรวม ของ NWC" fld="11" baseField="2" baseItem="11" numFmtId="2"/>
    <dataField name="ผลรวม ของ NI+Depreciation" fld="12" baseField="2" baseItem="11" numFmtId="2"/>
    <dataField name="ผลรวม ของ EBITDA" fld="18" baseField="2" baseItem="11" numFmtId="2"/>
    <dataField name="ผลรวม ของ เงินบำรุงคงเหลือ(หักหนี้แล้ว)" fld="19" baseField="2" baseItem="11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PivotTable4" cacheId="9" applyNumberFormats="0" applyBorderFormats="0" applyFontFormats="0" applyPatternFormats="0" applyAlignmentFormats="0" applyWidthHeightFormats="1" dataCaption="ค่า" updatedVersion="6" minRefreshableVersion="3" useAutoFormatting="1" itemPrintTitles="1" createdVersion="6" indent="0" compact="0" compactData="0" gridDropZones="1" multipleFieldFilters="0">
  <location ref="A10:K102" firstHeaderRow="1" firstDataRow="2" firstDataCol="2"/>
  <pivotFields count="20">
    <pivotField compact="0" outline="0" showAll="0"/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compact="0" outline="0" showAll="0">
      <items count="78">
        <item x="62"/>
        <item x="26"/>
        <item x="42"/>
        <item x="13"/>
        <item x="43"/>
        <item x="34"/>
        <item x="35"/>
        <item x="36"/>
        <item x="14"/>
        <item x="53"/>
        <item x="63"/>
        <item x="0"/>
        <item x="1"/>
        <item x="69"/>
        <item x="37"/>
        <item x="8"/>
        <item x="18"/>
        <item x="27"/>
        <item x="46"/>
        <item x="54"/>
        <item x="64"/>
        <item x="15"/>
        <item x="19"/>
        <item x="70"/>
        <item x="2"/>
        <item x="47"/>
        <item x="55"/>
        <item x="20"/>
        <item x="28"/>
        <item x="38"/>
        <item x="71"/>
        <item x="21"/>
        <item x="3"/>
        <item x="65"/>
        <item x="72"/>
        <item x="16"/>
        <item x="9"/>
        <item x="29"/>
        <item x="10"/>
        <item x="4"/>
        <item x="66"/>
        <item x="44"/>
        <item x="57"/>
        <item x="5"/>
        <item x="58"/>
        <item x="73"/>
        <item x="45"/>
        <item x="67"/>
        <item x="39"/>
        <item x="30"/>
        <item x="22"/>
        <item x="6"/>
        <item x="7"/>
        <item x="48"/>
        <item x="59"/>
        <item x="49"/>
        <item x="74"/>
        <item x="75"/>
        <item x="40"/>
        <item x="31"/>
        <item x="32"/>
        <item x="41"/>
        <item x="23"/>
        <item x="24"/>
        <item x="11"/>
        <item x="33"/>
        <item x="68"/>
        <item x="56"/>
        <item x="50"/>
        <item x="51"/>
        <item x="25"/>
        <item x="60"/>
        <item x="52"/>
        <item x="12"/>
        <item x="17"/>
        <item x="61"/>
        <item x="76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87" outline="0" showAll="0"/>
    <pivotField compact="0" numFmtId="187" outline="0" showAll="0"/>
    <pivotField compact="0" numFmtId="187" outline="0" showAll="0"/>
    <pivotField compact="0" numFmtId="187" outline="0" showAll="0"/>
    <pivotField compact="0" numFmtId="187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multipleItemSelectionAllowed="1" showAll="0">
      <items count="10">
        <item x="0"/>
        <item x="1"/>
        <item x="2"/>
        <item x="3"/>
        <item x="4"/>
        <item x="6"/>
        <item x="5"/>
        <item m="1" x="8"/>
        <item x="7"/>
        <item t="default"/>
      </items>
    </pivotField>
    <pivotField compact="0" numFmtId="187" outline="0" showAll="0" defaultSubtotal="0"/>
    <pivotField compact="0" numFmtId="187" outline="0" showAll="0"/>
  </pivotFields>
  <rowFields count="2">
    <field x="1"/>
    <field x="2"/>
  </rowFields>
  <rowItems count="91">
    <i>
      <x/>
      <x v="11"/>
    </i>
    <i r="1">
      <x v="12"/>
    </i>
    <i r="1">
      <x v="24"/>
    </i>
    <i r="1">
      <x v="32"/>
    </i>
    <i r="1">
      <x v="39"/>
    </i>
    <i r="1">
      <x v="43"/>
    </i>
    <i r="1">
      <x v="51"/>
    </i>
    <i r="1">
      <x v="52"/>
    </i>
    <i t="default">
      <x/>
    </i>
    <i>
      <x v="1"/>
      <x v="15"/>
    </i>
    <i r="1">
      <x v="36"/>
    </i>
    <i r="1">
      <x v="38"/>
    </i>
    <i r="1">
      <x v="64"/>
    </i>
    <i r="1">
      <x v="73"/>
    </i>
    <i t="default">
      <x v="1"/>
    </i>
    <i>
      <x v="2"/>
      <x v="3"/>
    </i>
    <i r="1">
      <x v="8"/>
    </i>
    <i r="1">
      <x v="21"/>
    </i>
    <i r="1">
      <x v="35"/>
    </i>
    <i r="1">
      <x v="74"/>
    </i>
    <i t="default">
      <x v="2"/>
    </i>
    <i>
      <x v="3"/>
      <x v="16"/>
    </i>
    <i r="1">
      <x v="22"/>
    </i>
    <i r="1">
      <x v="27"/>
    </i>
    <i r="1">
      <x v="31"/>
    </i>
    <i r="1">
      <x v="50"/>
    </i>
    <i r="1">
      <x v="62"/>
    </i>
    <i r="1">
      <x v="63"/>
    </i>
    <i r="1">
      <x v="70"/>
    </i>
    <i t="default">
      <x v="3"/>
    </i>
    <i>
      <x v="4"/>
      <x v="1"/>
    </i>
    <i r="1">
      <x v="17"/>
    </i>
    <i r="1">
      <x v="28"/>
    </i>
    <i r="1">
      <x v="37"/>
    </i>
    <i r="1">
      <x v="49"/>
    </i>
    <i r="1">
      <x v="59"/>
    </i>
    <i r="1">
      <x v="60"/>
    </i>
    <i r="1">
      <x v="65"/>
    </i>
    <i t="default">
      <x v="4"/>
    </i>
    <i>
      <x v="5"/>
      <x v="5"/>
    </i>
    <i r="1">
      <x v="6"/>
    </i>
    <i r="1">
      <x v="7"/>
    </i>
    <i r="1">
      <x v="14"/>
    </i>
    <i r="1">
      <x v="29"/>
    </i>
    <i r="1">
      <x v="48"/>
    </i>
    <i r="1">
      <x v="58"/>
    </i>
    <i r="1">
      <x v="61"/>
    </i>
    <i t="default">
      <x v="5"/>
    </i>
    <i>
      <x v="6"/>
      <x v="2"/>
    </i>
    <i r="1">
      <x v="4"/>
    </i>
    <i r="1">
      <x v="41"/>
    </i>
    <i r="1">
      <x v="46"/>
    </i>
    <i t="default">
      <x v="6"/>
    </i>
    <i>
      <x v="7"/>
      <x v="18"/>
    </i>
    <i r="1">
      <x v="25"/>
    </i>
    <i r="1">
      <x v="53"/>
    </i>
    <i r="1">
      <x v="55"/>
    </i>
    <i r="1">
      <x v="68"/>
    </i>
    <i r="1">
      <x v="69"/>
    </i>
    <i r="1">
      <x v="72"/>
    </i>
    <i t="default">
      <x v="7"/>
    </i>
    <i>
      <x v="8"/>
      <x v="9"/>
    </i>
    <i r="1">
      <x v="19"/>
    </i>
    <i r="1">
      <x v="26"/>
    </i>
    <i r="1">
      <x v="67"/>
    </i>
    <i t="default">
      <x v="8"/>
    </i>
    <i>
      <x v="9"/>
      <x v="42"/>
    </i>
    <i r="1">
      <x v="44"/>
    </i>
    <i r="1">
      <x v="54"/>
    </i>
    <i r="1">
      <x v="71"/>
    </i>
    <i r="1">
      <x v="75"/>
    </i>
    <i t="default">
      <x v="9"/>
    </i>
    <i>
      <x v="10"/>
      <x/>
    </i>
    <i r="1">
      <x v="10"/>
    </i>
    <i r="1">
      <x v="20"/>
    </i>
    <i r="1">
      <x v="33"/>
    </i>
    <i r="1">
      <x v="40"/>
    </i>
    <i r="1">
      <x v="47"/>
    </i>
    <i r="1">
      <x v="66"/>
    </i>
    <i t="default">
      <x v="10"/>
    </i>
    <i>
      <x v="11"/>
      <x v="13"/>
    </i>
    <i r="1">
      <x v="23"/>
    </i>
    <i r="1">
      <x v="30"/>
    </i>
    <i r="1">
      <x v="34"/>
    </i>
    <i r="1">
      <x v="45"/>
    </i>
    <i r="1">
      <x v="56"/>
    </i>
    <i r="1">
      <x v="57"/>
    </i>
    <i t="default">
      <x v="11"/>
    </i>
    <i>
      <x v="12"/>
      <x v="76"/>
    </i>
    <i t="default">
      <x v="12"/>
    </i>
    <i t="grand">
      <x/>
    </i>
  </rowItems>
  <colFields count="1">
    <field x="17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8"/>
    </i>
    <i t="grand">
      <x/>
    </i>
  </colItems>
  <dataFields count="1">
    <dataField name="นับจำนวน ของ OrgID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rgTbl" displayName="OrgTbl" ref="A1:P900" totalsRowShown="0" headerRowDxfId="24" dataDxfId="22" headerRowBorderDxfId="23" tableBorderDxfId="21" totalsRowBorderDxfId="20">
  <autoFilter ref="A1:P900" xr:uid="{00000000-0009-0000-0100-000001000000}"/>
  <tableColumns count="16">
    <tableColumn id="1" xr3:uid="{00000000-0010-0000-0000-000001000000}" name="code5" dataDxfId="19" dataCellStyle="ปกติ_Sheet1"/>
    <tableColumn id="2" xr3:uid="{00000000-0010-0000-0000-000002000000}" name="name" dataDxfId="18" dataCellStyle="ปกติ_Sheet1"/>
    <tableColumn id="3" xr3:uid="{00000000-0010-0000-0000-000003000000}" name="name222" dataDxfId="17" dataCellStyle="ปกติ_Sheet1"/>
    <tableColumn id="4" xr3:uid="{00000000-0010-0000-0000-000004000000}" name="name333" dataDxfId="16" dataCellStyle="ปกติ_Sheet1"/>
    <tableColumn id="5" xr3:uid="{00000000-0010-0000-0000-000005000000}" name="ket" dataDxfId="15" dataCellStyle="ปกติ_Sheet1"/>
    <tableColumn id="6" xr3:uid="{00000000-0010-0000-0000-000006000000}" name="typename" dataDxfId="14" dataCellStyle="ปกติ_Sheet1"/>
    <tableColumn id="7" xr3:uid="{00000000-0010-0000-0000-000007000000}" name="TypeID" dataDxfId="13" dataCellStyle="ปกติ_Sheet1">
      <calculatedColumnFormula>INDEX('Org2564 NEW'!E$4:E$902,MATCH(OrgTbl[[#This Row],[code5]],'Org2564 NEW'!$C$4:$C$902,0))</calculatedColumnFormula>
    </tableColumn>
    <tableColumn id="8" xr3:uid="{00000000-0010-0000-0000-000008000000}" name="ProvinceID" dataDxfId="12" dataCellStyle="ปกติ_Sheet1"/>
    <tableColumn id="9" xr3:uid="{00000000-0010-0000-0000-000009000000}" name="province_name" dataDxfId="11" dataCellStyle="ปกติ_Sheet1"/>
    <tableColumn id="10" xr3:uid="{00000000-0010-0000-0000-00000A000000}" name="bed" dataDxfId="10" dataCellStyle="ปกติ_Sheet1">
      <calculatedColumnFormula>INDEX('Org2564 NEW'!G$4:G$902,MATCH(OrgTbl[[#This Row],[code5]],'Org2564 NEW'!$C$4:$C$902,0))</calculatedColumnFormula>
    </tableColumn>
    <tableColumn id="11" xr3:uid="{00000000-0010-0000-0000-00000B000000}" name="servicetype" dataDxfId="9" dataCellStyle="ปกติ_Sheet1"/>
    <tableColumn id="12" xr3:uid="{00000000-0010-0000-0000-00000C000000}" name="level" dataDxfId="8" dataCellStyle="ปกติ_Sheet1">
      <calculatedColumnFormula>INDEX('Org2564 NEW'!F$4:F$902,MATCH(OrgTbl[[#This Row],[code5]],'Org2564 NEW'!$C$4:$C$902,0))</calculatedColumnFormula>
    </tableColumn>
    <tableColumn id="13" xr3:uid="{00000000-0010-0000-0000-00000D000000}" name="HospGroup_20 G" dataDxfId="7" dataCellStyle="ปกติ_Sheet1">
      <calculatedColumnFormula>INDEX('Org2564 NEW'!I$4:I$902,MATCH(OrgTbl[[#This Row],[code5]],'Org2564 NEW'!$C$4:$C$902,0))</calculatedColumnFormula>
    </tableColumn>
    <tableColumn id="14" xr3:uid="{00000000-0010-0000-0000-00000E000000}" name="HospGroup_20Name" dataDxfId="6"/>
    <tableColumn id="15" xr3:uid="{00000000-0010-0000-0000-00000F000000}" name="code9" dataDxfId="5" dataCellStyle="ปกติ_Sheet1"/>
    <tableColumn id="16" xr3:uid="{00000000-0010-0000-0000-000010000000}" name="Group20Name" dataDxfId="4" dataCellStyle="ปกติ_Sheet1">
      <calculatedColumnFormula>INDEX('Org2564 NEW'!J$4:J$902,MATCH(OrgTbl[[#This Row],[code5]],'Org2564 NEW'!$C$4:$C$902,0))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2"/>
  <sheetViews>
    <sheetView topLeftCell="A19" zoomScale="90" zoomScaleNormal="90" workbookViewId="0">
      <selection activeCell="B1" sqref="B1"/>
    </sheetView>
  </sheetViews>
  <sheetFormatPr defaultColWidth="8.75" defaultRowHeight="21" x14ac:dyDescent="0.35"/>
  <cols>
    <col min="1" max="1" width="4.75" style="1" customWidth="1"/>
    <col min="2" max="2" width="50.75" style="1" customWidth="1"/>
    <col min="3" max="3" width="14.875" style="1" customWidth="1"/>
    <col min="4" max="4" width="77.75" style="1" bestFit="1" customWidth="1"/>
    <col min="5" max="5" width="10.375" style="1" customWidth="1"/>
    <col min="6" max="6" width="9.25" style="1" customWidth="1"/>
    <col min="7" max="7" width="6.875" style="1" hidden="1" customWidth="1"/>
    <col min="8" max="8" width="6.25" style="1" hidden="1" customWidth="1"/>
    <col min="9" max="9" width="6.375" style="1" hidden="1" customWidth="1"/>
    <col min="10" max="10" width="5.375" style="1" hidden="1" customWidth="1"/>
    <col min="11" max="16384" width="8.75" style="1"/>
  </cols>
  <sheetData>
    <row r="1" spans="2:10" x14ac:dyDescent="0.35">
      <c r="B1" s="1" t="s">
        <v>6500</v>
      </c>
    </row>
    <row r="2" spans="2:10" ht="56.25" x14ac:dyDescent="0.35">
      <c r="B2" s="111" t="s">
        <v>0</v>
      </c>
      <c r="C2" s="114" t="s">
        <v>6501</v>
      </c>
      <c r="D2" s="18" t="s">
        <v>4812</v>
      </c>
      <c r="G2" s="23"/>
      <c r="H2" s="23"/>
      <c r="I2" s="23"/>
      <c r="J2" s="23"/>
    </row>
    <row r="3" spans="2:10" x14ac:dyDescent="0.35">
      <c r="B3" s="109" t="s">
        <v>1</v>
      </c>
      <c r="C3" s="110"/>
      <c r="D3" s="115" t="s">
        <v>4793</v>
      </c>
      <c r="G3" s="23"/>
      <c r="H3" s="23"/>
      <c r="I3" s="23"/>
      <c r="J3" s="23"/>
    </row>
    <row r="4" spans="2:10" x14ac:dyDescent="0.35">
      <c r="B4" s="2" t="s">
        <v>4850</v>
      </c>
      <c r="C4" s="3">
        <v>1</v>
      </c>
      <c r="D4" s="117" t="s">
        <v>4794</v>
      </c>
      <c r="G4" s="23"/>
      <c r="H4" s="23"/>
      <c r="I4" s="23"/>
      <c r="J4" s="23"/>
    </row>
    <row r="5" spans="2:10" x14ac:dyDescent="0.35">
      <c r="B5" s="2" t="s">
        <v>4851</v>
      </c>
      <c r="C5" s="3">
        <v>1</v>
      </c>
      <c r="D5" s="117" t="s">
        <v>4795</v>
      </c>
      <c r="G5" s="23"/>
      <c r="H5" s="23"/>
      <c r="I5" s="23"/>
      <c r="J5" s="23"/>
    </row>
    <row r="6" spans="2:10" x14ac:dyDescent="0.35">
      <c r="B6" s="2" t="s">
        <v>4852</v>
      </c>
      <c r="C6" s="3">
        <v>1</v>
      </c>
      <c r="D6" s="117" t="s">
        <v>4796</v>
      </c>
      <c r="G6" s="23"/>
      <c r="H6" s="23"/>
      <c r="I6" s="23"/>
      <c r="J6" s="24"/>
    </row>
    <row r="7" spans="2:10" x14ac:dyDescent="0.35">
      <c r="B7" s="109" t="s">
        <v>2</v>
      </c>
      <c r="C7" s="110"/>
      <c r="D7" s="115" t="s">
        <v>4802</v>
      </c>
      <c r="G7" s="23"/>
      <c r="H7" s="23"/>
      <c r="I7" s="23"/>
      <c r="J7" s="24"/>
    </row>
    <row r="8" spans="2:10" x14ac:dyDescent="0.35">
      <c r="B8" s="4" t="s">
        <v>4853</v>
      </c>
      <c r="C8" s="3">
        <v>1</v>
      </c>
      <c r="D8" s="113" t="s">
        <v>4797</v>
      </c>
      <c r="G8" s="23"/>
      <c r="H8" s="23"/>
      <c r="I8" s="23"/>
      <c r="J8" s="24"/>
    </row>
    <row r="9" spans="2:10" ht="42" x14ac:dyDescent="0.35">
      <c r="B9" s="112" t="s">
        <v>4854</v>
      </c>
      <c r="C9" s="3">
        <v>1</v>
      </c>
      <c r="D9" s="113" t="s">
        <v>4798</v>
      </c>
      <c r="G9" s="23"/>
      <c r="H9" s="23"/>
      <c r="I9" s="25"/>
      <c r="J9" s="24"/>
    </row>
    <row r="10" spans="2:10" x14ac:dyDescent="0.35">
      <c r="B10" s="109" t="s">
        <v>4792</v>
      </c>
      <c r="C10" s="110"/>
      <c r="D10" s="115" t="s">
        <v>4803</v>
      </c>
      <c r="G10" s="23"/>
      <c r="H10" s="23"/>
      <c r="I10" s="25"/>
      <c r="J10" s="24"/>
    </row>
    <row r="11" spans="2:10" ht="49.15" customHeight="1" x14ac:dyDescent="0.35">
      <c r="B11" s="209" t="s">
        <v>4826</v>
      </c>
      <c r="C11" s="210"/>
      <c r="D11" s="113" t="s">
        <v>4804</v>
      </c>
      <c r="E11" s="23"/>
      <c r="G11" s="23"/>
      <c r="H11" s="23"/>
      <c r="I11" s="23"/>
      <c r="J11" s="24"/>
    </row>
    <row r="12" spans="2:10" x14ac:dyDescent="0.35">
      <c r="B12" s="4" t="s">
        <v>4846</v>
      </c>
      <c r="C12" s="7">
        <v>0</v>
      </c>
      <c r="D12" s="113" t="s">
        <v>4799</v>
      </c>
      <c r="E12" s="23"/>
      <c r="G12" s="23"/>
      <c r="H12" s="23"/>
      <c r="I12" s="25"/>
      <c r="J12" s="24"/>
    </row>
    <row r="13" spans="2:10" x14ac:dyDescent="0.35">
      <c r="B13" s="4" t="s">
        <v>4841</v>
      </c>
      <c r="C13" s="7">
        <v>1</v>
      </c>
      <c r="D13" s="113" t="s">
        <v>4801</v>
      </c>
      <c r="E13" s="23"/>
      <c r="G13" s="23"/>
      <c r="H13" s="23"/>
      <c r="I13" s="23"/>
      <c r="J13" s="23"/>
    </row>
    <row r="14" spans="2:10" x14ac:dyDescent="0.35">
      <c r="B14" s="4" t="s">
        <v>4847</v>
      </c>
      <c r="C14" s="7">
        <v>2</v>
      </c>
      <c r="D14" s="113"/>
      <c r="E14" s="23"/>
    </row>
    <row r="15" spans="2:10" x14ac:dyDescent="0.35">
      <c r="B15" s="17" t="s">
        <v>4840</v>
      </c>
      <c r="C15" s="7"/>
      <c r="D15" s="113" t="s">
        <v>4800</v>
      </c>
      <c r="E15" s="23"/>
      <c r="G15" s="1" t="s">
        <v>4845</v>
      </c>
    </row>
    <row r="16" spans="2:10" x14ac:dyDescent="0.35">
      <c r="B16" s="4" t="s">
        <v>4859</v>
      </c>
      <c r="C16" s="7">
        <v>2</v>
      </c>
      <c r="D16" s="113"/>
      <c r="E16" s="23"/>
      <c r="G16" s="21"/>
      <c r="H16" s="21"/>
      <c r="I16" s="21"/>
      <c r="J16" s="21"/>
    </row>
    <row r="17" spans="2:10" x14ac:dyDescent="0.35">
      <c r="B17" s="4" t="s">
        <v>4860</v>
      </c>
      <c r="C17" s="7">
        <v>1</v>
      </c>
      <c r="D17" s="113"/>
      <c r="E17" s="23"/>
      <c r="G17" s="21" t="s">
        <v>4834</v>
      </c>
      <c r="H17" s="21"/>
      <c r="I17" s="21"/>
      <c r="J17" s="21"/>
    </row>
    <row r="18" spans="2:10" x14ac:dyDescent="0.35">
      <c r="B18" s="4" t="s">
        <v>4861</v>
      </c>
      <c r="C18" s="7">
        <v>0</v>
      </c>
      <c r="D18" s="113"/>
      <c r="E18" s="23"/>
      <c r="G18" s="21" t="s">
        <v>12</v>
      </c>
      <c r="H18" s="21" t="s">
        <v>4835</v>
      </c>
      <c r="I18" s="21" t="s">
        <v>4836</v>
      </c>
      <c r="J18" s="21" t="s">
        <v>4837</v>
      </c>
    </row>
    <row r="19" spans="2:10" x14ac:dyDescent="0.35">
      <c r="B19" s="17" t="s">
        <v>4848</v>
      </c>
      <c r="C19" s="7">
        <v>0</v>
      </c>
      <c r="D19" s="113"/>
      <c r="E19" s="23"/>
      <c r="G19" s="21"/>
      <c r="H19" s="21"/>
      <c r="I19" s="21"/>
      <c r="J19" s="21"/>
    </row>
    <row r="20" spans="2:10" x14ac:dyDescent="0.35">
      <c r="B20" s="17" t="s">
        <v>4849</v>
      </c>
      <c r="C20" s="7">
        <v>2</v>
      </c>
      <c r="D20" s="116"/>
      <c r="E20" s="23"/>
      <c r="G20" s="21"/>
      <c r="H20" s="21"/>
      <c r="I20" s="21"/>
      <c r="J20" s="21"/>
    </row>
    <row r="21" spans="2:10" x14ac:dyDescent="0.35">
      <c r="B21" s="35"/>
      <c r="C21" s="34"/>
      <c r="D21" s="6"/>
      <c r="E21" s="23"/>
      <c r="G21" s="21"/>
      <c r="H21" s="21"/>
      <c r="I21" s="21"/>
      <c r="J21" s="21"/>
    </row>
    <row r="22" spans="2:10" x14ac:dyDescent="0.35">
      <c r="B22" s="9" t="s">
        <v>3</v>
      </c>
      <c r="D22" s="6"/>
      <c r="G22" s="21" t="s">
        <v>4839</v>
      </c>
      <c r="H22" s="21" t="s">
        <v>4839</v>
      </c>
      <c r="I22" s="21"/>
      <c r="J22" s="20">
        <v>2</v>
      </c>
    </row>
    <row r="23" spans="2:10" ht="24.75" x14ac:dyDescent="0.6">
      <c r="C23" s="122" t="s">
        <v>6503</v>
      </c>
      <c r="D23" s="131" t="s">
        <v>4812</v>
      </c>
      <c r="G23" s="21" t="s">
        <v>4838</v>
      </c>
      <c r="H23" s="21" t="s">
        <v>4838</v>
      </c>
      <c r="I23" s="21"/>
      <c r="J23" s="20">
        <v>0</v>
      </c>
    </row>
    <row r="24" spans="2:10" ht="24.75" x14ac:dyDescent="0.6">
      <c r="C24" s="123">
        <v>0</v>
      </c>
      <c r="D24" s="132" t="s">
        <v>6504</v>
      </c>
      <c r="G24" s="21" t="s">
        <v>4838</v>
      </c>
      <c r="H24" s="21" t="s">
        <v>4839</v>
      </c>
      <c r="I24" s="21" t="s">
        <v>4842</v>
      </c>
      <c r="J24" s="20">
        <v>2</v>
      </c>
    </row>
    <row r="25" spans="2:10" ht="24.75" x14ac:dyDescent="0.6">
      <c r="C25" s="124">
        <v>1</v>
      </c>
      <c r="D25" s="132" t="s">
        <v>6505</v>
      </c>
      <c r="G25" s="21"/>
      <c r="H25" s="21"/>
      <c r="I25" s="22" t="s">
        <v>4843</v>
      </c>
      <c r="J25" s="20">
        <v>1</v>
      </c>
    </row>
    <row r="26" spans="2:10" ht="24.75" x14ac:dyDescent="0.6">
      <c r="C26" s="125">
        <v>2</v>
      </c>
      <c r="D26" s="132" t="s">
        <v>6506</v>
      </c>
      <c r="G26" s="21"/>
      <c r="H26" s="21"/>
      <c r="I26" s="21" t="s">
        <v>4844</v>
      </c>
      <c r="J26" s="20">
        <v>0</v>
      </c>
    </row>
    <row r="27" spans="2:10" ht="24.75" x14ac:dyDescent="0.6">
      <c r="C27" s="126">
        <v>3</v>
      </c>
      <c r="D27" s="132" t="s">
        <v>6507</v>
      </c>
      <c r="G27" s="21" t="s">
        <v>4839</v>
      </c>
      <c r="H27" s="21" t="s">
        <v>4838</v>
      </c>
      <c r="I27" s="21" t="s">
        <v>4842</v>
      </c>
      <c r="J27" s="20">
        <v>0</v>
      </c>
    </row>
    <row r="28" spans="2:10" ht="24.75" x14ac:dyDescent="0.6">
      <c r="C28" s="127">
        <v>4</v>
      </c>
      <c r="D28" s="132" t="s">
        <v>6508</v>
      </c>
      <c r="G28" s="21"/>
      <c r="H28" s="21"/>
      <c r="I28" s="22" t="s">
        <v>4843</v>
      </c>
      <c r="J28" s="20">
        <v>1</v>
      </c>
    </row>
    <row r="29" spans="2:10" ht="24.75" x14ac:dyDescent="0.6">
      <c r="C29" s="128">
        <v>5</v>
      </c>
      <c r="D29" s="132" t="s">
        <v>6509</v>
      </c>
      <c r="G29" s="21"/>
      <c r="H29" s="21"/>
      <c r="I29" s="21" t="s">
        <v>4844</v>
      </c>
      <c r="J29" s="20">
        <v>2</v>
      </c>
    </row>
    <row r="30" spans="2:10" ht="24.75" x14ac:dyDescent="0.6">
      <c r="C30" s="129">
        <v>6</v>
      </c>
      <c r="D30" s="132" t="s">
        <v>6510</v>
      </c>
      <c r="G30" s="21"/>
      <c r="H30" s="21"/>
      <c r="I30" s="21"/>
      <c r="J30" s="20"/>
    </row>
    <row r="31" spans="2:10" ht="24.75" x14ac:dyDescent="0.6">
      <c r="C31" s="130">
        <v>7</v>
      </c>
      <c r="D31" s="132" t="s">
        <v>6511</v>
      </c>
      <c r="G31" s="21"/>
      <c r="H31" s="21"/>
      <c r="I31" s="21"/>
      <c r="J31" s="20"/>
    </row>
    <row r="32" spans="2:10" x14ac:dyDescent="0.35">
      <c r="G32" s="21"/>
      <c r="H32" s="21"/>
      <c r="I32" s="21"/>
      <c r="J32" s="21"/>
    </row>
  </sheetData>
  <mergeCells count="1">
    <mergeCell ref="B11:C11"/>
  </mergeCells>
  <phoneticPr fontId="25" type="noConversion"/>
  <pageMargins left="0.51181102362204722" right="0.51181102362204722" top="0.74803149606299213" bottom="0.74803149606299213" header="0.31496062992125984" footer="0.31496062992125984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900"/>
  <sheetViews>
    <sheetView zoomScale="80" zoomScaleNormal="80" workbookViewId="0">
      <pane xSplit="2" ySplit="2" topLeftCell="E3" activePane="bottomRight" state="frozen"/>
      <selection pane="topRight" activeCell="C1" sqref="C1"/>
      <selection pane="bottomLeft" activeCell="A3" sqref="A3"/>
      <selection pane="bottomRight" activeCell="K16" sqref="K16"/>
    </sheetView>
  </sheetViews>
  <sheetFormatPr defaultColWidth="8.75" defaultRowHeight="23.25" x14ac:dyDescent="0.35"/>
  <cols>
    <col min="1" max="1" width="10.25" style="167" bestFit="1" customWidth="1"/>
    <col min="2" max="2" width="22.25" style="163" customWidth="1"/>
    <col min="3" max="3" width="28.75" style="163" customWidth="1"/>
    <col min="4" max="4" width="22.875" style="163" customWidth="1"/>
    <col min="5" max="5" width="7.625" style="163" bestFit="1" customWidth="1"/>
    <col min="6" max="6" width="15.75" style="163" bestFit="1" customWidth="1"/>
    <col min="7" max="7" width="10.875" style="163" bestFit="1" customWidth="1"/>
    <col min="8" max="8" width="12.5" style="163" bestFit="1" customWidth="1"/>
    <col min="9" max="9" width="18.5" style="163" bestFit="1" customWidth="1"/>
    <col min="10" max="10" width="8.375" style="170" bestFit="1" customWidth="1"/>
    <col min="11" max="11" width="14.875" style="163" bestFit="1" customWidth="1"/>
    <col min="12" max="12" width="9.25" style="163" bestFit="1" customWidth="1"/>
    <col min="13" max="13" width="19.75" style="163" bestFit="1" customWidth="1"/>
    <col min="14" max="14" width="23.125" style="163" bestFit="1" customWidth="1"/>
    <col min="15" max="15" width="11.875" style="163" bestFit="1" customWidth="1"/>
    <col min="16" max="16" width="23" style="163" bestFit="1" customWidth="1"/>
    <col min="17" max="17" width="8" style="163" bestFit="1" customWidth="1"/>
    <col min="18" max="18" width="12" style="163" bestFit="1" customWidth="1"/>
    <col min="19" max="16384" width="8.75" style="163"/>
  </cols>
  <sheetData>
    <row r="1" spans="1:18" x14ac:dyDescent="0.35">
      <c r="A1" s="159" t="s">
        <v>914</v>
      </c>
      <c r="B1" s="160" t="s">
        <v>915</v>
      </c>
      <c r="C1" s="161" t="s">
        <v>916</v>
      </c>
      <c r="D1" s="160" t="s">
        <v>917</v>
      </c>
      <c r="E1" s="161" t="s">
        <v>918</v>
      </c>
      <c r="F1" s="160" t="s">
        <v>919</v>
      </c>
      <c r="G1" s="161" t="s">
        <v>4832</v>
      </c>
      <c r="H1" s="160" t="s">
        <v>6513</v>
      </c>
      <c r="I1" s="161" t="s">
        <v>920</v>
      </c>
      <c r="J1" s="168" t="s">
        <v>921</v>
      </c>
      <c r="K1" s="160" t="s">
        <v>922</v>
      </c>
      <c r="L1" s="160" t="s">
        <v>923</v>
      </c>
      <c r="M1" s="161" t="s">
        <v>6497</v>
      </c>
      <c r="N1" s="160" t="s">
        <v>6498</v>
      </c>
      <c r="O1" s="160" t="s">
        <v>924</v>
      </c>
      <c r="P1" s="161" t="s">
        <v>6499</v>
      </c>
      <c r="Q1" s="162"/>
      <c r="R1" s="162"/>
    </row>
    <row r="2" spans="1:18" x14ac:dyDescent="0.35">
      <c r="A2" s="164" t="s">
        <v>597</v>
      </c>
      <c r="B2" s="164" t="s">
        <v>3771</v>
      </c>
      <c r="C2" s="164" t="s">
        <v>3772</v>
      </c>
      <c r="D2" s="164" t="s">
        <v>3773</v>
      </c>
      <c r="E2" s="165">
        <v>9</v>
      </c>
      <c r="F2" s="164" t="s">
        <v>948</v>
      </c>
      <c r="G2" s="164" t="str">
        <f>INDEX('Org2564 NEW'!E$4:E$902,MATCH(OrgTbl[[#This Row],[code5]],'Org2564 NEW'!$C$4:$C$902,0))</f>
        <v>รพช.</v>
      </c>
      <c r="H2" s="165">
        <v>36</v>
      </c>
      <c r="I2" s="164" t="s">
        <v>3774</v>
      </c>
      <c r="J2" s="169">
        <f>INDEX('Org2564 NEW'!G$4:G$902,MATCH(OrgTbl[[#This Row],[code5]],'Org2564 NEW'!$C$4:$C$902,0))</f>
        <v>10</v>
      </c>
      <c r="K2" s="164" t="s">
        <v>941</v>
      </c>
      <c r="L2" s="164" t="str">
        <f>INDEX('Org2564 NEW'!F$4:F$902,MATCH(OrgTbl[[#This Row],[code5]],'Org2564 NEW'!$C$4:$C$902,0))</f>
        <v>F3</v>
      </c>
      <c r="M2" s="165">
        <f>INDEX('Org2564 NEW'!I$4:I$902,MATCH(OrgTbl[[#This Row],[code5]],'Org2564 NEW'!$C$4:$C$902,0))</f>
        <v>2</v>
      </c>
      <c r="O2" s="164" t="s">
        <v>3775</v>
      </c>
      <c r="P2" s="164" t="str">
        <f>INDEX('Org2564 NEW'!J$4:J$902,MATCH(OrgTbl[[#This Row],[code5]],'Org2564 NEW'!$C$4:$C$902,0))</f>
        <v>รพช.F3 &lt;=15,000</v>
      </c>
      <c r="Q2" s="164"/>
      <c r="R2" s="166"/>
    </row>
    <row r="3" spans="1:18" x14ac:dyDescent="0.35">
      <c r="A3" s="164" t="s">
        <v>254</v>
      </c>
      <c r="B3" s="164" t="s">
        <v>1917</v>
      </c>
      <c r="C3" s="164" t="s">
        <v>1918</v>
      </c>
      <c r="D3" s="164" t="s">
        <v>1919</v>
      </c>
      <c r="E3" s="165">
        <v>4</v>
      </c>
      <c r="F3" s="164" t="s">
        <v>928</v>
      </c>
      <c r="G3" s="164" t="str">
        <f>INDEX('Org2564 NEW'!E$4:E$902,MATCH(OrgTbl[[#This Row],[code5]],'Org2564 NEW'!$C$4:$C$902,0))</f>
        <v>รพศ.</v>
      </c>
      <c r="H3" s="165">
        <v>14</v>
      </c>
      <c r="I3" s="164" t="s">
        <v>1919</v>
      </c>
      <c r="J3" s="169">
        <f>INDEX('Org2564 NEW'!G$4:G$902,MATCH(OrgTbl[[#This Row],[code5]],'Org2564 NEW'!$C$4:$C$902,0))</f>
        <v>524</v>
      </c>
      <c r="K3" s="164" t="s">
        <v>932</v>
      </c>
      <c r="L3" s="164" t="str">
        <f>INDEX('Org2564 NEW'!F$4:F$902,MATCH(OrgTbl[[#This Row],[code5]],'Org2564 NEW'!$C$4:$C$902,0))</f>
        <v>A</v>
      </c>
      <c r="M3" s="165">
        <f>INDEX('Org2564 NEW'!I$4:I$902,MATCH(OrgTbl[[#This Row],[code5]],'Org2564 NEW'!$C$4:$C$902,0))</f>
        <v>18</v>
      </c>
      <c r="O3" s="164" t="s">
        <v>1921</v>
      </c>
      <c r="P3" s="164" t="str">
        <f>INDEX('Org2564 NEW'!J$4:J$902,MATCH(OrgTbl[[#This Row],[code5]],'Org2564 NEW'!$C$4:$C$902,0))</f>
        <v>รพศ.A &lt;=700</v>
      </c>
      <c r="Q3" s="164"/>
      <c r="R3" s="166"/>
    </row>
    <row r="4" spans="1:18" x14ac:dyDescent="0.35">
      <c r="A4" s="164" t="s">
        <v>281</v>
      </c>
      <c r="B4" s="164" t="s">
        <v>2095</v>
      </c>
      <c r="C4" s="164" t="s">
        <v>2096</v>
      </c>
      <c r="D4" s="164" t="s">
        <v>2097</v>
      </c>
      <c r="E4" s="165">
        <v>4</v>
      </c>
      <c r="F4" s="164" t="s">
        <v>928</v>
      </c>
      <c r="G4" s="164" t="str">
        <f>INDEX('Org2564 NEW'!E$4:E$902,MATCH(OrgTbl[[#This Row],[code5]],'Org2564 NEW'!$C$4:$C$902,0))</f>
        <v>รพศ.</v>
      </c>
      <c r="H4" s="165">
        <v>19</v>
      </c>
      <c r="I4" s="164" t="s">
        <v>2097</v>
      </c>
      <c r="J4" s="169">
        <f>INDEX('Org2564 NEW'!G$4:G$902,MATCH(OrgTbl[[#This Row],[code5]],'Org2564 NEW'!$C$4:$C$902,0))</f>
        <v>700</v>
      </c>
      <c r="K4" s="164" t="s">
        <v>941</v>
      </c>
      <c r="L4" s="164" t="str">
        <f>INDEX('Org2564 NEW'!F$4:F$902,MATCH(OrgTbl[[#This Row],[code5]],'Org2564 NEW'!$C$4:$C$902,0))</f>
        <v>A</v>
      </c>
      <c r="M4" s="165">
        <f>INDEX('Org2564 NEW'!I$4:I$902,MATCH(OrgTbl[[#This Row],[code5]],'Org2564 NEW'!$C$4:$C$902,0))</f>
        <v>18</v>
      </c>
      <c r="O4" s="164" t="s">
        <v>2099</v>
      </c>
      <c r="P4" s="164" t="str">
        <f>INDEX('Org2564 NEW'!J$4:J$902,MATCH(OrgTbl[[#This Row],[code5]],'Org2564 NEW'!$C$4:$C$902,0))</f>
        <v>รพศ.A &lt;=700</v>
      </c>
      <c r="Q4" s="164"/>
      <c r="R4" s="166"/>
    </row>
    <row r="5" spans="1:18" x14ac:dyDescent="0.35">
      <c r="A5" s="164" t="s">
        <v>394</v>
      </c>
      <c r="B5" s="164" t="s">
        <v>2479</v>
      </c>
      <c r="C5" s="164" t="s">
        <v>2480</v>
      </c>
      <c r="D5" s="164" t="s">
        <v>2481</v>
      </c>
      <c r="E5" s="165">
        <v>6</v>
      </c>
      <c r="F5" s="164" t="s">
        <v>928</v>
      </c>
      <c r="G5" s="164" t="str">
        <f>INDEX('Org2564 NEW'!E$4:E$902,MATCH(OrgTbl[[#This Row],[code5]],'Org2564 NEW'!$C$4:$C$902,0))</f>
        <v>รพศ.</v>
      </c>
      <c r="H5" s="165">
        <v>20</v>
      </c>
      <c r="I5" s="164" t="s">
        <v>2481</v>
      </c>
      <c r="J5" s="169">
        <f>INDEX('Org2564 NEW'!G$4:G$902,MATCH(OrgTbl[[#This Row],[code5]],'Org2564 NEW'!$C$4:$C$902,0))</f>
        <v>834</v>
      </c>
      <c r="K5" s="164" t="s">
        <v>941</v>
      </c>
      <c r="L5" s="164" t="str">
        <f>INDEX('Org2564 NEW'!F$4:F$902,MATCH(OrgTbl[[#This Row],[code5]],'Org2564 NEW'!$C$4:$C$902,0))</f>
        <v>A</v>
      </c>
      <c r="M5" s="165">
        <f>INDEX('Org2564 NEW'!I$4:I$902,MATCH(OrgTbl[[#This Row],[code5]],'Org2564 NEW'!$C$4:$C$902,0))</f>
        <v>19</v>
      </c>
      <c r="O5" s="164" t="s">
        <v>2483</v>
      </c>
      <c r="P5" s="164" t="str">
        <f>INDEX('Org2564 NEW'!J$4:J$902,MATCH(OrgTbl[[#This Row],[code5]],'Org2564 NEW'!$C$4:$C$902,0))</f>
        <v>รพศ.A &gt;700 to &lt;1000</v>
      </c>
      <c r="Q5" s="164"/>
      <c r="R5" s="166"/>
    </row>
    <row r="6" spans="1:18" x14ac:dyDescent="0.35">
      <c r="A6" s="164" t="s">
        <v>420</v>
      </c>
      <c r="B6" s="164" t="s">
        <v>2534</v>
      </c>
      <c r="C6" s="164" t="s">
        <v>2535</v>
      </c>
      <c r="D6" s="164" t="s">
        <v>2536</v>
      </c>
      <c r="E6" s="165">
        <v>6</v>
      </c>
      <c r="F6" s="164" t="s">
        <v>928</v>
      </c>
      <c r="G6" s="164" t="str">
        <f>INDEX('Org2564 NEW'!E$4:E$902,MATCH(OrgTbl[[#This Row],[code5]],'Org2564 NEW'!$C$4:$C$902,0))</f>
        <v>รพศ.</v>
      </c>
      <c r="H6" s="165">
        <v>21</v>
      </c>
      <c r="I6" s="164" t="s">
        <v>2536</v>
      </c>
      <c r="J6" s="169">
        <f>INDEX('Org2564 NEW'!G$4:G$902,MATCH(OrgTbl[[#This Row],[code5]],'Org2564 NEW'!$C$4:$C$902,0))</f>
        <v>580</v>
      </c>
      <c r="K6" s="164" t="s">
        <v>941</v>
      </c>
      <c r="L6" s="164" t="str">
        <f>INDEX('Org2564 NEW'!F$4:F$902,MATCH(OrgTbl[[#This Row],[code5]],'Org2564 NEW'!$C$4:$C$902,0))</f>
        <v>A</v>
      </c>
      <c r="M6" s="165">
        <f>INDEX('Org2564 NEW'!I$4:I$902,MATCH(OrgTbl[[#This Row],[code5]],'Org2564 NEW'!$C$4:$C$902,0))</f>
        <v>18</v>
      </c>
      <c r="O6" s="164" t="s">
        <v>2538</v>
      </c>
      <c r="P6" s="164" t="str">
        <f>INDEX('Org2564 NEW'!J$4:J$902,MATCH(OrgTbl[[#This Row],[code5]],'Org2564 NEW'!$C$4:$C$902,0))</f>
        <v>รพศ.A &lt;=700</v>
      </c>
      <c r="Q6" s="164"/>
      <c r="R6" s="166"/>
    </row>
    <row r="7" spans="1:18" x14ac:dyDescent="0.35">
      <c r="A7" s="164" t="s">
        <v>372</v>
      </c>
      <c r="B7" s="164" t="s">
        <v>2571</v>
      </c>
      <c r="C7" s="164" t="s">
        <v>2572</v>
      </c>
      <c r="D7" s="164" t="s">
        <v>2573</v>
      </c>
      <c r="E7" s="165">
        <v>6</v>
      </c>
      <c r="F7" s="164" t="s">
        <v>928</v>
      </c>
      <c r="G7" s="164" t="str">
        <f>INDEX('Org2564 NEW'!E$4:E$902,MATCH(OrgTbl[[#This Row],[code5]],'Org2564 NEW'!$C$4:$C$902,0))</f>
        <v>รพศ.</v>
      </c>
      <c r="H7" s="165">
        <v>22</v>
      </c>
      <c r="I7" s="164" t="s">
        <v>2574</v>
      </c>
      <c r="J7" s="169">
        <f>INDEX('Org2564 NEW'!G$4:G$902,MATCH(OrgTbl[[#This Row],[code5]],'Org2564 NEW'!$C$4:$C$902,0))</f>
        <v>847</v>
      </c>
      <c r="K7" s="164" t="s">
        <v>941</v>
      </c>
      <c r="L7" s="164" t="str">
        <f>INDEX('Org2564 NEW'!F$4:F$902,MATCH(OrgTbl[[#This Row],[code5]],'Org2564 NEW'!$C$4:$C$902,0))</f>
        <v>A</v>
      </c>
      <c r="M7" s="165">
        <f>INDEX('Org2564 NEW'!I$4:I$902,MATCH(OrgTbl[[#This Row],[code5]],'Org2564 NEW'!$C$4:$C$902,0))</f>
        <v>19</v>
      </c>
      <c r="O7" s="164" t="s">
        <v>2576</v>
      </c>
      <c r="P7" s="164" t="str">
        <f>INDEX('Org2564 NEW'!J$4:J$902,MATCH(OrgTbl[[#This Row],[code5]],'Org2564 NEW'!$C$4:$C$902,0))</f>
        <v>รพศ.A &gt;700 to &lt;1000</v>
      </c>
      <c r="Q7" s="164"/>
      <c r="R7" s="166"/>
    </row>
    <row r="8" spans="1:18" x14ac:dyDescent="0.35">
      <c r="A8" s="164" t="s">
        <v>413</v>
      </c>
      <c r="B8" s="164" t="s">
        <v>2699</v>
      </c>
      <c r="C8" s="164" t="s">
        <v>2700</v>
      </c>
      <c r="D8" s="164" t="s">
        <v>2701</v>
      </c>
      <c r="E8" s="165">
        <v>6</v>
      </c>
      <c r="F8" s="164" t="s">
        <v>928</v>
      </c>
      <c r="G8" s="164" t="str">
        <f>INDEX('Org2564 NEW'!E$4:E$902,MATCH(OrgTbl[[#This Row],[code5]],'Org2564 NEW'!$C$4:$C$902,0))</f>
        <v>รพศ.</v>
      </c>
      <c r="H8" s="165">
        <v>25</v>
      </c>
      <c r="I8" s="164" t="s">
        <v>2702</v>
      </c>
      <c r="J8" s="169">
        <f>INDEX('Org2564 NEW'!G$4:G$902,MATCH(OrgTbl[[#This Row],[code5]],'Org2564 NEW'!$C$4:$C$902,0))</f>
        <v>501</v>
      </c>
      <c r="K8" s="164" t="s">
        <v>941</v>
      </c>
      <c r="L8" s="164" t="str">
        <f>INDEX('Org2564 NEW'!F$4:F$902,MATCH(OrgTbl[[#This Row],[code5]],'Org2564 NEW'!$C$4:$C$902,0))</f>
        <v>A</v>
      </c>
      <c r="M8" s="165">
        <f>INDEX('Org2564 NEW'!I$4:I$902,MATCH(OrgTbl[[#This Row],[code5]],'Org2564 NEW'!$C$4:$C$902,0))</f>
        <v>18</v>
      </c>
      <c r="O8" s="164" t="s">
        <v>2704</v>
      </c>
      <c r="P8" s="164" t="str">
        <f>INDEX('Org2564 NEW'!J$4:J$902,MATCH(OrgTbl[[#This Row],[code5]],'Org2564 NEW'!$C$4:$C$902,0))</f>
        <v>รพศ.A &lt;=700</v>
      </c>
      <c r="Q8" s="164"/>
      <c r="R8" s="166"/>
    </row>
    <row r="9" spans="1:18" x14ac:dyDescent="0.35">
      <c r="A9" s="164" t="s">
        <v>613</v>
      </c>
      <c r="B9" s="164" t="s">
        <v>3468</v>
      </c>
      <c r="C9" s="164" t="s">
        <v>3469</v>
      </c>
      <c r="D9" s="164" t="s">
        <v>3470</v>
      </c>
      <c r="E9" s="165">
        <v>9</v>
      </c>
      <c r="F9" s="164" t="s">
        <v>928</v>
      </c>
      <c r="G9" s="164" t="str">
        <f>INDEX('Org2564 NEW'!E$4:E$902,MATCH(OrgTbl[[#This Row],[code5]],'Org2564 NEW'!$C$4:$C$902,0))</f>
        <v>รพศ.</v>
      </c>
      <c r="H9" s="165">
        <v>30</v>
      </c>
      <c r="I9" s="164" t="s">
        <v>3471</v>
      </c>
      <c r="J9" s="169">
        <f>INDEX('Org2564 NEW'!G$4:G$902,MATCH(OrgTbl[[#This Row],[code5]],'Org2564 NEW'!$C$4:$C$902,0))</f>
        <v>1319</v>
      </c>
      <c r="K9" s="164" t="s">
        <v>932</v>
      </c>
      <c r="L9" s="164" t="str">
        <f>INDEX('Org2564 NEW'!F$4:F$902,MATCH(OrgTbl[[#This Row],[code5]],'Org2564 NEW'!$C$4:$C$902,0))</f>
        <v>A</v>
      </c>
      <c r="M9" s="165">
        <f>INDEX('Org2564 NEW'!I$4:I$902,MATCH(OrgTbl[[#This Row],[code5]],'Org2564 NEW'!$C$4:$C$902,0))</f>
        <v>20</v>
      </c>
      <c r="O9" s="164" t="s">
        <v>3472</v>
      </c>
      <c r="P9" s="164" t="str">
        <f>INDEX('Org2564 NEW'!J$4:J$902,MATCH(OrgTbl[[#This Row],[code5]],'Org2564 NEW'!$C$4:$C$902,0))</f>
        <v>รพศ.A &gt;1000</v>
      </c>
      <c r="Q9" s="164"/>
      <c r="R9" s="166"/>
    </row>
    <row r="10" spans="1:18" x14ac:dyDescent="0.35">
      <c r="A10" s="164" t="s">
        <v>646</v>
      </c>
      <c r="B10" s="164" t="s">
        <v>3606</v>
      </c>
      <c r="C10" s="164" t="s">
        <v>3607</v>
      </c>
      <c r="D10" s="164" t="s">
        <v>3608</v>
      </c>
      <c r="E10" s="165">
        <v>9</v>
      </c>
      <c r="F10" s="164" t="s">
        <v>928</v>
      </c>
      <c r="G10" s="164" t="str">
        <f>INDEX('Org2564 NEW'!E$4:E$902,MATCH(OrgTbl[[#This Row],[code5]],'Org2564 NEW'!$C$4:$C$902,0))</f>
        <v>รพศ.</v>
      </c>
      <c r="H10" s="165">
        <v>31</v>
      </c>
      <c r="I10" s="164" t="s">
        <v>3608</v>
      </c>
      <c r="J10" s="169">
        <f>INDEX('Org2564 NEW'!G$4:G$902,MATCH(OrgTbl[[#This Row],[code5]],'Org2564 NEW'!$C$4:$C$902,0))</f>
        <v>761</v>
      </c>
      <c r="K10" s="164" t="s">
        <v>941</v>
      </c>
      <c r="L10" s="164" t="str">
        <f>INDEX('Org2564 NEW'!F$4:F$902,MATCH(OrgTbl[[#This Row],[code5]],'Org2564 NEW'!$C$4:$C$902,0))</f>
        <v>A</v>
      </c>
      <c r="M10" s="165">
        <f>INDEX('Org2564 NEW'!I$4:I$902,MATCH(OrgTbl[[#This Row],[code5]],'Org2564 NEW'!$C$4:$C$902,0))</f>
        <v>19</v>
      </c>
      <c r="O10" s="164" t="s">
        <v>3610</v>
      </c>
      <c r="P10" s="164" t="str">
        <f>INDEX('Org2564 NEW'!J$4:J$902,MATCH(OrgTbl[[#This Row],[code5]],'Org2564 NEW'!$C$4:$C$902,0))</f>
        <v>รพศ.A &gt;700 to &lt;1000</v>
      </c>
      <c r="Q10" s="164"/>
      <c r="R10" s="166"/>
    </row>
    <row r="11" spans="1:18" x14ac:dyDescent="0.35">
      <c r="A11" s="164" t="s">
        <v>669</v>
      </c>
      <c r="B11" s="164" t="s">
        <v>3700</v>
      </c>
      <c r="C11" s="164" t="s">
        <v>3701</v>
      </c>
      <c r="D11" s="164" t="s">
        <v>3702</v>
      </c>
      <c r="E11" s="165">
        <v>9</v>
      </c>
      <c r="F11" s="164" t="s">
        <v>928</v>
      </c>
      <c r="G11" s="164" t="str">
        <f>INDEX('Org2564 NEW'!E$4:E$902,MATCH(OrgTbl[[#This Row],[code5]],'Org2564 NEW'!$C$4:$C$902,0))</f>
        <v>รพศ.</v>
      </c>
      <c r="H11" s="165">
        <v>32</v>
      </c>
      <c r="I11" s="164" t="s">
        <v>3702</v>
      </c>
      <c r="J11" s="169">
        <f>INDEX('Org2564 NEW'!G$4:G$902,MATCH(OrgTbl[[#This Row],[code5]],'Org2564 NEW'!$C$4:$C$902,0))</f>
        <v>914</v>
      </c>
      <c r="K11" s="164" t="s">
        <v>941</v>
      </c>
      <c r="L11" s="164" t="str">
        <f>INDEX('Org2564 NEW'!F$4:F$902,MATCH(OrgTbl[[#This Row],[code5]],'Org2564 NEW'!$C$4:$C$902,0))</f>
        <v>A</v>
      </c>
      <c r="M11" s="165">
        <f>INDEX('Org2564 NEW'!I$4:I$902,MATCH(OrgTbl[[#This Row],[code5]],'Org2564 NEW'!$C$4:$C$902,0))</f>
        <v>19</v>
      </c>
      <c r="O11" s="164" t="s">
        <v>3704</v>
      </c>
      <c r="P11" s="164" t="str">
        <f>INDEX('Org2564 NEW'!J$4:J$902,MATCH(OrgTbl[[#This Row],[code5]],'Org2564 NEW'!$C$4:$C$902,0))</f>
        <v>รพศ.A &gt;700 to &lt;1000</v>
      </c>
      <c r="Q11" s="164"/>
      <c r="R11" s="166"/>
    </row>
    <row r="12" spans="1:18" x14ac:dyDescent="0.35">
      <c r="A12" s="164" t="s">
        <v>731</v>
      </c>
      <c r="B12" s="164" t="s">
        <v>3928</v>
      </c>
      <c r="C12" s="164" t="s">
        <v>3929</v>
      </c>
      <c r="D12" s="164" t="s">
        <v>3930</v>
      </c>
      <c r="E12" s="165">
        <v>10</v>
      </c>
      <c r="F12" s="164" t="s">
        <v>928</v>
      </c>
      <c r="G12" s="164" t="str">
        <f>INDEX('Org2564 NEW'!E$4:E$902,MATCH(OrgTbl[[#This Row],[code5]],'Org2564 NEW'!$C$4:$C$902,0))</f>
        <v>รพศ.</v>
      </c>
      <c r="H12" s="165">
        <v>34</v>
      </c>
      <c r="I12" s="164" t="s">
        <v>3931</v>
      </c>
      <c r="J12" s="169">
        <f>INDEX('Org2564 NEW'!G$4:G$902,MATCH(OrgTbl[[#This Row],[code5]],'Org2564 NEW'!$C$4:$C$902,0))</f>
        <v>1188</v>
      </c>
      <c r="K12" s="164" t="s">
        <v>941</v>
      </c>
      <c r="L12" s="164" t="str">
        <f>INDEX('Org2564 NEW'!F$4:F$902,MATCH(OrgTbl[[#This Row],[code5]],'Org2564 NEW'!$C$4:$C$902,0))</f>
        <v>A</v>
      </c>
      <c r="M12" s="165">
        <f>INDEX('Org2564 NEW'!I$4:I$902,MATCH(OrgTbl[[#This Row],[code5]],'Org2564 NEW'!$C$4:$C$902,0))</f>
        <v>20</v>
      </c>
      <c r="O12" s="164" t="s">
        <v>3932</v>
      </c>
      <c r="P12" s="164" t="str">
        <f>INDEX('Org2564 NEW'!J$4:J$902,MATCH(OrgTbl[[#This Row],[code5]],'Org2564 NEW'!$C$4:$C$902,0))</f>
        <v>รพศ.A &gt;1000</v>
      </c>
      <c r="Q12" s="164"/>
      <c r="R12" s="166"/>
    </row>
    <row r="13" spans="1:18" x14ac:dyDescent="0.35">
      <c r="A13" s="164" t="s">
        <v>458</v>
      </c>
      <c r="B13" s="164" t="s">
        <v>2769</v>
      </c>
      <c r="C13" s="164" t="s">
        <v>2770</v>
      </c>
      <c r="D13" s="164" t="s">
        <v>2771</v>
      </c>
      <c r="E13" s="165">
        <v>7</v>
      </c>
      <c r="F13" s="164" t="s">
        <v>928</v>
      </c>
      <c r="G13" s="164" t="str">
        <f>INDEX('Org2564 NEW'!E$4:E$902,MATCH(OrgTbl[[#This Row],[code5]],'Org2564 NEW'!$C$4:$C$902,0))</f>
        <v>รพศ.</v>
      </c>
      <c r="H13" s="165">
        <v>40</v>
      </c>
      <c r="I13" s="164" t="s">
        <v>2771</v>
      </c>
      <c r="J13" s="169">
        <f>INDEX('Org2564 NEW'!G$4:G$902,MATCH(OrgTbl[[#This Row],[code5]],'Org2564 NEW'!$C$4:$C$902,0))</f>
        <v>910</v>
      </c>
      <c r="K13" s="164" t="s">
        <v>932</v>
      </c>
      <c r="L13" s="164" t="str">
        <f>INDEX('Org2564 NEW'!F$4:F$902,MATCH(OrgTbl[[#This Row],[code5]],'Org2564 NEW'!$C$4:$C$902,0))</f>
        <v>A</v>
      </c>
      <c r="M13" s="165">
        <f>INDEX('Org2564 NEW'!I$4:I$902,MATCH(OrgTbl[[#This Row],[code5]],'Org2564 NEW'!$C$4:$C$902,0))</f>
        <v>19</v>
      </c>
      <c r="O13" s="164" t="s">
        <v>2773</v>
      </c>
      <c r="P13" s="164" t="str">
        <f>INDEX('Org2564 NEW'!J$4:J$902,MATCH(OrgTbl[[#This Row],[code5]],'Org2564 NEW'!$C$4:$C$902,0))</f>
        <v>รพศ.A &gt;700 to &lt;1000</v>
      </c>
      <c r="Q13" s="164"/>
      <c r="R13" s="166"/>
    </row>
    <row r="14" spans="1:18" x14ac:dyDescent="0.35">
      <c r="A14" s="164" t="s">
        <v>576</v>
      </c>
      <c r="B14" s="164" t="s">
        <v>3156</v>
      </c>
      <c r="C14" s="164" t="s">
        <v>3157</v>
      </c>
      <c r="D14" s="164" t="s">
        <v>3158</v>
      </c>
      <c r="E14" s="165">
        <v>8</v>
      </c>
      <c r="F14" s="164" t="s">
        <v>928</v>
      </c>
      <c r="G14" s="164" t="str">
        <f>INDEX('Org2564 NEW'!E$4:E$902,MATCH(OrgTbl[[#This Row],[code5]],'Org2564 NEW'!$C$4:$C$902,0))</f>
        <v>รพศ.</v>
      </c>
      <c r="H14" s="165">
        <v>41</v>
      </c>
      <c r="I14" s="164" t="s">
        <v>3158</v>
      </c>
      <c r="J14" s="169">
        <f>INDEX('Org2564 NEW'!G$4:G$902,MATCH(OrgTbl[[#This Row],[code5]],'Org2564 NEW'!$C$4:$C$902,0))</f>
        <v>1148</v>
      </c>
      <c r="K14" s="164" t="s">
        <v>941</v>
      </c>
      <c r="L14" s="164" t="str">
        <f>INDEX('Org2564 NEW'!F$4:F$902,MATCH(OrgTbl[[#This Row],[code5]],'Org2564 NEW'!$C$4:$C$902,0))</f>
        <v>A</v>
      </c>
      <c r="M14" s="165">
        <f>INDEX('Org2564 NEW'!I$4:I$902,MATCH(OrgTbl[[#This Row],[code5]],'Org2564 NEW'!$C$4:$C$902,0))</f>
        <v>20</v>
      </c>
      <c r="O14" s="164" t="s">
        <v>3159</v>
      </c>
      <c r="P14" s="164" t="str">
        <f>INDEX('Org2564 NEW'!J$4:J$902,MATCH(OrgTbl[[#This Row],[code5]],'Org2564 NEW'!$C$4:$C$902,0))</f>
        <v>รพศ.A &gt;1000</v>
      </c>
      <c r="Q14" s="164"/>
      <c r="R14" s="166"/>
    </row>
    <row r="15" spans="1:18" x14ac:dyDescent="0.35">
      <c r="A15" s="164" t="s">
        <v>114</v>
      </c>
      <c r="B15" s="164" t="s">
        <v>1102</v>
      </c>
      <c r="C15" s="164" t="s">
        <v>1103</v>
      </c>
      <c r="D15" s="164" t="s">
        <v>1104</v>
      </c>
      <c r="E15" s="165">
        <v>1</v>
      </c>
      <c r="F15" s="164" t="s">
        <v>928</v>
      </c>
      <c r="G15" s="164" t="str">
        <f>INDEX('Org2564 NEW'!E$4:E$902,MATCH(OrgTbl[[#This Row],[code5]],'Org2564 NEW'!$C$4:$C$902,0))</f>
        <v>รพศ.</v>
      </c>
      <c r="H15" s="165">
        <v>52</v>
      </c>
      <c r="I15" s="164" t="s">
        <v>1104</v>
      </c>
      <c r="J15" s="169">
        <f>INDEX('Org2564 NEW'!G$4:G$902,MATCH(OrgTbl[[#This Row],[code5]],'Org2564 NEW'!$C$4:$C$902,0))</f>
        <v>743</v>
      </c>
      <c r="K15" s="164" t="s">
        <v>941</v>
      </c>
      <c r="L15" s="164" t="str">
        <f>INDEX('Org2564 NEW'!F$4:F$902,MATCH(OrgTbl[[#This Row],[code5]],'Org2564 NEW'!$C$4:$C$902,0))</f>
        <v>A</v>
      </c>
      <c r="M15" s="165">
        <f>INDEX('Org2564 NEW'!I$4:I$902,MATCH(OrgTbl[[#This Row],[code5]],'Org2564 NEW'!$C$4:$C$902,0))</f>
        <v>19</v>
      </c>
      <c r="O15" s="164" t="s">
        <v>1107</v>
      </c>
      <c r="P15" s="164" t="str">
        <f>INDEX('Org2564 NEW'!J$4:J$902,MATCH(OrgTbl[[#This Row],[code5]],'Org2564 NEW'!$C$4:$C$902,0))</f>
        <v>รพศ.A &gt;700 to &lt;1000</v>
      </c>
      <c r="Q15" s="164"/>
      <c r="R15" s="166"/>
    </row>
    <row r="16" spans="1:18" x14ac:dyDescent="0.35">
      <c r="A16" s="164" t="s">
        <v>173</v>
      </c>
      <c r="B16" s="164" t="s">
        <v>1416</v>
      </c>
      <c r="C16" s="164" t="s">
        <v>1417</v>
      </c>
      <c r="D16" s="164" t="s">
        <v>1418</v>
      </c>
      <c r="E16" s="165">
        <v>2</v>
      </c>
      <c r="F16" s="164" t="s">
        <v>928</v>
      </c>
      <c r="G16" s="164" t="str">
        <f>INDEX('Org2564 NEW'!E$4:E$902,MATCH(OrgTbl[[#This Row],[code5]],'Org2564 NEW'!$C$4:$C$902,0))</f>
        <v>รพศ.</v>
      </c>
      <c r="H16" s="165">
        <v>53</v>
      </c>
      <c r="I16" s="164" t="s">
        <v>1418</v>
      </c>
      <c r="J16" s="169">
        <f>INDEX('Org2564 NEW'!G$4:G$902,MATCH(OrgTbl[[#This Row],[code5]],'Org2564 NEW'!$C$4:$C$902,0))</f>
        <v>655</v>
      </c>
      <c r="K16" s="164" t="s">
        <v>941</v>
      </c>
      <c r="L16" s="164" t="str">
        <f>INDEX('Org2564 NEW'!F$4:F$902,MATCH(OrgTbl[[#This Row],[code5]],'Org2564 NEW'!$C$4:$C$902,0))</f>
        <v>A</v>
      </c>
      <c r="M16" s="165">
        <f>INDEX('Org2564 NEW'!I$4:I$902,MATCH(OrgTbl[[#This Row],[code5]],'Org2564 NEW'!$C$4:$C$902,0))</f>
        <v>18</v>
      </c>
      <c r="O16" s="164" t="s">
        <v>1420</v>
      </c>
      <c r="P16" s="164" t="str">
        <f>INDEX('Org2564 NEW'!J$4:J$902,MATCH(OrgTbl[[#This Row],[code5]],'Org2564 NEW'!$C$4:$C$902,0))</f>
        <v>รพศ.A &lt;=700</v>
      </c>
      <c r="Q16" s="164"/>
      <c r="R16" s="166"/>
    </row>
    <row r="17" spans="1:18" x14ac:dyDescent="0.35">
      <c r="A17" s="164" t="s">
        <v>35</v>
      </c>
      <c r="B17" s="164" t="s">
        <v>1302</v>
      </c>
      <c r="C17" s="164" t="s">
        <v>1303</v>
      </c>
      <c r="D17" s="164" t="s">
        <v>1304</v>
      </c>
      <c r="E17" s="165">
        <v>1</v>
      </c>
      <c r="F17" s="164" t="s">
        <v>928</v>
      </c>
      <c r="G17" s="164" t="str">
        <f>INDEX('Org2564 NEW'!E$4:E$902,MATCH(OrgTbl[[#This Row],[code5]],'Org2564 NEW'!$C$4:$C$902,0))</f>
        <v>รพศ.</v>
      </c>
      <c r="H17" s="165">
        <v>57</v>
      </c>
      <c r="I17" s="164" t="s">
        <v>1305</v>
      </c>
      <c r="J17" s="169">
        <f>INDEX('Org2564 NEW'!G$4:G$902,MATCH(OrgTbl[[#This Row],[code5]],'Org2564 NEW'!$C$4:$C$902,0))</f>
        <v>760</v>
      </c>
      <c r="K17" s="164" t="s">
        <v>932</v>
      </c>
      <c r="L17" s="164" t="str">
        <f>INDEX('Org2564 NEW'!F$4:F$902,MATCH(OrgTbl[[#This Row],[code5]],'Org2564 NEW'!$C$4:$C$902,0))</f>
        <v>A</v>
      </c>
      <c r="M17" s="165">
        <f>INDEX('Org2564 NEW'!I$4:I$902,MATCH(OrgTbl[[#This Row],[code5]],'Org2564 NEW'!$C$4:$C$902,0))</f>
        <v>19</v>
      </c>
      <c r="O17" s="164" t="s">
        <v>1307</v>
      </c>
      <c r="P17" s="164" t="str">
        <f>INDEX('Org2564 NEW'!J$4:J$902,MATCH(OrgTbl[[#This Row],[code5]],'Org2564 NEW'!$C$4:$C$902,0))</f>
        <v>รพศ.A &gt;700 to &lt;1000</v>
      </c>
      <c r="Q17" s="164"/>
      <c r="R17" s="166"/>
    </row>
    <row r="18" spans="1:18" x14ac:dyDescent="0.35">
      <c r="A18" s="164" t="s">
        <v>202</v>
      </c>
      <c r="B18" s="164" t="s">
        <v>1661</v>
      </c>
      <c r="C18" s="164" t="s">
        <v>1662</v>
      </c>
      <c r="D18" s="164" t="s">
        <v>1663</v>
      </c>
      <c r="E18" s="165">
        <v>3</v>
      </c>
      <c r="F18" s="164" t="s">
        <v>928</v>
      </c>
      <c r="G18" s="164" t="str">
        <f>INDEX('Org2564 NEW'!E$4:E$902,MATCH(OrgTbl[[#This Row],[code5]],'Org2564 NEW'!$C$4:$C$902,0))</f>
        <v>รพศ.</v>
      </c>
      <c r="H18" s="165">
        <v>60</v>
      </c>
      <c r="I18" s="164" t="s">
        <v>1664</v>
      </c>
      <c r="J18" s="169">
        <f>INDEX('Org2564 NEW'!G$4:G$902,MATCH(OrgTbl[[#This Row],[code5]],'Org2564 NEW'!$C$4:$C$902,0))</f>
        <v>646</v>
      </c>
      <c r="K18" s="164" t="s">
        <v>941</v>
      </c>
      <c r="L18" s="164" t="str">
        <f>INDEX('Org2564 NEW'!F$4:F$902,MATCH(OrgTbl[[#This Row],[code5]],'Org2564 NEW'!$C$4:$C$902,0))</f>
        <v>A</v>
      </c>
      <c r="M18" s="165">
        <f>INDEX('Org2564 NEW'!I$4:I$902,MATCH(OrgTbl[[#This Row],[code5]],'Org2564 NEW'!$C$4:$C$902,0))</f>
        <v>18</v>
      </c>
      <c r="O18" s="164" t="s">
        <v>1666</v>
      </c>
      <c r="P18" s="164" t="str">
        <f>INDEX('Org2564 NEW'!J$4:J$902,MATCH(OrgTbl[[#This Row],[code5]],'Org2564 NEW'!$C$4:$C$902,0))</f>
        <v>รพศ.A &lt;=700</v>
      </c>
      <c r="Q18" s="164"/>
      <c r="R18" s="166"/>
    </row>
    <row r="19" spans="1:18" x14ac:dyDescent="0.35">
      <c r="A19" s="164" t="s">
        <v>144</v>
      </c>
      <c r="B19" s="164" t="s">
        <v>1536</v>
      </c>
      <c r="C19" s="164" t="s">
        <v>1537</v>
      </c>
      <c r="D19" s="164" t="s">
        <v>1538</v>
      </c>
      <c r="E19" s="165">
        <v>2</v>
      </c>
      <c r="F19" s="164" t="s">
        <v>928</v>
      </c>
      <c r="G19" s="164" t="str">
        <f>INDEX('Org2564 NEW'!E$4:E$902,MATCH(OrgTbl[[#This Row],[code5]],'Org2564 NEW'!$C$4:$C$902,0))</f>
        <v>รพศ.</v>
      </c>
      <c r="H19" s="165">
        <v>65</v>
      </c>
      <c r="I19" s="164" t="s">
        <v>1539</v>
      </c>
      <c r="J19" s="169">
        <f>INDEX('Org2564 NEW'!G$4:G$902,MATCH(OrgTbl[[#This Row],[code5]],'Org2564 NEW'!$C$4:$C$902,0))</f>
        <v>922</v>
      </c>
      <c r="K19" s="164" t="s">
        <v>941</v>
      </c>
      <c r="L19" s="164" t="str">
        <f>INDEX('Org2564 NEW'!F$4:F$902,MATCH(OrgTbl[[#This Row],[code5]],'Org2564 NEW'!$C$4:$C$902,0))</f>
        <v>A</v>
      </c>
      <c r="M19" s="165">
        <f>INDEX('Org2564 NEW'!I$4:I$902,MATCH(OrgTbl[[#This Row],[code5]],'Org2564 NEW'!$C$4:$C$902,0))</f>
        <v>19</v>
      </c>
      <c r="O19" s="164" t="s">
        <v>1541</v>
      </c>
      <c r="P19" s="164" t="str">
        <f>INDEX('Org2564 NEW'!J$4:J$902,MATCH(OrgTbl[[#This Row],[code5]],'Org2564 NEW'!$C$4:$C$902,0))</f>
        <v>รพศ.A &gt;700 to &lt;1000</v>
      </c>
      <c r="Q19" s="164"/>
      <c r="R19" s="166"/>
    </row>
    <row r="20" spans="1:18" x14ac:dyDescent="0.35">
      <c r="A20" s="164" t="s">
        <v>346</v>
      </c>
      <c r="B20" s="164" t="s">
        <v>2165</v>
      </c>
      <c r="C20" s="164" t="s">
        <v>2166</v>
      </c>
      <c r="D20" s="164" t="s">
        <v>2167</v>
      </c>
      <c r="E20" s="165">
        <v>5</v>
      </c>
      <c r="F20" s="164" t="s">
        <v>928</v>
      </c>
      <c r="G20" s="164" t="str">
        <f>INDEX('Org2564 NEW'!E$4:E$902,MATCH(OrgTbl[[#This Row],[code5]],'Org2564 NEW'!$C$4:$C$902,0))</f>
        <v>รพศ.</v>
      </c>
      <c r="H20" s="165">
        <v>70</v>
      </c>
      <c r="I20" s="164" t="s">
        <v>2167</v>
      </c>
      <c r="J20" s="169">
        <f>INDEX('Org2564 NEW'!G$4:G$902,MATCH(OrgTbl[[#This Row],[code5]],'Org2564 NEW'!$C$4:$C$902,0))</f>
        <v>911</v>
      </c>
      <c r="K20" s="164" t="s">
        <v>941</v>
      </c>
      <c r="L20" s="164" t="str">
        <f>INDEX('Org2564 NEW'!F$4:F$902,MATCH(OrgTbl[[#This Row],[code5]],'Org2564 NEW'!$C$4:$C$902,0))</f>
        <v>A</v>
      </c>
      <c r="M20" s="165">
        <f>INDEX('Org2564 NEW'!I$4:I$902,MATCH(OrgTbl[[#This Row],[code5]],'Org2564 NEW'!$C$4:$C$902,0))</f>
        <v>19</v>
      </c>
      <c r="O20" s="164" t="s">
        <v>2169</v>
      </c>
      <c r="P20" s="164" t="str">
        <f>INDEX('Org2564 NEW'!J$4:J$902,MATCH(OrgTbl[[#This Row],[code5]],'Org2564 NEW'!$C$4:$C$902,0))</f>
        <v>รพศ.A &gt;700 to &lt;1000</v>
      </c>
      <c r="Q20" s="164"/>
      <c r="R20" s="166"/>
    </row>
    <row r="21" spans="1:18" x14ac:dyDescent="0.35">
      <c r="A21" s="164" t="s">
        <v>362</v>
      </c>
      <c r="B21" s="164" t="s">
        <v>2278</v>
      </c>
      <c r="C21" s="164" t="s">
        <v>2279</v>
      </c>
      <c r="D21" s="164" t="s">
        <v>2280</v>
      </c>
      <c r="E21" s="165">
        <v>5</v>
      </c>
      <c r="F21" s="164" t="s">
        <v>928</v>
      </c>
      <c r="G21" s="164" t="str">
        <f>INDEX('Org2564 NEW'!E$4:E$902,MATCH(OrgTbl[[#This Row],[code5]],'Org2564 NEW'!$C$4:$C$902,0))</f>
        <v>รพศ.</v>
      </c>
      <c r="H21" s="165">
        <v>72</v>
      </c>
      <c r="I21" s="164" t="s">
        <v>2281</v>
      </c>
      <c r="J21" s="169">
        <f>INDEX('Org2564 NEW'!G$4:G$902,MATCH(OrgTbl[[#This Row],[code5]],'Org2564 NEW'!$C$4:$C$902,0))</f>
        <v>680</v>
      </c>
      <c r="K21" s="164" t="s">
        <v>941</v>
      </c>
      <c r="L21" s="164" t="str">
        <f>INDEX('Org2564 NEW'!F$4:F$902,MATCH(OrgTbl[[#This Row],[code5]],'Org2564 NEW'!$C$4:$C$902,0))</f>
        <v>A</v>
      </c>
      <c r="M21" s="165">
        <f>INDEX('Org2564 NEW'!I$4:I$902,MATCH(OrgTbl[[#This Row],[code5]],'Org2564 NEW'!$C$4:$C$902,0))</f>
        <v>18</v>
      </c>
      <c r="O21" s="164" t="s">
        <v>2283</v>
      </c>
      <c r="P21" s="164" t="str">
        <f>INDEX('Org2564 NEW'!J$4:J$902,MATCH(OrgTbl[[#This Row],[code5]],'Org2564 NEW'!$C$4:$C$902,0))</f>
        <v>รพศ.A &lt;=700</v>
      </c>
      <c r="Q21" s="164"/>
      <c r="R21" s="166"/>
    </row>
    <row r="22" spans="1:18" x14ac:dyDescent="0.35">
      <c r="A22" s="164" t="s">
        <v>321</v>
      </c>
      <c r="B22" s="164" t="s">
        <v>2323</v>
      </c>
      <c r="C22" s="164" t="s">
        <v>2324</v>
      </c>
      <c r="D22" s="164" t="s">
        <v>2325</v>
      </c>
      <c r="E22" s="165">
        <v>5</v>
      </c>
      <c r="F22" s="164" t="s">
        <v>928</v>
      </c>
      <c r="G22" s="164" t="str">
        <f>INDEX('Org2564 NEW'!E$4:E$902,MATCH(OrgTbl[[#This Row],[code5]],'Org2564 NEW'!$C$4:$C$902,0))</f>
        <v>รพศ.</v>
      </c>
      <c r="H22" s="165">
        <v>73</v>
      </c>
      <c r="I22" s="164" t="s">
        <v>2325</v>
      </c>
      <c r="J22" s="169">
        <f>INDEX('Org2564 NEW'!G$4:G$902,MATCH(OrgTbl[[#This Row],[code5]],'Org2564 NEW'!$C$4:$C$902,0))</f>
        <v>860</v>
      </c>
      <c r="K22" s="164" t="s">
        <v>941</v>
      </c>
      <c r="L22" s="164" t="str">
        <f>INDEX('Org2564 NEW'!F$4:F$902,MATCH(OrgTbl[[#This Row],[code5]],'Org2564 NEW'!$C$4:$C$902,0))</f>
        <v>A</v>
      </c>
      <c r="M22" s="165">
        <f>INDEX('Org2564 NEW'!I$4:I$902,MATCH(OrgTbl[[#This Row],[code5]],'Org2564 NEW'!$C$4:$C$902,0))</f>
        <v>19</v>
      </c>
      <c r="O22" s="164" t="s">
        <v>2327</v>
      </c>
      <c r="P22" s="164" t="str">
        <f>INDEX('Org2564 NEW'!J$4:J$902,MATCH(OrgTbl[[#This Row],[code5]],'Org2564 NEW'!$C$4:$C$902,0))</f>
        <v>รพศ.A &gt;700 to &lt;1000</v>
      </c>
      <c r="Q22" s="164"/>
      <c r="R22" s="166"/>
    </row>
    <row r="23" spans="1:18" x14ac:dyDescent="0.35">
      <c r="A23" s="164" t="s">
        <v>776</v>
      </c>
      <c r="B23" s="164" t="s">
        <v>4132</v>
      </c>
      <c r="C23" s="164" t="s">
        <v>4133</v>
      </c>
      <c r="D23" s="164" t="s">
        <v>4134</v>
      </c>
      <c r="E23" s="165">
        <v>11</v>
      </c>
      <c r="F23" s="164" t="s">
        <v>928</v>
      </c>
      <c r="G23" s="164" t="str">
        <f>INDEX('Org2564 NEW'!E$4:E$902,MATCH(OrgTbl[[#This Row],[code5]],'Org2564 NEW'!$C$4:$C$902,0))</f>
        <v>รพศ.</v>
      </c>
      <c r="H23" s="165">
        <v>80</v>
      </c>
      <c r="I23" s="164" t="s">
        <v>4135</v>
      </c>
      <c r="J23" s="169">
        <f>INDEX('Org2564 NEW'!G$4:G$902,MATCH(OrgTbl[[#This Row],[code5]],'Org2564 NEW'!$C$4:$C$902,0))</f>
        <v>844</v>
      </c>
      <c r="K23" s="164" t="s">
        <v>941</v>
      </c>
      <c r="L23" s="164" t="str">
        <f>INDEX('Org2564 NEW'!F$4:F$902,MATCH(OrgTbl[[#This Row],[code5]],'Org2564 NEW'!$C$4:$C$902,0))</f>
        <v>A</v>
      </c>
      <c r="M23" s="165">
        <f>INDEX('Org2564 NEW'!I$4:I$902,MATCH(OrgTbl[[#This Row],[code5]],'Org2564 NEW'!$C$4:$C$902,0))</f>
        <v>19</v>
      </c>
      <c r="O23" s="164" t="s">
        <v>4137</v>
      </c>
      <c r="P23" s="164" t="str">
        <f>INDEX('Org2564 NEW'!J$4:J$902,MATCH(OrgTbl[[#This Row],[code5]],'Org2564 NEW'!$C$4:$C$902,0))</f>
        <v>รพศ.A &gt;700 to &lt;1000</v>
      </c>
      <c r="Q23" s="164"/>
      <c r="R23" s="166"/>
    </row>
    <row r="24" spans="1:18" x14ac:dyDescent="0.35">
      <c r="A24" s="164" t="s">
        <v>813</v>
      </c>
      <c r="B24" s="164" t="s">
        <v>4316</v>
      </c>
      <c r="C24" s="164" t="s">
        <v>4317</v>
      </c>
      <c r="D24" s="164" t="s">
        <v>4318</v>
      </c>
      <c r="E24" s="165">
        <v>11</v>
      </c>
      <c r="F24" s="164" t="s">
        <v>928</v>
      </c>
      <c r="G24" s="164" t="str">
        <f>INDEX('Org2564 NEW'!E$4:E$902,MATCH(OrgTbl[[#This Row],[code5]],'Org2564 NEW'!$C$4:$C$902,0))</f>
        <v>รพศ.</v>
      </c>
      <c r="H24" s="165">
        <v>84</v>
      </c>
      <c r="I24" s="164" t="s">
        <v>4318</v>
      </c>
      <c r="J24" s="169">
        <f>INDEX('Org2564 NEW'!G$4:G$902,MATCH(OrgTbl[[#This Row],[code5]],'Org2564 NEW'!$C$4:$C$902,0))</f>
        <v>748</v>
      </c>
      <c r="K24" s="164" t="s">
        <v>932</v>
      </c>
      <c r="L24" s="164" t="str">
        <f>INDEX('Org2564 NEW'!F$4:F$902,MATCH(OrgTbl[[#This Row],[code5]],'Org2564 NEW'!$C$4:$C$902,0))</f>
        <v>A</v>
      </c>
      <c r="M24" s="165">
        <f>INDEX('Org2564 NEW'!I$4:I$902,MATCH(OrgTbl[[#This Row],[code5]],'Org2564 NEW'!$C$4:$C$902,0))</f>
        <v>19</v>
      </c>
      <c r="O24" s="164" t="s">
        <v>4320</v>
      </c>
      <c r="P24" s="164" t="str">
        <f>INDEX('Org2564 NEW'!J$4:J$902,MATCH(OrgTbl[[#This Row],[code5]],'Org2564 NEW'!$C$4:$C$902,0))</f>
        <v>รพศ.A &gt;700 to &lt;1000</v>
      </c>
      <c r="Q24" s="164"/>
      <c r="R24" s="166"/>
    </row>
    <row r="25" spans="1:18" x14ac:dyDescent="0.35">
      <c r="A25" s="164" t="s">
        <v>886</v>
      </c>
      <c r="B25" s="164" t="s">
        <v>4466</v>
      </c>
      <c r="C25" s="164" t="s">
        <v>4467</v>
      </c>
      <c r="D25" s="164" t="s">
        <v>4468</v>
      </c>
      <c r="E25" s="165">
        <v>12</v>
      </c>
      <c r="F25" s="164" t="s">
        <v>928</v>
      </c>
      <c r="G25" s="164" t="str">
        <f>INDEX('Org2564 NEW'!E$4:E$902,MATCH(OrgTbl[[#This Row],[code5]],'Org2564 NEW'!$C$4:$C$902,0))</f>
        <v>รพศ.</v>
      </c>
      <c r="H25" s="165">
        <v>90</v>
      </c>
      <c r="I25" s="164" t="s">
        <v>4469</v>
      </c>
      <c r="J25" s="169">
        <f>INDEX('Org2564 NEW'!G$4:G$902,MATCH(OrgTbl[[#This Row],[code5]],'Org2564 NEW'!$C$4:$C$902,0))</f>
        <v>619</v>
      </c>
      <c r="K25" s="164" t="s">
        <v>932</v>
      </c>
      <c r="L25" s="164" t="str">
        <f>INDEX('Org2564 NEW'!F$4:F$902,MATCH(OrgTbl[[#This Row],[code5]],'Org2564 NEW'!$C$4:$C$902,0))</f>
        <v>A</v>
      </c>
      <c r="M25" s="165">
        <f>INDEX('Org2564 NEW'!I$4:I$902,MATCH(OrgTbl[[#This Row],[code5]],'Org2564 NEW'!$C$4:$C$902,0))</f>
        <v>18</v>
      </c>
      <c r="O25" s="164" t="s">
        <v>4471</v>
      </c>
      <c r="P25" s="164" t="str">
        <f>INDEX('Org2564 NEW'!J$4:J$902,MATCH(OrgTbl[[#This Row],[code5]],'Org2564 NEW'!$C$4:$C$902,0))</f>
        <v>รพศ.A &lt;=700</v>
      </c>
      <c r="Q25" s="164"/>
      <c r="R25" s="166"/>
    </row>
    <row r="26" spans="1:18" x14ac:dyDescent="0.35">
      <c r="A26" s="164" t="s">
        <v>833</v>
      </c>
      <c r="B26" s="164" t="s">
        <v>4566</v>
      </c>
      <c r="C26" s="164" t="s">
        <v>4567</v>
      </c>
      <c r="D26" s="164" t="s">
        <v>4568</v>
      </c>
      <c r="E26" s="165">
        <v>12</v>
      </c>
      <c r="F26" s="164" t="s">
        <v>928</v>
      </c>
      <c r="G26" s="164" t="str">
        <f>INDEX('Org2564 NEW'!E$4:E$902,MATCH(OrgTbl[[#This Row],[code5]],'Org2564 NEW'!$C$4:$C$902,0))</f>
        <v>รพศ.</v>
      </c>
      <c r="H26" s="165">
        <v>92</v>
      </c>
      <c r="I26" s="164" t="s">
        <v>4568</v>
      </c>
      <c r="J26" s="169">
        <f>INDEX('Org2564 NEW'!G$4:G$902,MATCH(OrgTbl[[#This Row],[code5]],'Org2564 NEW'!$C$4:$C$902,0))</f>
        <v>553</v>
      </c>
      <c r="K26" s="164" t="s">
        <v>932</v>
      </c>
      <c r="L26" s="164" t="str">
        <f>INDEX('Org2564 NEW'!F$4:F$902,MATCH(OrgTbl[[#This Row],[code5]],'Org2564 NEW'!$C$4:$C$902,0))</f>
        <v>A</v>
      </c>
      <c r="M26" s="165">
        <f>INDEX('Org2564 NEW'!I$4:I$902,MATCH(OrgTbl[[#This Row],[code5]],'Org2564 NEW'!$C$4:$C$902,0))</f>
        <v>18</v>
      </c>
      <c r="O26" s="164" t="s">
        <v>4570</v>
      </c>
      <c r="P26" s="164" t="str">
        <f>INDEX('Org2564 NEW'!J$4:J$902,MATCH(OrgTbl[[#This Row],[code5]],'Org2564 NEW'!$C$4:$C$902,0))</f>
        <v>รพศ.A &lt;=700</v>
      </c>
      <c r="Q26" s="164"/>
      <c r="R26" s="166"/>
    </row>
    <row r="27" spans="1:18" x14ac:dyDescent="0.35">
      <c r="A27" s="164" t="s">
        <v>878</v>
      </c>
      <c r="B27" s="164" t="s">
        <v>4702</v>
      </c>
      <c r="C27" s="164" t="s">
        <v>4703</v>
      </c>
      <c r="D27" s="164" t="s">
        <v>4704</v>
      </c>
      <c r="E27" s="165">
        <v>12</v>
      </c>
      <c r="F27" s="164" t="s">
        <v>928</v>
      </c>
      <c r="G27" s="164" t="str">
        <f>INDEX('Org2564 NEW'!E$4:E$902,MATCH(OrgTbl[[#This Row],[code5]],'Org2564 NEW'!$C$4:$C$902,0))</f>
        <v>รพศ.</v>
      </c>
      <c r="H27" s="165">
        <v>95</v>
      </c>
      <c r="I27" s="164" t="s">
        <v>4704</v>
      </c>
      <c r="J27" s="169">
        <f>INDEX('Org2564 NEW'!G$4:G$902,MATCH(OrgTbl[[#This Row],[code5]],'Org2564 NEW'!$C$4:$C$902,0))</f>
        <v>541</v>
      </c>
      <c r="K27" s="164" t="s">
        <v>941</v>
      </c>
      <c r="L27" s="164" t="str">
        <f>INDEX('Org2564 NEW'!F$4:F$902,MATCH(OrgTbl[[#This Row],[code5]],'Org2564 NEW'!$C$4:$C$902,0))</f>
        <v>A</v>
      </c>
      <c r="M27" s="165">
        <f>INDEX('Org2564 NEW'!I$4:I$902,MATCH(OrgTbl[[#This Row],[code5]],'Org2564 NEW'!$C$4:$C$902,0))</f>
        <v>18</v>
      </c>
      <c r="O27" s="164" t="s">
        <v>4706</v>
      </c>
      <c r="P27" s="164" t="str">
        <f>INDEX('Org2564 NEW'!J$4:J$902,MATCH(OrgTbl[[#This Row],[code5]],'Org2564 NEW'!$C$4:$C$902,0))</f>
        <v>รพศ.A &lt;=700</v>
      </c>
      <c r="Q27" s="164"/>
      <c r="R27" s="166"/>
    </row>
    <row r="28" spans="1:18" x14ac:dyDescent="0.35">
      <c r="A28" s="164" t="s">
        <v>429</v>
      </c>
      <c r="B28" s="164" t="s">
        <v>2454</v>
      </c>
      <c r="C28" s="164" t="s">
        <v>6515</v>
      </c>
      <c r="D28" s="164" t="s">
        <v>2455</v>
      </c>
      <c r="E28" s="165">
        <v>6</v>
      </c>
      <c r="F28" s="164" t="s">
        <v>928</v>
      </c>
      <c r="G28" s="164" t="str">
        <f>INDEX('Org2564 NEW'!E$4:E$902,MATCH(OrgTbl[[#This Row],[code5]],'Org2564 NEW'!$C$4:$C$902,0))</f>
        <v>รพศ.</v>
      </c>
      <c r="H28" s="165">
        <v>11</v>
      </c>
      <c r="I28" s="164" t="s">
        <v>2455</v>
      </c>
      <c r="J28" s="169">
        <f>INDEX('Org2564 NEW'!G$4:G$902,MATCH(OrgTbl[[#This Row],[code5]],'Org2564 NEW'!$C$4:$C$902,0))</f>
        <v>600</v>
      </c>
      <c r="K28" s="164" t="s">
        <v>941</v>
      </c>
      <c r="L28" s="164" t="str">
        <f>INDEX('Org2564 NEW'!F$4:F$902,MATCH(OrgTbl[[#This Row],[code5]],'Org2564 NEW'!$C$4:$C$902,0))</f>
        <v>A</v>
      </c>
      <c r="M28" s="165">
        <f>INDEX('Org2564 NEW'!I$4:I$902,MATCH(OrgTbl[[#This Row],[code5]],'Org2564 NEW'!$C$4:$C$902,0))</f>
        <v>18</v>
      </c>
      <c r="O28" s="164" t="s">
        <v>2457</v>
      </c>
      <c r="P28" s="164" t="str">
        <f>INDEX('Org2564 NEW'!J$4:J$902,MATCH(OrgTbl[[#This Row],[code5]],'Org2564 NEW'!$C$4:$C$902,0))</f>
        <v>รพศ.A &lt;=700</v>
      </c>
      <c r="Q28" s="164"/>
      <c r="R28" s="166"/>
    </row>
    <row r="29" spans="1:18" x14ac:dyDescent="0.35">
      <c r="A29" s="164" t="s">
        <v>239</v>
      </c>
      <c r="B29" s="164" t="s">
        <v>1855</v>
      </c>
      <c r="C29" s="164" t="s">
        <v>6516</v>
      </c>
      <c r="D29" s="164" t="s">
        <v>1856</v>
      </c>
      <c r="E29" s="165">
        <v>4</v>
      </c>
      <c r="F29" s="164" t="s">
        <v>928</v>
      </c>
      <c r="G29" s="164" t="str">
        <f>INDEX('Org2564 NEW'!E$4:E$902,MATCH(OrgTbl[[#This Row],[code5]],'Org2564 NEW'!$C$4:$C$902,0))</f>
        <v>รพศ.</v>
      </c>
      <c r="H29" s="165">
        <v>12</v>
      </c>
      <c r="I29" s="164" t="s">
        <v>1857</v>
      </c>
      <c r="J29" s="169">
        <f>INDEX('Org2564 NEW'!G$4:G$902,MATCH(OrgTbl[[#This Row],[code5]],'Org2564 NEW'!$C$4:$C$902,0))</f>
        <v>640</v>
      </c>
      <c r="K29" s="164" t="s">
        <v>932</v>
      </c>
      <c r="L29" s="164" t="str">
        <f>INDEX('Org2564 NEW'!F$4:F$902,MATCH(OrgTbl[[#This Row],[code5]],'Org2564 NEW'!$C$4:$C$902,0))</f>
        <v>A</v>
      </c>
      <c r="M29" s="165">
        <f>INDEX('Org2564 NEW'!I$4:I$902,MATCH(OrgTbl[[#This Row],[code5]],'Org2564 NEW'!$C$4:$C$902,0))</f>
        <v>18</v>
      </c>
      <c r="O29" s="164" t="s">
        <v>1859</v>
      </c>
      <c r="P29" s="164" t="str">
        <f>INDEX('Org2564 NEW'!J$4:J$902,MATCH(OrgTbl[[#This Row],[code5]],'Org2564 NEW'!$C$4:$C$902,0))</f>
        <v>รพศ.A &lt;=700</v>
      </c>
      <c r="Q29" s="164"/>
      <c r="R29" s="166"/>
    </row>
    <row r="30" spans="1:18" x14ac:dyDescent="0.35">
      <c r="A30" s="164" t="s">
        <v>246</v>
      </c>
      <c r="B30" s="164" t="s">
        <v>1884</v>
      </c>
      <c r="C30" s="164" t="s">
        <v>1885</v>
      </c>
      <c r="D30" s="164" t="s">
        <v>1886</v>
      </c>
      <c r="E30" s="165">
        <v>4</v>
      </c>
      <c r="F30" s="164" t="s">
        <v>938</v>
      </c>
      <c r="G30" s="164" t="str">
        <f>INDEX('Org2564 NEW'!E$4:E$902,MATCH(OrgTbl[[#This Row],[code5]],'Org2564 NEW'!$C$4:$C$902,0))</f>
        <v>รพท.</v>
      </c>
      <c r="H30" s="165">
        <v>13</v>
      </c>
      <c r="I30" s="164" t="s">
        <v>1886</v>
      </c>
      <c r="J30" s="169">
        <f>INDEX('Org2564 NEW'!G$4:G$902,MATCH(OrgTbl[[#This Row],[code5]],'Org2564 NEW'!$C$4:$C$902,0))</f>
        <v>409</v>
      </c>
      <c r="K30" s="164" t="s">
        <v>941</v>
      </c>
      <c r="L30" s="164" t="str">
        <f>INDEX('Org2564 NEW'!F$4:F$902,MATCH(OrgTbl[[#This Row],[code5]],'Org2564 NEW'!$C$4:$C$902,0))</f>
        <v>S</v>
      </c>
      <c r="M30" s="165">
        <f>INDEX('Org2564 NEW'!I$4:I$902,MATCH(OrgTbl[[#This Row],[code5]],'Org2564 NEW'!$C$4:$C$902,0))</f>
        <v>17</v>
      </c>
      <c r="O30" s="164" t="s">
        <v>1888</v>
      </c>
      <c r="P30" s="164" t="str">
        <f>INDEX('Org2564 NEW'!J$4:J$902,MATCH(OrgTbl[[#This Row],[code5]],'Org2564 NEW'!$C$4:$C$902,0))</f>
        <v>รพท.S &gt;400</v>
      </c>
      <c r="Q30" s="164"/>
      <c r="R30" s="166"/>
    </row>
    <row r="31" spans="1:18" x14ac:dyDescent="0.35">
      <c r="A31" s="164" t="s">
        <v>255</v>
      </c>
      <c r="B31" s="164" t="s">
        <v>1922</v>
      </c>
      <c r="C31" s="164" t="s">
        <v>1923</v>
      </c>
      <c r="D31" s="164" t="s">
        <v>1924</v>
      </c>
      <c r="E31" s="165">
        <v>4</v>
      </c>
      <c r="F31" s="164" t="s">
        <v>938</v>
      </c>
      <c r="G31" s="164" t="str">
        <f>INDEX('Org2564 NEW'!E$4:E$902,MATCH(OrgTbl[[#This Row],[code5]],'Org2564 NEW'!$C$4:$C$902,0))</f>
        <v>รพท.</v>
      </c>
      <c r="H31" s="165">
        <v>14</v>
      </c>
      <c r="I31" s="164" t="s">
        <v>1919</v>
      </c>
      <c r="J31" s="169">
        <f>INDEX('Org2564 NEW'!G$4:G$902,MATCH(OrgTbl[[#This Row],[code5]],'Org2564 NEW'!$C$4:$C$902,0))</f>
        <v>208</v>
      </c>
      <c r="K31" s="164" t="s">
        <v>932</v>
      </c>
      <c r="L31" s="164" t="str">
        <f>INDEX('Org2564 NEW'!F$4:F$902,MATCH(OrgTbl[[#This Row],[code5]],'Org2564 NEW'!$C$4:$C$902,0))</f>
        <v>M1</v>
      </c>
      <c r="M31" s="165">
        <f>INDEX('Org2564 NEW'!I$4:I$902,MATCH(OrgTbl[[#This Row],[code5]],'Org2564 NEW'!$C$4:$C$902,0))</f>
        <v>15</v>
      </c>
      <c r="O31" s="164" t="s">
        <v>1926</v>
      </c>
      <c r="P31" s="164" t="str">
        <f>INDEX('Org2564 NEW'!J$4:J$902,MATCH(OrgTbl[[#This Row],[code5]],'Org2564 NEW'!$C$4:$C$902,0))</f>
        <v>รพท. M1 &gt;200</v>
      </c>
      <c r="Q31" s="164"/>
      <c r="R31" s="166"/>
    </row>
    <row r="32" spans="1:18" x14ac:dyDescent="0.35">
      <c r="A32" s="164" t="s">
        <v>299</v>
      </c>
      <c r="B32" s="164" t="s">
        <v>1988</v>
      </c>
      <c r="C32" s="164" t="s">
        <v>1989</v>
      </c>
      <c r="D32" s="164" t="s">
        <v>1990</v>
      </c>
      <c r="E32" s="165">
        <v>4</v>
      </c>
      <c r="F32" s="164" t="s">
        <v>938</v>
      </c>
      <c r="G32" s="164" t="str">
        <f>INDEX('Org2564 NEW'!E$4:E$902,MATCH(OrgTbl[[#This Row],[code5]],'Org2564 NEW'!$C$4:$C$902,0))</f>
        <v>รพท.</v>
      </c>
      <c r="H32" s="165">
        <v>15</v>
      </c>
      <c r="I32" s="164" t="s">
        <v>1990</v>
      </c>
      <c r="J32" s="169">
        <f>INDEX('Org2564 NEW'!G$4:G$902,MATCH(OrgTbl[[#This Row],[code5]],'Org2564 NEW'!$C$4:$C$902,0))</f>
        <v>328</v>
      </c>
      <c r="K32" s="164" t="s">
        <v>941</v>
      </c>
      <c r="L32" s="164" t="str">
        <f>INDEX('Org2564 NEW'!F$4:F$902,MATCH(OrgTbl[[#This Row],[code5]],'Org2564 NEW'!$C$4:$C$902,0))</f>
        <v>S</v>
      </c>
      <c r="M32" s="165">
        <f>INDEX('Org2564 NEW'!I$4:I$902,MATCH(OrgTbl[[#This Row],[code5]],'Org2564 NEW'!$C$4:$C$902,0))</f>
        <v>16</v>
      </c>
      <c r="O32" s="164" t="s">
        <v>1992</v>
      </c>
      <c r="P32" s="164" t="str">
        <f>INDEX('Org2564 NEW'!J$4:J$902,MATCH(OrgTbl[[#This Row],[code5]],'Org2564 NEW'!$C$4:$C$902,0))</f>
        <v>รพท.S &lt;=400</v>
      </c>
      <c r="Q32" s="164"/>
      <c r="R32" s="166"/>
    </row>
    <row r="33" spans="1:18" x14ac:dyDescent="0.35">
      <c r="A33" s="164" t="s">
        <v>270</v>
      </c>
      <c r="B33" s="164" t="s">
        <v>2019</v>
      </c>
      <c r="C33" s="164" t="s">
        <v>2020</v>
      </c>
      <c r="D33" s="164" t="s">
        <v>2021</v>
      </c>
      <c r="E33" s="165">
        <v>4</v>
      </c>
      <c r="F33" s="164" t="s">
        <v>938</v>
      </c>
      <c r="G33" s="164" t="str">
        <f>INDEX('Org2564 NEW'!E$4:E$902,MATCH(OrgTbl[[#This Row],[code5]],'Org2564 NEW'!$C$4:$C$902,0))</f>
        <v>รพท.</v>
      </c>
      <c r="H33" s="165">
        <v>16</v>
      </c>
      <c r="I33" s="164" t="s">
        <v>2022</v>
      </c>
      <c r="J33" s="169">
        <f>INDEX('Org2564 NEW'!G$4:G$902,MATCH(OrgTbl[[#This Row],[code5]],'Org2564 NEW'!$C$4:$C$902,0))</f>
        <v>556</v>
      </c>
      <c r="K33" s="164" t="s">
        <v>932</v>
      </c>
      <c r="L33" s="164" t="str">
        <f>INDEX('Org2564 NEW'!F$4:F$902,MATCH(OrgTbl[[#This Row],[code5]],'Org2564 NEW'!$C$4:$C$902,0))</f>
        <v>S</v>
      </c>
      <c r="M33" s="165">
        <f>INDEX('Org2564 NEW'!I$4:I$902,MATCH(OrgTbl[[#This Row],[code5]],'Org2564 NEW'!$C$4:$C$902,0))</f>
        <v>17</v>
      </c>
      <c r="O33" s="164" t="s">
        <v>2024</v>
      </c>
      <c r="P33" s="164" t="str">
        <f>INDEX('Org2564 NEW'!J$4:J$902,MATCH(OrgTbl[[#This Row],[code5]],'Org2564 NEW'!$C$4:$C$902,0))</f>
        <v>รพท.S &gt;400</v>
      </c>
      <c r="Q33" s="164"/>
      <c r="R33" s="166"/>
    </row>
    <row r="34" spans="1:18" x14ac:dyDescent="0.35">
      <c r="A34" s="164" t="s">
        <v>271</v>
      </c>
      <c r="B34" s="164" t="s">
        <v>2025</v>
      </c>
      <c r="C34" s="164" t="s">
        <v>2026</v>
      </c>
      <c r="D34" s="164" t="s">
        <v>2027</v>
      </c>
      <c r="E34" s="165">
        <v>4</v>
      </c>
      <c r="F34" s="164" t="s">
        <v>938</v>
      </c>
      <c r="G34" s="164" t="str">
        <f>INDEX('Org2564 NEW'!E$4:E$902,MATCH(OrgTbl[[#This Row],[code5]],'Org2564 NEW'!$C$4:$C$902,0))</f>
        <v>รพท.</v>
      </c>
      <c r="H34" s="165">
        <v>16</v>
      </c>
      <c r="I34" s="164" t="s">
        <v>2022</v>
      </c>
      <c r="J34" s="169">
        <f>INDEX('Org2564 NEW'!G$4:G$902,MATCH(OrgTbl[[#This Row],[code5]],'Org2564 NEW'!$C$4:$C$902,0))</f>
        <v>258</v>
      </c>
      <c r="K34" s="164" t="s">
        <v>932</v>
      </c>
      <c r="L34" s="164" t="str">
        <f>INDEX('Org2564 NEW'!F$4:F$902,MATCH(OrgTbl[[#This Row],[code5]],'Org2564 NEW'!$C$4:$C$902,0))</f>
        <v>M1</v>
      </c>
      <c r="M34" s="165">
        <f>INDEX('Org2564 NEW'!I$4:I$902,MATCH(OrgTbl[[#This Row],[code5]],'Org2564 NEW'!$C$4:$C$902,0))</f>
        <v>15</v>
      </c>
      <c r="O34" s="164" t="s">
        <v>2029</v>
      </c>
      <c r="P34" s="164" t="str">
        <f>INDEX('Org2564 NEW'!J$4:J$902,MATCH(OrgTbl[[#This Row],[code5]],'Org2564 NEW'!$C$4:$C$902,0))</f>
        <v>รพท. M1 &gt;200</v>
      </c>
      <c r="Q34" s="164"/>
      <c r="R34" s="166"/>
    </row>
    <row r="35" spans="1:18" x14ac:dyDescent="0.35">
      <c r="A35" s="164" t="s">
        <v>293</v>
      </c>
      <c r="B35" s="164" t="s">
        <v>2069</v>
      </c>
      <c r="C35" s="164" t="s">
        <v>2070</v>
      </c>
      <c r="D35" s="164" t="s">
        <v>2071</v>
      </c>
      <c r="E35" s="165">
        <v>4</v>
      </c>
      <c r="F35" s="164" t="s">
        <v>938</v>
      </c>
      <c r="G35" s="164" t="str">
        <f>INDEX('Org2564 NEW'!E$4:E$902,MATCH(OrgTbl[[#This Row],[code5]],'Org2564 NEW'!$C$4:$C$902,0))</f>
        <v>รพท.</v>
      </c>
      <c r="H35" s="165">
        <v>17</v>
      </c>
      <c r="I35" s="164" t="s">
        <v>2071</v>
      </c>
      <c r="J35" s="169">
        <f>INDEX('Org2564 NEW'!G$4:G$902,MATCH(OrgTbl[[#This Row],[code5]],'Org2564 NEW'!$C$4:$C$902,0))</f>
        <v>282</v>
      </c>
      <c r="K35" s="164" t="s">
        <v>932</v>
      </c>
      <c r="L35" s="164" t="str">
        <f>INDEX('Org2564 NEW'!F$4:F$902,MATCH(OrgTbl[[#This Row],[code5]],'Org2564 NEW'!$C$4:$C$902,0))</f>
        <v>S</v>
      </c>
      <c r="M35" s="165">
        <f>INDEX('Org2564 NEW'!I$4:I$902,MATCH(OrgTbl[[#This Row],[code5]],'Org2564 NEW'!$C$4:$C$902,0))</f>
        <v>16</v>
      </c>
      <c r="O35" s="164" t="s">
        <v>2073</v>
      </c>
      <c r="P35" s="164" t="str">
        <f>INDEX('Org2564 NEW'!J$4:J$902,MATCH(OrgTbl[[#This Row],[code5]],'Org2564 NEW'!$C$4:$C$902,0))</f>
        <v>รพท.S &lt;=400</v>
      </c>
      <c r="Q35" s="164"/>
      <c r="R35" s="166"/>
    </row>
    <row r="36" spans="1:18" x14ac:dyDescent="0.35">
      <c r="A36" s="164" t="s">
        <v>294</v>
      </c>
      <c r="B36" s="164" t="s">
        <v>2074</v>
      </c>
      <c r="C36" s="164" t="s">
        <v>2075</v>
      </c>
      <c r="D36" s="164" t="s">
        <v>2076</v>
      </c>
      <c r="E36" s="165">
        <v>4</v>
      </c>
      <c r="F36" s="164" t="s">
        <v>938</v>
      </c>
      <c r="G36" s="164" t="str">
        <f>INDEX('Org2564 NEW'!E$4:E$902,MATCH(OrgTbl[[#This Row],[code5]],'Org2564 NEW'!$C$4:$C$902,0))</f>
        <v>รพท.</v>
      </c>
      <c r="H36" s="165">
        <v>17</v>
      </c>
      <c r="I36" s="164" t="s">
        <v>2071</v>
      </c>
      <c r="J36" s="169">
        <f>INDEX('Org2564 NEW'!G$4:G$902,MATCH(OrgTbl[[#This Row],[code5]],'Org2564 NEW'!$C$4:$C$902,0))</f>
        <v>150</v>
      </c>
      <c r="K36" s="164" t="s">
        <v>941</v>
      </c>
      <c r="L36" s="164" t="str">
        <f>INDEX('Org2564 NEW'!F$4:F$902,MATCH(OrgTbl[[#This Row],[code5]],'Org2564 NEW'!$C$4:$C$902,0))</f>
        <v>M1</v>
      </c>
      <c r="M36" s="165">
        <f>INDEX('Org2564 NEW'!I$4:I$902,MATCH(OrgTbl[[#This Row],[code5]],'Org2564 NEW'!$C$4:$C$902,0))</f>
        <v>14</v>
      </c>
      <c r="O36" s="164" t="s">
        <v>2078</v>
      </c>
      <c r="P36" s="164" t="str">
        <f>INDEX('Org2564 NEW'!J$4:J$902,MATCH(OrgTbl[[#This Row],[code5]],'Org2564 NEW'!$C$4:$C$902,0))</f>
        <v>รพท. M1 &lt;=200</v>
      </c>
      <c r="Q36" s="164"/>
      <c r="R36" s="166"/>
    </row>
    <row r="37" spans="1:18" x14ac:dyDescent="0.35">
      <c r="A37" s="164" t="s">
        <v>194</v>
      </c>
      <c r="B37" s="164" t="s">
        <v>1625</v>
      </c>
      <c r="C37" s="164" t="s">
        <v>1626</v>
      </c>
      <c r="D37" s="164" t="s">
        <v>1627</v>
      </c>
      <c r="E37" s="165">
        <v>3</v>
      </c>
      <c r="F37" s="164" t="s">
        <v>938</v>
      </c>
      <c r="G37" s="164" t="str">
        <f>INDEX('Org2564 NEW'!E$4:E$902,MATCH(OrgTbl[[#This Row],[code5]],'Org2564 NEW'!$C$4:$C$902,0))</f>
        <v>รพท.</v>
      </c>
      <c r="H37" s="165">
        <v>18</v>
      </c>
      <c r="I37" s="164" t="s">
        <v>1628</v>
      </c>
      <c r="J37" s="169">
        <f>INDEX('Org2564 NEW'!G$4:G$902,MATCH(OrgTbl[[#This Row],[code5]],'Org2564 NEW'!$C$4:$C$902,0))</f>
        <v>348</v>
      </c>
      <c r="K37" s="164" t="s">
        <v>932</v>
      </c>
      <c r="L37" s="164" t="str">
        <f>INDEX('Org2564 NEW'!F$4:F$902,MATCH(OrgTbl[[#This Row],[code5]],'Org2564 NEW'!$C$4:$C$902,0))</f>
        <v>S</v>
      </c>
      <c r="M37" s="165">
        <f>INDEX('Org2564 NEW'!I$4:I$902,MATCH(OrgTbl[[#This Row],[code5]],'Org2564 NEW'!$C$4:$C$902,0))</f>
        <v>16</v>
      </c>
      <c r="O37" s="164" t="s">
        <v>1630</v>
      </c>
      <c r="P37" s="164" t="str">
        <f>INDEX('Org2564 NEW'!J$4:J$902,MATCH(OrgTbl[[#This Row],[code5]],'Org2564 NEW'!$C$4:$C$902,0))</f>
        <v>รพท.S &lt;=400</v>
      </c>
      <c r="Q37" s="164"/>
      <c r="R37" s="166"/>
    </row>
    <row r="38" spans="1:18" x14ac:dyDescent="0.35">
      <c r="A38" s="164" t="s">
        <v>282</v>
      </c>
      <c r="B38" s="164" t="s">
        <v>2100</v>
      </c>
      <c r="C38" s="164" t="s">
        <v>2101</v>
      </c>
      <c r="D38" s="164" t="s">
        <v>2102</v>
      </c>
      <c r="E38" s="165">
        <v>4</v>
      </c>
      <c r="F38" s="164" t="s">
        <v>938</v>
      </c>
      <c r="G38" s="164" t="str">
        <f>INDEX('Org2564 NEW'!E$4:E$902,MATCH(OrgTbl[[#This Row],[code5]],'Org2564 NEW'!$C$4:$C$902,0))</f>
        <v>รพท.</v>
      </c>
      <c r="H38" s="165">
        <v>19</v>
      </c>
      <c r="I38" s="164" t="s">
        <v>2097</v>
      </c>
      <c r="J38" s="169">
        <f>INDEX('Org2564 NEW'!G$4:G$902,MATCH(OrgTbl[[#This Row],[code5]],'Org2564 NEW'!$C$4:$C$902,0))</f>
        <v>315</v>
      </c>
      <c r="K38" s="164" t="s">
        <v>941</v>
      </c>
      <c r="L38" s="164" t="str">
        <f>INDEX('Org2564 NEW'!F$4:F$902,MATCH(OrgTbl[[#This Row],[code5]],'Org2564 NEW'!$C$4:$C$902,0))</f>
        <v>M1</v>
      </c>
      <c r="M38" s="165">
        <f>INDEX('Org2564 NEW'!I$4:I$902,MATCH(OrgTbl[[#This Row],[code5]],'Org2564 NEW'!$C$4:$C$902,0))</f>
        <v>15</v>
      </c>
      <c r="O38" s="164" t="s">
        <v>2104</v>
      </c>
      <c r="P38" s="164" t="str">
        <f>INDEX('Org2564 NEW'!J$4:J$902,MATCH(OrgTbl[[#This Row],[code5]],'Org2564 NEW'!$C$4:$C$902,0))</f>
        <v>รพท. M1 &gt;200</v>
      </c>
      <c r="Q38" s="164"/>
      <c r="R38" s="166"/>
    </row>
    <row r="39" spans="1:18" x14ac:dyDescent="0.35">
      <c r="A39" s="164" t="s">
        <v>406</v>
      </c>
      <c r="B39" s="164" t="s">
        <v>2622</v>
      </c>
      <c r="C39" s="164" t="s">
        <v>2623</v>
      </c>
      <c r="D39" s="164" t="s">
        <v>2624</v>
      </c>
      <c r="E39" s="165">
        <v>6</v>
      </c>
      <c r="F39" s="164" t="s">
        <v>938</v>
      </c>
      <c r="G39" s="164" t="str">
        <f>INDEX('Org2564 NEW'!E$4:E$902,MATCH(OrgTbl[[#This Row],[code5]],'Org2564 NEW'!$C$4:$C$902,0))</f>
        <v>รพท.</v>
      </c>
      <c r="H39" s="165">
        <v>23</v>
      </c>
      <c r="I39" s="164" t="s">
        <v>2624</v>
      </c>
      <c r="J39" s="169">
        <f>INDEX('Org2564 NEW'!G$4:G$902,MATCH(OrgTbl[[#This Row],[code5]],'Org2564 NEW'!$C$4:$C$902,0))</f>
        <v>365</v>
      </c>
      <c r="K39" s="164" t="s">
        <v>941</v>
      </c>
      <c r="L39" s="164" t="str">
        <f>INDEX('Org2564 NEW'!F$4:F$902,MATCH(OrgTbl[[#This Row],[code5]],'Org2564 NEW'!$C$4:$C$902,0))</f>
        <v>S</v>
      </c>
      <c r="M39" s="165">
        <f>INDEX('Org2564 NEW'!I$4:I$902,MATCH(OrgTbl[[#This Row],[code5]],'Org2564 NEW'!$C$4:$C$902,0))</f>
        <v>16</v>
      </c>
      <c r="O39" s="164" t="s">
        <v>2626</v>
      </c>
      <c r="P39" s="164" t="str">
        <f>INDEX('Org2564 NEW'!J$4:J$902,MATCH(OrgTbl[[#This Row],[code5]],'Org2564 NEW'!$C$4:$C$902,0))</f>
        <v>รพท.S &lt;=400</v>
      </c>
      <c r="Q39" s="164"/>
      <c r="R39" s="166"/>
    </row>
    <row r="40" spans="1:18" x14ac:dyDescent="0.35">
      <c r="A40" s="164" t="s">
        <v>384</v>
      </c>
      <c r="B40" s="164" t="s">
        <v>2652</v>
      </c>
      <c r="C40" s="164" t="s">
        <v>6519</v>
      </c>
      <c r="D40" s="164" t="s">
        <v>2653</v>
      </c>
      <c r="E40" s="165">
        <v>6</v>
      </c>
      <c r="F40" s="164" t="s">
        <v>928</v>
      </c>
      <c r="G40" s="164" t="str">
        <f>INDEX('Org2564 NEW'!E$4:E$902,MATCH(OrgTbl[[#This Row],[code5]],'Org2564 NEW'!$C$4:$C$902,0))</f>
        <v>รพศ.</v>
      </c>
      <c r="H40" s="165">
        <v>24</v>
      </c>
      <c r="I40" s="164" t="s">
        <v>2654</v>
      </c>
      <c r="J40" s="169">
        <f>INDEX('Org2564 NEW'!G$4:G$902,MATCH(OrgTbl[[#This Row],[code5]],'Org2564 NEW'!$C$4:$C$902,0))</f>
        <v>595</v>
      </c>
      <c r="K40" s="164" t="s">
        <v>941</v>
      </c>
      <c r="L40" s="164" t="str">
        <f>INDEX('Org2564 NEW'!F$4:F$902,MATCH(OrgTbl[[#This Row],[code5]],'Org2564 NEW'!$C$4:$C$902,0))</f>
        <v>A</v>
      </c>
      <c r="M40" s="165">
        <f>INDEX('Org2564 NEW'!I$4:I$902,MATCH(OrgTbl[[#This Row],[code5]],'Org2564 NEW'!$C$4:$C$902,0))</f>
        <v>18</v>
      </c>
      <c r="O40" s="164" t="s">
        <v>2655</v>
      </c>
      <c r="P40" s="164" t="str">
        <f>INDEX('Org2564 NEW'!J$4:J$902,MATCH(OrgTbl[[#This Row],[code5]],'Org2564 NEW'!$C$4:$C$902,0))</f>
        <v>รพศ.A &lt;=700</v>
      </c>
      <c r="Q40" s="164"/>
      <c r="R40" s="166"/>
    </row>
    <row r="41" spans="1:18" x14ac:dyDescent="0.35">
      <c r="A41" s="164" t="s">
        <v>235</v>
      </c>
      <c r="B41" s="164" t="s">
        <v>2148</v>
      </c>
      <c r="C41" s="164" t="s">
        <v>2149</v>
      </c>
      <c r="D41" s="164" t="s">
        <v>2150</v>
      </c>
      <c r="E41" s="165">
        <v>4</v>
      </c>
      <c r="F41" s="164" t="s">
        <v>938</v>
      </c>
      <c r="G41" s="164" t="str">
        <f>INDEX('Org2564 NEW'!E$4:E$902,MATCH(OrgTbl[[#This Row],[code5]],'Org2564 NEW'!$C$4:$C$902,0))</f>
        <v>รพท.</v>
      </c>
      <c r="H41" s="165">
        <v>26</v>
      </c>
      <c r="I41" s="164" t="s">
        <v>2150</v>
      </c>
      <c r="J41" s="169">
        <f>INDEX('Org2564 NEW'!G$4:G$902,MATCH(OrgTbl[[#This Row],[code5]],'Org2564 NEW'!$C$4:$C$902,0))</f>
        <v>314</v>
      </c>
      <c r="K41" s="164" t="s">
        <v>941</v>
      </c>
      <c r="L41" s="164" t="str">
        <f>INDEX('Org2564 NEW'!F$4:F$902,MATCH(OrgTbl[[#This Row],[code5]],'Org2564 NEW'!$C$4:$C$902,0))</f>
        <v>S</v>
      </c>
      <c r="M41" s="165">
        <f>INDEX('Org2564 NEW'!I$4:I$902,MATCH(OrgTbl[[#This Row],[code5]],'Org2564 NEW'!$C$4:$C$902,0))</f>
        <v>16</v>
      </c>
      <c r="O41" s="164" t="s">
        <v>2152</v>
      </c>
      <c r="P41" s="164" t="str">
        <f>INDEX('Org2564 NEW'!J$4:J$902,MATCH(OrgTbl[[#This Row],[code5]],'Org2564 NEW'!$C$4:$C$902,0))</f>
        <v>รพท.S &lt;=400</v>
      </c>
      <c r="Q41" s="164"/>
      <c r="R41" s="166"/>
    </row>
    <row r="42" spans="1:18" x14ac:dyDescent="0.35">
      <c r="A42" s="164" t="s">
        <v>435</v>
      </c>
      <c r="B42" s="164" t="s">
        <v>2729</v>
      </c>
      <c r="C42" s="164" t="s">
        <v>2730</v>
      </c>
      <c r="D42" s="164" t="s">
        <v>2731</v>
      </c>
      <c r="E42" s="165">
        <v>6</v>
      </c>
      <c r="F42" s="164" t="s">
        <v>938</v>
      </c>
      <c r="G42" s="164" t="str">
        <f>INDEX('Org2564 NEW'!E$4:E$902,MATCH(OrgTbl[[#This Row],[code5]],'Org2564 NEW'!$C$4:$C$902,0))</f>
        <v>รพท.</v>
      </c>
      <c r="H42" s="165">
        <v>27</v>
      </c>
      <c r="I42" s="164" t="s">
        <v>2732</v>
      </c>
      <c r="J42" s="169">
        <f>INDEX('Org2564 NEW'!G$4:G$902,MATCH(OrgTbl[[#This Row],[code5]],'Org2564 NEW'!$C$4:$C$902,0))</f>
        <v>440</v>
      </c>
      <c r="K42" s="164" t="s">
        <v>941</v>
      </c>
      <c r="L42" s="164" t="str">
        <f>INDEX('Org2564 NEW'!F$4:F$902,MATCH(OrgTbl[[#This Row],[code5]],'Org2564 NEW'!$C$4:$C$902,0))</f>
        <v>S</v>
      </c>
      <c r="M42" s="165">
        <f>INDEX('Org2564 NEW'!I$4:I$902,MATCH(OrgTbl[[#This Row],[code5]],'Org2564 NEW'!$C$4:$C$902,0))</f>
        <v>17</v>
      </c>
      <c r="O42" s="164" t="s">
        <v>2734</v>
      </c>
      <c r="P42" s="164" t="str">
        <f>INDEX('Org2564 NEW'!J$4:J$902,MATCH(OrgTbl[[#This Row],[code5]],'Org2564 NEW'!$C$4:$C$902,0))</f>
        <v>รพท.S &gt;400</v>
      </c>
      <c r="Q42" s="164"/>
      <c r="R42" s="166"/>
    </row>
    <row r="43" spans="1:18" x14ac:dyDescent="0.35">
      <c r="A43" s="164" t="s">
        <v>702</v>
      </c>
      <c r="B43" s="164" t="s">
        <v>3838</v>
      </c>
      <c r="C43" s="164" t="s">
        <v>6520</v>
      </c>
      <c r="D43" s="164" t="s">
        <v>3839</v>
      </c>
      <c r="E43" s="165">
        <v>10</v>
      </c>
      <c r="F43" s="164" t="s">
        <v>928</v>
      </c>
      <c r="G43" s="164" t="str">
        <f>INDEX('Org2564 NEW'!E$4:E$902,MATCH(OrgTbl[[#This Row],[code5]],'Org2564 NEW'!$C$4:$C$902,0))</f>
        <v>รพศ.</v>
      </c>
      <c r="H43" s="165">
        <v>33</v>
      </c>
      <c r="I43" s="164" t="s">
        <v>3839</v>
      </c>
      <c r="J43" s="169">
        <f>INDEX('Org2564 NEW'!G$4:G$902,MATCH(OrgTbl[[#This Row],[code5]],'Org2564 NEW'!$C$4:$C$902,0))</f>
        <v>788</v>
      </c>
      <c r="K43" s="164" t="s">
        <v>932</v>
      </c>
      <c r="L43" s="164" t="str">
        <f>INDEX('Org2564 NEW'!F$4:F$902,MATCH(OrgTbl[[#This Row],[code5]],'Org2564 NEW'!$C$4:$C$902,0))</f>
        <v>A</v>
      </c>
      <c r="M43" s="165">
        <f>INDEX('Org2564 NEW'!I$4:I$902,MATCH(OrgTbl[[#This Row],[code5]],'Org2564 NEW'!$C$4:$C$902,0))</f>
        <v>19</v>
      </c>
      <c r="O43" s="164" t="s">
        <v>3841</v>
      </c>
      <c r="P43" s="164" t="str">
        <f>INDEX('Org2564 NEW'!J$4:J$902,MATCH(OrgTbl[[#This Row],[code5]],'Org2564 NEW'!$C$4:$C$902,0))</f>
        <v>รพศ.A &gt;700 to &lt;1000</v>
      </c>
      <c r="Q43" s="164"/>
      <c r="R43" s="166"/>
    </row>
    <row r="44" spans="1:18" x14ac:dyDescent="0.35">
      <c r="A44" s="164" t="s">
        <v>693</v>
      </c>
      <c r="B44" s="164" t="s">
        <v>4037</v>
      </c>
      <c r="C44" s="164" t="s">
        <v>4038</v>
      </c>
      <c r="D44" s="164" t="s">
        <v>4039</v>
      </c>
      <c r="E44" s="165">
        <v>10</v>
      </c>
      <c r="F44" s="164" t="s">
        <v>938</v>
      </c>
      <c r="G44" s="164" t="str">
        <f>INDEX('Org2564 NEW'!E$4:E$902,MATCH(OrgTbl[[#This Row],[code5]],'Org2564 NEW'!$C$4:$C$902,0))</f>
        <v>รพท.</v>
      </c>
      <c r="H44" s="165">
        <v>35</v>
      </c>
      <c r="I44" s="164" t="s">
        <v>4039</v>
      </c>
      <c r="J44" s="169">
        <f>INDEX('Org2564 NEW'!G$4:G$902,MATCH(OrgTbl[[#This Row],[code5]],'Org2564 NEW'!$C$4:$C$902,0))</f>
        <v>370</v>
      </c>
      <c r="K44" s="164" t="s">
        <v>941</v>
      </c>
      <c r="L44" s="164" t="str">
        <f>INDEX('Org2564 NEW'!F$4:F$902,MATCH(OrgTbl[[#This Row],[code5]],'Org2564 NEW'!$C$4:$C$902,0))</f>
        <v>S</v>
      </c>
      <c r="M44" s="165">
        <f>INDEX('Org2564 NEW'!I$4:I$902,MATCH(OrgTbl[[#This Row],[code5]],'Org2564 NEW'!$C$4:$C$902,0))</f>
        <v>16</v>
      </c>
      <c r="O44" s="164" t="s">
        <v>4041</v>
      </c>
      <c r="P44" s="164" t="str">
        <f>INDEX('Org2564 NEW'!J$4:J$902,MATCH(OrgTbl[[#This Row],[code5]],'Org2564 NEW'!$C$4:$C$902,0))</f>
        <v>รพท.S &lt;=400</v>
      </c>
      <c r="Q44" s="164"/>
      <c r="R44" s="166"/>
    </row>
    <row r="45" spans="1:18" x14ac:dyDescent="0.35">
      <c r="A45" s="164" t="s">
        <v>598</v>
      </c>
      <c r="B45" s="164" t="s">
        <v>3776</v>
      </c>
      <c r="C45" s="164" t="s">
        <v>3777</v>
      </c>
      <c r="D45" s="164" t="s">
        <v>3774</v>
      </c>
      <c r="E45" s="165">
        <v>9</v>
      </c>
      <c r="F45" s="164" t="s">
        <v>938</v>
      </c>
      <c r="G45" s="164" t="str">
        <f>INDEX('Org2564 NEW'!E$4:E$902,MATCH(OrgTbl[[#This Row],[code5]],'Org2564 NEW'!$C$4:$C$902,0))</f>
        <v>รพท.</v>
      </c>
      <c r="H45" s="165">
        <v>36</v>
      </c>
      <c r="I45" s="164" t="s">
        <v>3774</v>
      </c>
      <c r="J45" s="169">
        <f>INDEX('Org2564 NEW'!G$4:G$902,MATCH(OrgTbl[[#This Row],[code5]],'Org2564 NEW'!$C$4:$C$902,0))</f>
        <v>674</v>
      </c>
      <c r="K45" s="164" t="s">
        <v>941</v>
      </c>
      <c r="L45" s="164" t="str">
        <f>INDEX('Org2564 NEW'!F$4:F$902,MATCH(OrgTbl[[#This Row],[code5]],'Org2564 NEW'!$C$4:$C$902,0))</f>
        <v>S</v>
      </c>
      <c r="M45" s="165">
        <f>INDEX('Org2564 NEW'!I$4:I$902,MATCH(OrgTbl[[#This Row],[code5]],'Org2564 NEW'!$C$4:$C$902,0))</f>
        <v>17</v>
      </c>
      <c r="O45" s="164" t="s">
        <v>3779</v>
      </c>
      <c r="P45" s="164" t="str">
        <f>INDEX('Org2564 NEW'!J$4:J$902,MATCH(OrgTbl[[#This Row],[code5]],'Org2564 NEW'!$C$4:$C$902,0))</f>
        <v>รพท.S &gt;400</v>
      </c>
      <c r="Q45" s="164"/>
      <c r="R45" s="166"/>
    </row>
    <row r="46" spans="1:18" x14ac:dyDescent="0.35">
      <c r="A46" s="164" t="s">
        <v>724</v>
      </c>
      <c r="B46" s="164" t="s">
        <v>4074</v>
      </c>
      <c r="C46" s="164" t="s">
        <v>4075</v>
      </c>
      <c r="D46" s="164" t="s">
        <v>4076</v>
      </c>
      <c r="E46" s="165">
        <v>10</v>
      </c>
      <c r="F46" s="164" t="s">
        <v>938</v>
      </c>
      <c r="G46" s="164" t="str">
        <f>INDEX('Org2564 NEW'!E$4:E$902,MATCH(OrgTbl[[#This Row],[code5]],'Org2564 NEW'!$C$4:$C$902,0))</f>
        <v>รพท.</v>
      </c>
      <c r="H46" s="165">
        <v>37</v>
      </c>
      <c r="I46" s="164" t="s">
        <v>4076</v>
      </c>
      <c r="J46" s="169">
        <f>INDEX('Org2564 NEW'!G$4:G$902,MATCH(OrgTbl[[#This Row],[code5]],'Org2564 NEW'!$C$4:$C$902,0))</f>
        <v>420</v>
      </c>
      <c r="K46" s="164" t="s">
        <v>941</v>
      </c>
      <c r="L46" s="164" t="str">
        <f>INDEX('Org2564 NEW'!F$4:F$902,MATCH(OrgTbl[[#This Row],[code5]],'Org2564 NEW'!$C$4:$C$902,0))</f>
        <v>S</v>
      </c>
      <c r="M46" s="165">
        <f>INDEX('Org2564 NEW'!I$4:I$902,MATCH(OrgTbl[[#This Row],[code5]],'Org2564 NEW'!$C$4:$C$902,0))</f>
        <v>17</v>
      </c>
      <c r="O46" s="164" t="s">
        <v>4078</v>
      </c>
      <c r="P46" s="164" t="str">
        <f>INDEX('Org2564 NEW'!J$4:J$902,MATCH(OrgTbl[[#This Row],[code5]],'Org2564 NEW'!$C$4:$C$902,0))</f>
        <v>รพท.S &gt;400</v>
      </c>
      <c r="Q46" s="164"/>
      <c r="R46" s="166"/>
    </row>
    <row r="47" spans="1:18" x14ac:dyDescent="0.35">
      <c r="A47" s="164" t="s">
        <v>570</v>
      </c>
      <c r="B47" s="164" t="s">
        <v>3131</v>
      </c>
      <c r="C47" s="164" t="s">
        <v>3132</v>
      </c>
      <c r="D47" s="164" t="s">
        <v>3133</v>
      </c>
      <c r="E47" s="165">
        <v>8</v>
      </c>
      <c r="F47" s="164" t="s">
        <v>938</v>
      </c>
      <c r="G47" s="164" t="str">
        <f>INDEX('Org2564 NEW'!E$4:E$902,MATCH(OrgTbl[[#This Row],[code5]],'Org2564 NEW'!$C$4:$C$902,0))</f>
        <v>รพท.</v>
      </c>
      <c r="H47" s="165">
        <v>39</v>
      </c>
      <c r="I47" s="164" t="s">
        <v>3133</v>
      </c>
      <c r="J47" s="169">
        <f>INDEX('Org2564 NEW'!G$4:G$902,MATCH(OrgTbl[[#This Row],[code5]],'Org2564 NEW'!$C$4:$C$902,0))</f>
        <v>353</v>
      </c>
      <c r="K47" s="164" t="s">
        <v>941</v>
      </c>
      <c r="L47" s="164" t="str">
        <f>INDEX('Org2564 NEW'!F$4:F$902,MATCH(OrgTbl[[#This Row],[code5]],'Org2564 NEW'!$C$4:$C$902,0))</f>
        <v>S</v>
      </c>
      <c r="M47" s="165">
        <f>INDEX('Org2564 NEW'!I$4:I$902,MATCH(OrgTbl[[#This Row],[code5]],'Org2564 NEW'!$C$4:$C$902,0))</f>
        <v>16</v>
      </c>
      <c r="O47" s="164" t="s">
        <v>3135</v>
      </c>
      <c r="P47" s="164" t="str">
        <f>INDEX('Org2564 NEW'!J$4:J$902,MATCH(OrgTbl[[#This Row],[code5]],'Org2564 NEW'!$C$4:$C$902,0))</f>
        <v>รพท.S &lt;=400</v>
      </c>
      <c r="Q47" s="164"/>
      <c r="R47" s="166"/>
    </row>
    <row r="48" spans="1:18" x14ac:dyDescent="0.35">
      <c r="A48" s="164" t="s">
        <v>529</v>
      </c>
      <c r="B48" s="164" t="s">
        <v>3244</v>
      </c>
      <c r="C48" s="164" t="s">
        <v>3245</v>
      </c>
      <c r="D48" s="164" t="s">
        <v>3246</v>
      </c>
      <c r="E48" s="165">
        <v>8</v>
      </c>
      <c r="F48" s="164" t="s">
        <v>938</v>
      </c>
      <c r="G48" s="164" t="str">
        <f>INDEX('Org2564 NEW'!E$4:E$902,MATCH(OrgTbl[[#This Row],[code5]],'Org2564 NEW'!$C$4:$C$902,0))</f>
        <v>รพท.</v>
      </c>
      <c r="H48" s="165">
        <v>42</v>
      </c>
      <c r="I48" s="164" t="s">
        <v>3246</v>
      </c>
      <c r="J48" s="169">
        <f>INDEX('Org2564 NEW'!G$4:G$902,MATCH(OrgTbl[[#This Row],[code5]],'Org2564 NEW'!$C$4:$C$902,0))</f>
        <v>541</v>
      </c>
      <c r="K48" s="164" t="s">
        <v>932</v>
      </c>
      <c r="L48" s="164" t="str">
        <f>INDEX('Org2564 NEW'!F$4:F$902,MATCH(OrgTbl[[#This Row],[code5]],'Org2564 NEW'!$C$4:$C$902,0))</f>
        <v>S</v>
      </c>
      <c r="M48" s="165">
        <f>INDEX('Org2564 NEW'!I$4:I$902,MATCH(OrgTbl[[#This Row],[code5]],'Org2564 NEW'!$C$4:$C$902,0))</f>
        <v>17</v>
      </c>
      <c r="O48" s="164" t="s">
        <v>3248</v>
      </c>
      <c r="P48" s="164" t="str">
        <f>INDEX('Org2564 NEW'!J$4:J$902,MATCH(OrgTbl[[#This Row],[code5]],'Org2564 NEW'!$C$4:$C$902,0))</f>
        <v>รพท.S &gt;400</v>
      </c>
      <c r="Q48" s="164"/>
      <c r="R48" s="166"/>
    </row>
    <row r="49" spans="1:18" x14ac:dyDescent="0.35">
      <c r="A49" s="164" t="s">
        <v>561</v>
      </c>
      <c r="B49" s="164" t="s">
        <v>3302</v>
      </c>
      <c r="C49" s="164" t="s">
        <v>3303</v>
      </c>
      <c r="D49" s="164" t="s">
        <v>3304</v>
      </c>
      <c r="E49" s="165">
        <v>8</v>
      </c>
      <c r="F49" s="164" t="s">
        <v>938</v>
      </c>
      <c r="G49" s="164" t="str">
        <f>INDEX('Org2564 NEW'!E$4:E$902,MATCH(OrgTbl[[#This Row],[code5]],'Org2564 NEW'!$C$4:$C$902,0))</f>
        <v>รพท.</v>
      </c>
      <c r="H49" s="165">
        <v>43</v>
      </c>
      <c r="I49" s="164" t="s">
        <v>3304</v>
      </c>
      <c r="J49" s="169">
        <f>INDEX('Org2564 NEW'!G$4:G$902,MATCH(OrgTbl[[#This Row],[code5]],'Org2564 NEW'!$C$4:$C$902,0))</f>
        <v>400</v>
      </c>
      <c r="K49" s="164" t="s">
        <v>932</v>
      </c>
      <c r="L49" s="164" t="str">
        <f>INDEX('Org2564 NEW'!F$4:F$902,MATCH(OrgTbl[[#This Row],[code5]],'Org2564 NEW'!$C$4:$C$902,0))</f>
        <v>S</v>
      </c>
      <c r="M49" s="165">
        <f>INDEX('Org2564 NEW'!I$4:I$902,MATCH(OrgTbl[[#This Row],[code5]],'Org2564 NEW'!$C$4:$C$902,0))</f>
        <v>16</v>
      </c>
      <c r="O49" s="164" t="s">
        <v>3306</v>
      </c>
      <c r="P49" s="164" t="str">
        <f>INDEX('Org2564 NEW'!J$4:J$902,MATCH(OrgTbl[[#This Row],[code5]],'Org2564 NEW'!$C$4:$C$902,0))</f>
        <v>รพท.S &lt;=400</v>
      </c>
      <c r="Q49" s="164"/>
      <c r="R49" s="166"/>
    </row>
    <row r="50" spans="1:18" x14ac:dyDescent="0.35">
      <c r="A50" s="164" t="s">
        <v>480</v>
      </c>
      <c r="B50" s="164" t="s">
        <v>2880</v>
      </c>
      <c r="C50" s="164" t="s">
        <v>2881</v>
      </c>
      <c r="D50" s="164" t="s">
        <v>2882</v>
      </c>
      <c r="E50" s="165">
        <v>7</v>
      </c>
      <c r="F50" s="164" t="s">
        <v>938</v>
      </c>
      <c r="G50" s="164" t="str">
        <f>INDEX('Org2564 NEW'!E$4:E$902,MATCH(OrgTbl[[#This Row],[code5]],'Org2564 NEW'!$C$4:$C$902,0))</f>
        <v>รพท.</v>
      </c>
      <c r="H50" s="165">
        <v>44</v>
      </c>
      <c r="I50" s="164" t="s">
        <v>2882</v>
      </c>
      <c r="J50" s="169">
        <f>INDEX('Org2564 NEW'!G$4:G$902,MATCH(OrgTbl[[#This Row],[code5]],'Org2564 NEW'!$C$4:$C$902,0))</f>
        <v>516</v>
      </c>
      <c r="K50" s="164" t="s">
        <v>941</v>
      </c>
      <c r="L50" s="164" t="str">
        <f>INDEX('Org2564 NEW'!F$4:F$902,MATCH(OrgTbl[[#This Row],[code5]],'Org2564 NEW'!$C$4:$C$902,0))</f>
        <v>S</v>
      </c>
      <c r="M50" s="165">
        <f>INDEX('Org2564 NEW'!I$4:I$902,MATCH(OrgTbl[[#This Row],[code5]],'Org2564 NEW'!$C$4:$C$902,0))</f>
        <v>17</v>
      </c>
      <c r="O50" s="164" t="s">
        <v>2884</v>
      </c>
      <c r="P50" s="164" t="str">
        <f>INDEX('Org2564 NEW'!J$4:J$902,MATCH(OrgTbl[[#This Row],[code5]],'Org2564 NEW'!$C$4:$C$902,0))</f>
        <v>รพท.S &gt;400</v>
      </c>
      <c r="Q50" s="164"/>
      <c r="R50" s="166"/>
    </row>
    <row r="51" spans="1:18" x14ac:dyDescent="0.35">
      <c r="A51" s="164" t="s">
        <v>491</v>
      </c>
      <c r="B51" s="164" t="s">
        <v>2939</v>
      </c>
      <c r="C51" s="164" t="s">
        <v>6521</v>
      </c>
      <c r="D51" s="164" t="s">
        <v>2940</v>
      </c>
      <c r="E51" s="165">
        <v>7</v>
      </c>
      <c r="F51" s="164" t="s">
        <v>928</v>
      </c>
      <c r="G51" s="164" t="str">
        <f>INDEX('Org2564 NEW'!E$4:E$902,MATCH(OrgTbl[[#This Row],[code5]],'Org2564 NEW'!$C$4:$C$902,0))</f>
        <v>รพศ.</v>
      </c>
      <c r="H51" s="165">
        <v>45</v>
      </c>
      <c r="I51" s="164" t="s">
        <v>2940</v>
      </c>
      <c r="J51" s="169">
        <f>INDEX('Org2564 NEW'!G$4:G$902,MATCH(OrgTbl[[#This Row],[code5]],'Org2564 NEW'!$C$4:$C$902,0))</f>
        <v>899</v>
      </c>
      <c r="K51" s="164" t="s">
        <v>941</v>
      </c>
      <c r="L51" s="164" t="str">
        <f>INDEX('Org2564 NEW'!F$4:F$902,MATCH(OrgTbl[[#This Row],[code5]],'Org2564 NEW'!$C$4:$C$902,0))</f>
        <v>A</v>
      </c>
      <c r="M51" s="165">
        <f>INDEX('Org2564 NEW'!I$4:I$902,MATCH(OrgTbl[[#This Row],[code5]],'Org2564 NEW'!$C$4:$C$902,0))</f>
        <v>19</v>
      </c>
      <c r="O51" s="164" t="s">
        <v>2942</v>
      </c>
      <c r="P51" s="164" t="str">
        <f>INDEX('Org2564 NEW'!J$4:J$902,MATCH(OrgTbl[[#This Row],[code5]],'Org2564 NEW'!$C$4:$C$902,0))</f>
        <v>รพศ.A &gt;700 to &lt;1000</v>
      </c>
      <c r="Q51" s="164"/>
      <c r="R51" s="166"/>
    </row>
    <row r="52" spans="1:18" x14ac:dyDescent="0.35">
      <c r="A52" s="164" t="s">
        <v>444</v>
      </c>
      <c r="B52" s="164" t="s">
        <v>3022</v>
      </c>
      <c r="C52" s="164" t="s">
        <v>3023</v>
      </c>
      <c r="D52" s="164" t="s">
        <v>3024</v>
      </c>
      <c r="E52" s="165">
        <v>7</v>
      </c>
      <c r="F52" s="164" t="s">
        <v>938</v>
      </c>
      <c r="G52" s="164" t="str">
        <f>INDEX('Org2564 NEW'!E$4:E$902,MATCH(OrgTbl[[#This Row],[code5]],'Org2564 NEW'!$C$4:$C$902,0))</f>
        <v>รพท.</v>
      </c>
      <c r="H52" s="165">
        <v>46</v>
      </c>
      <c r="I52" s="164" t="s">
        <v>3024</v>
      </c>
      <c r="J52" s="169">
        <f>INDEX('Org2564 NEW'!G$4:G$902,MATCH(OrgTbl[[#This Row],[code5]],'Org2564 NEW'!$C$4:$C$902,0))</f>
        <v>534</v>
      </c>
      <c r="K52" s="164" t="s">
        <v>941</v>
      </c>
      <c r="L52" s="164" t="str">
        <f>INDEX('Org2564 NEW'!F$4:F$902,MATCH(OrgTbl[[#This Row],[code5]],'Org2564 NEW'!$C$4:$C$902,0))</f>
        <v>S</v>
      </c>
      <c r="M52" s="165">
        <f>INDEX('Org2564 NEW'!I$4:I$902,MATCH(OrgTbl[[#This Row],[code5]],'Org2564 NEW'!$C$4:$C$902,0))</f>
        <v>17</v>
      </c>
      <c r="O52" s="164" t="s">
        <v>3026</v>
      </c>
      <c r="P52" s="164" t="str">
        <f>INDEX('Org2564 NEW'!J$4:J$902,MATCH(OrgTbl[[#This Row],[code5]],'Org2564 NEW'!$C$4:$C$902,0))</f>
        <v>รพท.S &gt;400</v>
      </c>
      <c r="Q52" s="164"/>
      <c r="R52" s="166"/>
    </row>
    <row r="53" spans="1:18" x14ac:dyDescent="0.35">
      <c r="A53" s="164" t="s">
        <v>543</v>
      </c>
      <c r="B53" s="164" t="s">
        <v>3340</v>
      </c>
      <c r="C53" s="164" t="s">
        <v>3341</v>
      </c>
      <c r="D53" s="164" t="s">
        <v>3342</v>
      </c>
      <c r="E53" s="165">
        <v>8</v>
      </c>
      <c r="F53" s="164" t="s">
        <v>928</v>
      </c>
      <c r="G53" s="164" t="str">
        <f>INDEX('Org2564 NEW'!E$4:E$902,MATCH(OrgTbl[[#This Row],[code5]],'Org2564 NEW'!$C$4:$C$902,0))</f>
        <v>รพศ.</v>
      </c>
      <c r="H53" s="165">
        <v>47</v>
      </c>
      <c r="I53" s="164" t="s">
        <v>3342</v>
      </c>
      <c r="J53" s="169">
        <f>INDEX('Org2564 NEW'!G$4:G$902,MATCH(OrgTbl[[#This Row],[code5]],'Org2564 NEW'!$C$4:$C$902,0))</f>
        <v>882</v>
      </c>
      <c r="K53" s="164" t="s">
        <v>932</v>
      </c>
      <c r="L53" s="164" t="str">
        <f>INDEX('Org2564 NEW'!F$4:F$902,MATCH(OrgTbl[[#This Row],[code5]],'Org2564 NEW'!$C$4:$C$902,0))</f>
        <v>A</v>
      </c>
      <c r="M53" s="165">
        <f>INDEX('Org2564 NEW'!I$4:I$902,MATCH(OrgTbl[[#This Row],[code5]],'Org2564 NEW'!$C$4:$C$902,0))</f>
        <v>19</v>
      </c>
      <c r="O53" s="164" t="s">
        <v>3344</v>
      </c>
      <c r="P53" s="164" t="str">
        <f>INDEX('Org2564 NEW'!J$4:J$902,MATCH(OrgTbl[[#This Row],[code5]],'Org2564 NEW'!$C$4:$C$902,0))</f>
        <v>รพศ.A &gt;700 to &lt;1000</v>
      </c>
      <c r="Q53" s="164"/>
      <c r="R53" s="166"/>
    </row>
    <row r="54" spans="1:18" x14ac:dyDescent="0.35">
      <c r="A54" s="164" t="s">
        <v>511</v>
      </c>
      <c r="B54" s="164" t="s">
        <v>3416</v>
      </c>
      <c r="C54" s="164" t="s">
        <v>3417</v>
      </c>
      <c r="D54" s="164" t="s">
        <v>3418</v>
      </c>
      <c r="E54" s="165">
        <v>8</v>
      </c>
      <c r="F54" s="164" t="s">
        <v>938</v>
      </c>
      <c r="G54" s="164" t="str">
        <f>INDEX('Org2564 NEW'!E$4:E$902,MATCH(OrgTbl[[#This Row],[code5]],'Org2564 NEW'!$C$4:$C$902,0))</f>
        <v>รพท.</v>
      </c>
      <c r="H54" s="165">
        <v>48</v>
      </c>
      <c r="I54" s="164" t="s">
        <v>3418</v>
      </c>
      <c r="J54" s="169">
        <f>INDEX('Org2564 NEW'!G$4:G$902,MATCH(OrgTbl[[#This Row],[code5]],'Org2564 NEW'!$C$4:$C$902,0))</f>
        <v>366</v>
      </c>
      <c r="K54" s="164" t="s">
        <v>941</v>
      </c>
      <c r="L54" s="164" t="str">
        <f>INDEX('Org2564 NEW'!F$4:F$902,MATCH(OrgTbl[[#This Row],[code5]],'Org2564 NEW'!$C$4:$C$902,0))</f>
        <v>S</v>
      </c>
      <c r="M54" s="165">
        <f>INDEX('Org2564 NEW'!I$4:I$902,MATCH(OrgTbl[[#This Row],[code5]],'Org2564 NEW'!$C$4:$C$902,0))</f>
        <v>16</v>
      </c>
      <c r="O54" s="164" t="s">
        <v>3420</v>
      </c>
      <c r="P54" s="164" t="str">
        <f>INDEX('Org2564 NEW'!J$4:J$902,MATCH(OrgTbl[[#This Row],[code5]],'Org2564 NEW'!$C$4:$C$902,0))</f>
        <v>รพท.S &lt;=400</v>
      </c>
      <c r="Q54" s="164"/>
      <c r="R54" s="166"/>
    </row>
    <row r="55" spans="1:18" x14ac:dyDescent="0.35">
      <c r="A55" s="164" t="s">
        <v>686</v>
      </c>
      <c r="B55" s="164" t="s">
        <v>4103</v>
      </c>
      <c r="C55" s="164" t="s">
        <v>4104</v>
      </c>
      <c r="D55" s="164" t="s">
        <v>4105</v>
      </c>
      <c r="E55" s="165">
        <v>10</v>
      </c>
      <c r="F55" s="164" t="s">
        <v>938</v>
      </c>
      <c r="G55" s="164" t="str">
        <f>INDEX('Org2564 NEW'!E$4:E$902,MATCH(OrgTbl[[#This Row],[code5]],'Org2564 NEW'!$C$4:$C$902,0))</f>
        <v>รพท.</v>
      </c>
      <c r="H55" s="165">
        <v>49</v>
      </c>
      <c r="I55" s="164" t="s">
        <v>4105</v>
      </c>
      <c r="J55" s="169">
        <f>INDEX('Org2564 NEW'!G$4:G$902,MATCH(OrgTbl[[#This Row],[code5]],'Org2564 NEW'!$C$4:$C$902,0))</f>
        <v>422</v>
      </c>
      <c r="K55" s="164" t="s">
        <v>941</v>
      </c>
      <c r="L55" s="164" t="str">
        <f>INDEX('Org2564 NEW'!F$4:F$902,MATCH(OrgTbl[[#This Row],[code5]],'Org2564 NEW'!$C$4:$C$902,0))</f>
        <v>S</v>
      </c>
      <c r="M55" s="165">
        <f>INDEX('Org2564 NEW'!I$4:I$902,MATCH(OrgTbl[[#This Row],[code5]],'Org2564 NEW'!$C$4:$C$902,0))</f>
        <v>17</v>
      </c>
      <c r="O55" s="164" t="s">
        <v>4107</v>
      </c>
      <c r="P55" s="164" t="str">
        <f>INDEX('Org2564 NEW'!J$4:J$902,MATCH(OrgTbl[[#This Row],[code5]],'Org2564 NEW'!$C$4:$C$902,0))</f>
        <v>รพท.S &gt;400</v>
      </c>
      <c r="Q55" s="164"/>
      <c r="R55" s="166"/>
    </row>
    <row r="56" spans="1:18" x14ac:dyDescent="0.35">
      <c r="A56" s="164" t="s">
        <v>53</v>
      </c>
      <c r="B56" s="164" t="s">
        <v>925</v>
      </c>
      <c r="C56" s="164" t="s">
        <v>926</v>
      </c>
      <c r="D56" s="164" t="s">
        <v>927</v>
      </c>
      <c r="E56" s="165">
        <v>1</v>
      </c>
      <c r="F56" s="164" t="s">
        <v>928</v>
      </c>
      <c r="G56" s="164" t="str">
        <f>INDEX('Org2564 NEW'!E$4:E$902,MATCH(OrgTbl[[#This Row],[code5]],'Org2564 NEW'!$C$4:$C$902,0))</f>
        <v>รพศ.</v>
      </c>
      <c r="H56" s="165">
        <v>50</v>
      </c>
      <c r="I56" s="164" t="s">
        <v>930</v>
      </c>
      <c r="J56" s="169">
        <f>INDEX('Org2564 NEW'!G$4:G$902,MATCH(OrgTbl[[#This Row],[code5]],'Org2564 NEW'!$C$4:$C$902,0))</f>
        <v>706</v>
      </c>
      <c r="K56" s="164" t="s">
        <v>932</v>
      </c>
      <c r="L56" s="164" t="str">
        <f>INDEX('Org2564 NEW'!F$4:F$902,MATCH(OrgTbl[[#This Row],[code5]],'Org2564 NEW'!$C$4:$C$902,0))</f>
        <v>A</v>
      </c>
      <c r="M56" s="165">
        <f>INDEX('Org2564 NEW'!I$4:I$902,MATCH(OrgTbl[[#This Row],[code5]],'Org2564 NEW'!$C$4:$C$902,0))</f>
        <v>19</v>
      </c>
      <c r="O56" s="164" t="s">
        <v>934</v>
      </c>
      <c r="P56" s="164" t="str">
        <f>INDEX('Org2564 NEW'!J$4:J$902,MATCH(OrgTbl[[#This Row],[code5]],'Org2564 NEW'!$C$4:$C$902,0))</f>
        <v>รพศ.A &gt;700 to &lt;1000</v>
      </c>
      <c r="Q56" s="164"/>
      <c r="R56" s="166"/>
    </row>
    <row r="57" spans="1:18" x14ac:dyDescent="0.35">
      <c r="A57" s="164" t="s">
        <v>127</v>
      </c>
      <c r="B57" s="164" t="s">
        <v>1065</v>
      </c>
      <c r="C57" s="164" t="s">
        <v>1066</v>
      </c>
      <c r="D57" s="164" t="s">
        <v>1067</v>
      </c>
      <c r="E57" s="165">
        <v>1</v>
      </c>
      <c r="F57" s="164" t="s">
        <v>938</v>
      </c>
      <c r="G57" s="164" t="str">
        <f>INDEX('Org2564 NEW'!E$4:E$902,MATCH(OrgTbl[[#This Row],[code5]],'Org2564 NEW'!$C$4:$C$902,0))</f>
        <v>รพท.</v>
      </c>
      <c r="H57" s="165">
        <v>51</v>
      </c>
      <c r="I57" s="164" t="s">
        <v>1067</v>
      </c>
      <c r="J57" s="169">
        <f>INDEX('Org2564 NEW'!G$4:G$902,MATCH(OrgTbl[[#This Row],[code5]],'Org2564 NEW'!$C$4:$C$902,0))</f>
        <v>411</v>
      </c>
      <c r="K57" s="164" t="s">
        <v>932</v>
      </c>
      <c r="L57" s="164" t="str">
        <f>INDEX('Org2564 NEW'!F$4:F$902,MATCH(OrgTbl[[#This Row],[code5]],'Org2564 NEW'!$C$4:$C$902,0))</f>
        <v>S</v>
      </c>
      <c r="M57" s="165">
        <f>INDEX('Org2564 NEW'!I$4:I$902,MATCH(OrgTbl[[#This Row],[code5]],'Org2564 NEW'!$C$4:$C$902,0))</f>
        <v>17</v>
      </c>
      <c r="O57" s="164" t="s">
        <v>1070</v>
      </c>
      <c r="P57" s="164" t="str">
        <f>INDEX('Org2564 NEW'!J$4:J$902,MATCH(OrgTbl[[#This Row],[code5]],'Org2564 NEW'!$C$4:$C$902,0))</f>
        <v>รพท.S &gt;400</v>
      </c>
      <c r="Q57" s="164"/>
      <c r="R57" s="166"/>
    </row>
    <row r="58" spans="1:18" x14ac:dyDescent="0.35">
      <c r="A58" s="164" t="s">
        <v>99</v>
      </c>
      <c r="B58" s="164" t="s">
        <v>1158</v>
      </c>
      <c r="C58" s="164" t="s">
        <v>1159</v>
      </c>
      <c r="D58" s="164" t="s">
        <v>1160</v>
      </c>
      <c r="E58" s="165">
        <v>1</v>
      </c>
      <c r="F58" s="164" t="s">
        <v>938</v>
      </c>
      <c r="G58" s="164" t="str">
        <f>INDEX('Org2564 NEW'!E$4:E$902,MATCH(OrgTbl[[#This Row],[code5]],'Org2564 NEW'!$C$4:$C$902,0))</f>
        <v>รพท.</v>
      </c>
      <c r="H58" s="165">
        <v>54</v>
      </c>
      <c r="I58" s="164" t="s">
        <v>1160</v>
      </c>
      <c r="J58" s="169">
        <f>INDEX('Org2564 NEW'!G$4:G$902,MATCH(OrgTbl[[#This Row],[code5]],'Org2564 NEW'!$C$4:$C$902,0))</f>
        <v>500</v>
      </c>
      <c r="K58" s="164" t="s">
        <v>941</v>
      </c>
      <c r="L58" s="164" t="str">
        <f>INDEX('Org2564 NEW'!F$4:F$902,MATCH(OrgTbl[[#This Row],[code5]],'Org2564 NEW'!$C$4:$C$902,0))</f>
        <v>S</v>
      </c>
      <c r="M58" s="165">
        <f>INDEX('Org2564 NEW'!I$4:I$902,MATCH(OrgTbl[[#This Row],[code5]],'Org2564 NEW'!$C$4:$C$902,0))</f>
        <v>17</v>
      </c>
      <c r="O58" s="164" t="s">
        <v>1162</v>
      </c>
      <c r="P58" s="164" t="str">
        <f>INDEX('Org2564 NEW'!J$4:J$902,MATCH(OrgTbl[[#This Row],[code5]],'Org2564 NEW'!$C$4:$C$902,0))</f>
        <v>รพท.S &gt;400</v>
      </c>
      <c r="Q58" s="164"/>
      <c r="R58" s="166"/>
    </row>
    <row r="59" spans="1:18" x14ac:dyDescent="0.35">
      <c r="A59" s="164" t="s">
        <v>77</v>
      </c>
      <c r="B59" s="164" t="s">
        <v>1194</v>
      </c>
      <c r="C59" s="164" t="s">
        <v>1195</v>
      </c>
      <c r="D59" s="164" t="s">
        <v>1196</v>
      </c>
      <c r="E59" s="165">
        <v>1</v>
      </c>
      <c r="F59" s="164" t="s">
        <v>938</v>
      </c>
      <c r="G59" s="164" t="str">
        <f>INDEX('Org2564 NEW'!E$4:E$902,MATCH(OrgTbl[[#This Row],[code5]],'Org2564 NEW'!$C$4:$C$902,0))</f>
        <v>รพท.</v>
      </c>
      <c r="H59" s="165">
        <v>55</v>
      </c>
      <c r="I59" s="164" t="s">
        <v>1196</v>
      </c>
      <c r="J59" s="169">
        <f>INDEX('Org2564 NEW'!G$4:G$902,MATCH(OrgTbl[[#This Row],[code5]],'Org2564 NEW'!$C$4:$C$902,0))</f>
        <v>466</v>
      </c>
      <c r="K59" s="164" t="s">
        <v>941</v>
      </c>
      <c r="L59" s="164" t="str">
        <f>INDEX('Org2564 NEW'!F$4:F$902,MATCH(OrgTbl[[#This Row],[code5]],'Org2564 NEW'!$C$4:$C$902,0))</f>
        <v>S</v>
      </c>
      <c r="M59" s="165">
        <f>INDEX('Org2564 NEW'!I$4:I$902,MATCH(OrgTbl[[#This Row],[code5]],'Org2564 NEW'!$C$4:$C$902,0))</f>
        <v>17</v>
      </c>
      <c r="O59" s="164" t="s">
        <v>1198</v>
      </c>
      <c r="P59" s="164" t="str">
        <f>INDEX('Org2564 NEW'!J$4:J$902,MATCH(OrgTbl[[#This Row],[code5]],'Org2564 NEW'!$C$4:$C$902,0))</f>
        <v>รพท.S &gt;400</v>
      </c>
      <c r="Q59" s="164"/>
      <c r="R59" s="166"/>
    </row>
    <row r="60" spans="1:18" x14ac:dyDescent="0.35">
      <c r="A60" s="164" t="s">
        <v>92</v>
      </c>
      <c r="B60" s="164" t="s">
        <v>1261</v>
      </c>
      <c r="C60" s="164" t="s">
        <v>1262</v>
      </c>
      <c r="D60" s="164" t="s">
        <v>1263</v>
      </c>
      <c r="E60" s="165">
        <v>1</v>
      </c>
      <c r="F60" s="164" t="s">
        <v>938</v>
      </c>
      <c r="G60" s="164" t="str">
        <f>INDEX('Org2564 NEW'!E$4:E$902,MATCH(OrgTbl[[#This Row],[code5]],'Org2564 NEW'!$C$4:$C$902,0))</f>
        <v>รพท.</v>
      </c>
      <c r="H60" s="165">
        <v>56</v>
      </c>
      <c r="I60" s="164" t="s">
        <v>1263</v>
      </c>
      <c r="J60" s="169">
        <f>INDEX('Org2564 NEW'!G$4:G$902,MATCH(OrgTbl[[#This Row],[code5]],'Org2564 NEW'!$C$4:$C$902,0))</f>
        <v>399</v>
      </c>
      <c r="K60" s="164" t="s">
        <v>932</v>
      </c>
      <c r="L60" s="164" t="str">
        <f>INDEX('Org2564 NEW'!F$4:F$902,MATCH(OrgTbl[[#This Row],[code5]],'Org2564 NEW'!$C$4:$C$902,0))</f>
        <v>S</v>
      </c>
      <c r="M60" s="165">
        <f>INDEX('Org2564 NEW'!I$4:I$902,MATCH(OrgTbl[[#This Row],[code5]],'Org2564 NEW'!$C$4:$C$902,0))</f>
        <v>16</v>
      </c>
      <c r="O60" s="164" t="s">
        <v>1265</v>
      </c>
      <c r="P60" s="164" t="str">
        <f>INDEX('Org2564 NEW'!J$4:J$902,MATCH(OrgTbl[[#This Row],[code5]],'Org2564 NEW'!$C$4:$C$902,0))</f>
        <v>รพท.S &lt;=400</v>
      </c>
      <c r="Q60" s="164"/>
      <c r="R60" s="166"/>
    </row>
    <row r="61" spans="1:18" x14ac:dyDescent="0.35">
      <c r="A61" s="164" t="s">
        <v>93</v>
      </c>
      <c r="B61" s="164" t="s">
        <v>1266</v>
      </c>
      <c r="C61" s="164" t="s">
        <v>1267</v>
      </c>
      <c r="D61" s="164" t="s">
        <v>1268</v>
      </c>
      <c r="E61" s="165">
        <v>1</v>
      </c>
      <c r="F61" s="164" t="s">
        <v>938</v>
      </c>
      <c r="G61" s="164" t="str">
        <f>INDEX('Org2564 NEW'!E$4:E$902,MATCH(OrgTbl[[#This Row],[code5]],'Org2564 NEW'!$C$4:$C$902,0))</f>
        <v>รพท.</v>
      </c>
      <c r="H61" s="165">
        <v>56</v>
      </c>
      <c r="I61" s="164" t="s">
        <v>1263</v>
      </c>
      <c r="J61" s="169">
        <f>INDEX('Org2564 NEW'!G$4:G$902,MATCH(OrgTbl[[#This Row],[code5]],'Org2564 NEW'!$C$4:$C$902,0))</f>
        <v>229</v>
      </c>
      <c r="K61" s="164" t="s">
        <v>932</v>
      </c>
      <c r="L61" s="164" t="str">
        <f>INDEX('Org2564 NEW'!F$4:F$902,MATCH(OrgTbl[[#This Row],[code5]],'Org2564 NEW'!$C$4:$C$902,0))</f>
        <v>M1</v>
      </c>
      <c r="M61" s="165">
        <f>INDEX('Org2564 NEW'!I$4:I$902,MATCH(OrgTbl[[#This Row],[code5]],'Org2564 NEW'!$C$4:$C$902,0))</f>
        <v>15</v>
      </c>
      <c r="O61" s="164" t="s">
        <v>1270</v>
      </c>
      <c r="P61" s="164" t="str">
        <f>INDEX('Org2564 NEW'!J$4:J$902,MATCH(OrgTbl[[#This Row],[code5]],'Org2564 NEW'!$C$4:$C$902,0))</f>
        <v>รพท. M1 &gt;200</v>
      </c>
      <c r="Q61" s="164"/>
      <c r="R61" s="166"/>
    </row>
    <row r="62" spans="1:18" x14ac:dyDescent="0.35">
      <c r="A62" s="164" t="s">
        <v>107</v>
      </c>
      <c r="B62" s="164" t="s">
        <v>1384</v>
      </c>
      <c r="C62" s="164" t="s">
        <v>1385</v>
      </c>
      <c r="D62" s="164" t="s">
        <v>1386</v>
      </c>
      <c r="E62" s="165">
        <v>1</v>
      </c>
      <c r="F62" s="164" t="s">
        <v>938</v>
      </c>
      <c r="G62" s="164" t="str">
        <f>INDEX('Org2564 NEW'!E$4:E$902,MATCH(OrgTbl[[#This Row],[code5]],'Org2564 NEW'!$C$4:$C$902,0))</f>
        <v>รพท.</v>
      </c>
      <c r="H62" s="165">
        <v>58</v>
      </c>
      <c r="I62" s="164" t="s">
        <v>1387</v>
      </c>
      <c r="J62" s="169">
        <f>INDEX('Org2564 NEW'!G$4:G$902,MATCH(OrgTbl[[#This Row],[code5]],'Org2564 NEW'!$C$4:$C$902,0))</f>
        <v>204</v>
      </c>
      <c r="K62" s="164" t="s">
        <v>932</v>
      </c>
      <c r="L62" s="164" t="str">
        <f>INDEX('Org2564 NEW'!F$4:F$902,MATCH(OrgTbl[[#This Row],[code5]],'Org2564 NEW'!$C$4:$C$902,0))</f>
        <v>S</v>
      </c>
      <c r="M62" s="165">
        <f>INDEX('Org2564 NEW'!I$4:I$902,MATCH(OrgTbl[[#This Row],[code5]],'Org2564 NEW'!$C$4:$C$902,0))</f>
        <v>16</v>
      </c>
      <c r="O62" s="164" t="s">
        <v>1390</v>
      </c>
      <c r="P62" s="164" t="str">
        <f>INDEX('Org2564 NEW'!J$4:J$902,MATCH(OrgTbl[[#This Row],[code5]],'Org2564 NEW'!$C$4:$C$902,0))</f>
        <v>รพท.S &lt;=400</v>
      </c>
      <c r="Q62" s="164"/>
      <c r="R62" s="166"/>
    </row>
    <row r="63" spans="1:18" x14ac:dyDescent="0.35">
      <c r="A63" s="164" t="s">
        <v>227</v>
      </c>
      <c r="B63" s="164" t="s">
        <v>1721</v>
      </c>
      <c r="C63" s="164" t="s">
        <v>1722</v>
      </c>
      <c r="D63" s="164" t="s">
        <v>1723</v>
      </c>
      <c r="E63" s="165">
        <v>3</v>
      </c>
      <c r="F63" s="164" t="s">
        <v>938</v>
      </c>
      <c r="G63" s="164" t="str">
        <f>INDEX('Org2564 NEW'!E$4:E$902,MATCH(OrgTbl[[#This Row],[code5]],'Org2564 NEW'!$C$4:$C$902,0))</f>
        <v>รพท.</v>
      </c>
      <c r="H63" s="165">
        <v>61</v>
      </c>
      <c r="I63" s="164" t="s">
        <v>1723</v>
      </c>
      <c r="J63" s="169">
        <f>INDEX('Org2564 NEW'!G$4:G$902,MATCH(OrgTbl[[#This Row],[code5]],'Org2564 NEW'!$C$4:$C$902,0))</f>
        <v>350</v>
      </c>
      <c r="K63" s="164" t="s">
        <v>932</v>
      </c>
      <c r="L63" s="164" t="str">
        <f>INDEX('Org2564 NEW'!F$4:F$902,MATCH(OrgTbl[[#This Row],[code5]],'Org2564 NEW'!$C$4:$C$902,0))</f>
        <v>S</v>
      </c>
      <c r="M63" s="165">
        <f>INDEX('Org2564 NEW'!I$4:I$902,MATCH(OrgTbl[[#This Row],[code5]],'Org2564 NEW'!$C$4:$C$902,0))</f>
        <v>16</v>
      </c>
      <c r="O63" s="164" t="s">
        <v>1724</v>
      </c>
      <c r="P63" s="164" t="str">
        <f>INDEX('Org2564 NEW'!J$4:J$902,MATCH(OrgTbl[[#This Row],[code5]],'Org2564 NEW'!$C$4:$C$902,0))</f>
        <v>รพท.S &lt;=400</v>
      </c>
      <c r="Q63" s="164"/>
      <c r="R63" s="166"/>
    </row>
    <row r="64" spans="1:18" x14ac:dyDescent="0.35">
      <c r="A64" s="164" t="s">
        <v>182</v>
      </c>
      <c r="B64" s="164" t="s">
        <v>1753</v>
      </c>
      <c r="C64" s="164" t="s">
        <v>1754</v>
      </c>
      <c r="D64" s="164" t="s">
        <v>1755</v>
      </c>
      <c r="E64" s="165">
        <v>3</v>
      </c>
      <c r="F64" s="164" t="s">
        <v>938</v>
      </c>
      <c r="G64" s="164" t="str">
        <f>INDEX('Org2564 NEW'!E$4:E$902,MATCH(OrgTbl[[#This Row],[code5]],'Org2564 NEW'!$C$4:$C$902,0))</f>
        <v>รพท.</v>
      </c>
      <c r="H64" s="165">
        <v>62</v>
      </c>
      <c r="I64" s="164" t="s">
        <v>1755</v>
      </c>
      <c r="J64" s="169">
        <f>INDEX('Org2564 NEW'!G$4:G$902,MATCH(OrgTbl[[#This Row],[code5]],'Org2564 NEW'!$C$4:$C$902,0))</f>
        <v>468</v>
      </c>
      <c r="K64" s="164" t="s">
        <v>941</v>
      </c>
      <c r="L64" s="164" t="str">
        <f>INDEX('Org2564 NEW'!F$4:F$902,MATCH(OrgTbl[[#This Row],[code5]],'Org2564 NEW'!$C$4:$C$902,0))</f>
        <v>S</v>
      </c>
      <c r="M64" s="165">
        <f>INDEX('Org2564 NEW'!I$4:I$902,MATCH(OrgTbl[[#This Row],[code5]],'Org2564 NEW'!$C$4:$C$902,0))</f>
        <v>17</v>
      </c>
      <c r="O64" s="164" t="s">
        <v>1757</v>
      </c>
      <c r="P64" s="164" t="str">
        <f>INDEX('Org2564 NEW'!J$4:J$902,MATCH(OrgTbl[[#This Row],[code5]],'Org2564 NEW'!$C$4:$C$902,0))</f>
        <v>รพท.S &gt;400</v>
      </c>
      <c r="Q64" s="164"/>
      <c r="R64" s="166"/>
    </row>
    <row r="65" spans="1:18" x14ac:dyDescent="0.35">
      <c r="A65" s="164" t="s">
        <v>135</v>
      </c>
      <c r="B65" s="164" t="s">
        <v>1453</v>
      </c>
      <c r="C65" s="164" t="s">
        <v>1454</v>
      </c>
      <c r="D65" s="164" t="s">
        <v>1455</v>
      </c>
      <c r="E65" s="165">
        <v>2</v>
      </c>
      <c r="F65" s="164" t="s">
        <v>938</v>
      </c>
      <c r="G65" s="164" t="str">
        <f>INDEX('Org2564 NEW'!E$4:E$902,MATCH(OrgTbl[[#This Row],[code5]],'Org2564 NEW'!$C$4:$C$902,0))</f>
        <v>รพท.</v>
      </c>
      <c r="H65" s="165">
        <v>63</v>
      </c>
      <c r="I65" s="164" t="s">
        <v>1456</v>
      </c>
      <c r="J65" s="169">
        <f>INDEX('Org2564 NEW'!G$4:G$902,MATCH(OrgTbl[[#This Row],[code5]],'Org2564 NEW'!$C$4:$C$902,0))</f>
        <v>310</v>
      </c>
      <c r="K65" s="164" t="s">
        <v>941</v>
      </c>
      <c r="L65" s="164" t="str">
        <f>INDEX('Org2564 NEW'!F$4:F$902,MATCH(OrgTbl[[#This Row],[code5]],'Org2564 NEW'!$C$4:$C$902,0))</f>
        <v>S</v>
      </c>
      <c r="M65" s="165">
        <f>INDEX('Org2564 NEW'!I$4:I$902,MATCH(OrgTbl[[#This Row],[code5]],'Org2564 NEW'!$C$4:$C$902,0))</f>
        <v>16</v>
      </c>
      <c r="O65" s="164" t="s">
        <v>1458</v>
      </c>
      <c r="P65" s="164" t="str">
        <f>INDEX('Org2564 NEW'!J$4:J$902,MATCH(OrgTbl[[#This Row],[code5]],'Org2564 NEW'!$C$4:$C$902,0))</f>
        <v>รพท.S &lt;=400</v>
      </c>
      <c r="Q65" s="164"/>
      <c r="R65" s="166"/>
    </row>
    <row r="66" spans="1:18" x14ac:dyDescent="0.35">
      <c r="A66" s="164" t="s">
        <v>136</v>
      </c>
      <c r="B66" s="164" t="s">
        <v>1459</v>
      </c>
      <c r="C66" s="164" t="s">
        <v>1460</v>
      </c>
      <c r="D66" s="164" t="s">
        <v>1461</v>
      </c>
      <c r="E66" s="165">
        <v>2</v>
      </c>
      <c r="F66" s="164" t="s">
        <v>938</v>
      </c>
      <c r="G66" s="164" t="str">
        <f>INDEX('Org2564 NEW'!E$4:E$902,MATCH(OrgTbl[[#This Row],[code5]],'Org2564 NEW'!$C$4:$C$902,0))</f>
        <v>รพท.</v>
      </c>
      <c r="H66" s="165">
        <v>63</v>
      </c>
      <c r="I66" s="164" t="s">
        <v>1456</v>
      </c>
      <c r="J66" s="169">
        <f>INDEX('Org2564 NEW'!G$4:G$902,MATCH(OrgTbl[[#This Row],[code5]],'Org2564 NEW'!$C$4:$C$902,0))</f>
        <v>420</v>
      </c>
      <c r="K66" s="164" t="s">
        <v>941</v>
      </c>
      <c r="L66" s="164" t="str">
        <f>INDEX('Org2564 NEW'!F$4:F$902,MATCH(OrgTbl[[#This Row],[code5]],'Org2564 NEW'!$C$4:$C$902,0))</f>
        <v>S</v>
      </c>
      <c r="M66" s="165">
        <f>INDEX('Org2564 NEW'!I$4:I$902,MATCH(OrgTbl[[#This Row],[code5]],'Org2564 NEW'!$C$4:$C$902,0))</f>
        <v>17</v>
      </c>
      <c r="O66" s="164" t="s">
        <v>1463</v>
      </c>
      <c r="P66" s="164" t="str">
        <f>INDEX('Org2564 NEW'!J$4:J$902,MATCH(OrgTbl[[#This Row],[code5]],'Org2564 NEW'!$C$4:$C$902,0))</f>
        <v>รพท.S &gt;400</v>
      </c>
      <c r="Q66" s="164"/>
      <c r="R66" s="166"/>
    </row>
    <row r="67" spans="1:18" x14ac:dyDescent="0.35">
      <c r="A67" s="164" t="s">
        <v>164</v>
      </c>
      <c r="B67" s="164" t="s">
        <v>1495</v>
      </c>
      <c r="C67" s="164" t="s">
        <v>1496</v>
      </c>
      <c r="D67" s="164" t="s">
        <v>1497</v>
      </c>
      <c r="E67" s="165">
        <v>2</v>
      </c>
      <c r="F67" s="164" t="s">
        <v>938</v>
      </c>
      <c r="G67" s="164" t="str">
        <f>INDEX('Org2564 NEW'!E$4:E$902,MATCH(OrgTbl[[#This Row],[code5]],'Org2564 NEW'!$C$4:$C$902,0))</f>
        <v>รพท.</v>
      </c>
      <c r="H67" s="165">
        <v>64</v>
      </c>
      <c r="I67" s="164" t="s">
        <v>1497</v>
      </c>
      <c r="J67" s="169">
        <f>INDEX('Org2564 NEW'!G$4:G$902,MATCH(OrgTbl[[#This Row],[code5]],'Org2564 NEW'!$C$4:$C$902,0))</f>
        <v>320</v>
      </c>
      <c r="K67" s="164" t="s">
        <v>941</v>
      </c>
      <c r="L67" s="164" t="str">
        <f>INDEX('Org2564 NEW'!F$4:F$902,MATCH(OrgTbl[[#This Row],[code5]],'Org2564 NEW'!$C$4:$C$902,0))</f>
        <v>S</v>
      </c>
      <c r="M67" s="165">
        <f>INDEX('Org2564 NEW'!I$4:I$902,MATCH(OrgTbl[[#This Row],[code5]],'Org2564 NEW'!$C$4:$C$902,0))</f>
        <v>16</v>
      </c>
      <c r="O67" s="164" t="s">
        <v>1499</v>
      </c>
      <c r="P67" s="164" t="str">
        <f>INDEX('Org2564 NEW'!J$4:J$902,MATCH(OrgTbl[[#This Row],[code5]],'Org2564 NEW'!$C$4:$C$902,0))</f>
        <v>รพท.S &lt;=400</v>
      </c>
      <c r="Q67" s="164"/>
      <c r="R67" s="166"/>
    </row>
    <row r="68" spans="1:18" x14ac:dyDescent="0.35">
      <c r="A68" s="164" t="s">
        <v>165</v>
      </c>
      <c r="B68" s="164" t="s">
        <v>1500</v>
      </c>
      <c r="C68" s="164" t="s">
        <v>1501</v>
      </c>
      <c r="D68" s="164" t="s">
        <v>1502</v>
      </c>
      <c r="E68" s="165">
        <v>2</v>
      </c>
      <c r="F68" s="164" t="s">
        <v>938</v>
      </c>
      <c r="G68" s="164" t="str">
        <f>INDEX('Org2564 NEW'!E$4:E$902,MATCH(OrgTbl[[#This Row],[code5]],'Org2564 NEW'!$C$4:$C$902,0))</f>
        <v>รพท.</v>
      </c>
      <c r="H68" s="165">
        <v>64</v>
      </c>
      <c r="I68" s="164" t="s">
        <v>1497</v>
      </c>
      <c r="J68" s="169">
        <f>INDEX('Org2564 NEW'!G$4:G$902,MATCH(OrgTbl[[#This Row],[code5]],'Org2564 NEW'!$C$4:$C$902,0))</f>
        <v>307</v>
      </c>
      <c r="K68" s="164" t="s">
        <v>941</v>
      </c>
      <c r="L68" s="164" t="str">
        <f>INDEX('Org2564 NEW'!F$4:F$902,MATCH(OrgTbl[[#This Row],[code5]],'Org2564 NEW'!$C$4:$C$902,0))</f>
        <v>M1</v>
      </c>
      <c r="M68" s="165">
        <f>INDEX('Org2564 NEW'!I$4:I$902,MATCH(OrgTbl[[#This Row],[code5]],'Org2564 NEW'!$C$4:$C$902,0))</f>
        <v>15</v>
      </c>
      <c r="O68" s="164" t="s">
        <v>1504</v>
      </c>
      <c r="P68" s="164" t="str">
        <f>INDEX('Org2564 NEW'!J$4:J$902,MATCH(OrgTbl[[#This Row],[code5]],'Org2564 NEW'!$C$4:$C$902,0))</f>
        <v>รพท. M1 &gt;200</v>
      </c>
      <c r="Q68" s="164"/>
      <c r="R68" s="166"/>
    </row>
    <row r="69" spans="1:18" x14ac:dyDescent="0.35">
      <c r="A69" s="164" t="s">
        <v>215</v>
      </c>
      <c r="B69" s="164" t="s">
        <v>1804</v>
      </c>
      <c r="C69" s="164" t="s">
        <v>1805</v>
      </c>
      <c r="D69" s="164" t="s">
        <v>1806</v>
      </c>
      <c r="E69" s="165">
        <v>3</v>
      </c>
      <c r="F69" s="164" t="s">
        <v>938</v>
      </c>
      <c r="G69" s="164" t="str">
        <f>INDEX('Org2564 NEW'!E$4:E$902,MATCH(OrgTbl[[#This Row],[code5]],'Org2564 NEW'!$C$4:$C$902,0))</f>
        <v>รพท.</v>
      </c>
      <c r="H69" s="165">
        <v>66</v>
      </c>
      <c r="I69" s="164" t="s">
        <v>1806</v>
      </c>
      <c r="J69" s="169">
        <f>INDEX('Org2564 NEW'!G$4:G$902,MATCH(OrgTbl[[#This Row],[code5]],'Org2564 NEW'!$C$4:$C$902,0))</f>
        <v>450</v>
      </c>
      <c r="K69" s="164" t="s">
        <v>941</v>
      </c>
      <c r="L69" s="164" t="str">
        <f>INDEX('Org2564 NEW'!F$4:F$902,MATCH(OrgTbl[[#This Row],[code5]],'Org2564 NEW'!$C$4:$C$902,0))</f>
        <v>S</v>
      </c>
      <c r="M69" s="165">
        <f>INDEX('Org2564 NEW'!I$4:I$902,MATCH(OrgTbl[[#This Row],[code5]],'Org2564 NEW'!$C$4:$C$902,0))</f>
        <v>17</v>
      </c>
      <c r="O69" s="164" t="s">
        <v>1808</v>
      </c>
      <c r="P69" s="164" t="str">
        <f>INDEX('Org2564 NEW'!J$4:J$902,MATCH(OrgTbl[[#This Row],[code5]],'Org2564 NEW'!$C$4:$C$902,0))</f>
        <v>รพท.S &gt;400</v>
      </c>
      <c r="Q69" s="164"/>
      <c r="R69" s="166"/>
    </row>
    <row r="70" spans="1:18" x14ac:dyDescent="0.35">
      <c r="A70" s="164" t="s">
        <v>153</v>
      </c>
      <c r="B70" s="164" t="s">
        <v>1576</v>
      </c>
      <c r="C70" s="164" t="s">
        <v>1577</v>
      </c>
      <c r="D70" s="164" t="s">
        <v>1578</v>
      </c>
      <c r="E70" s="165">
        <v>2</v>
      </c>
      <c r="F70" s="164" t="s">
        <v>938</v>
      </c>
      <c r="G70" s="164" t="str">
        <f>INDEX('Org2564 NEW'!E$4:E$902,MATCH(OrgTbl[[#This Row],[code5]],'Org2564 NEW'!$C$4:$C$902,0))</f>
        <v>รพท.</v>
      </c>
      <c r="H70" s="165">
        <v>67</v>
      </c>
      <c r="I70" s="164" t="s">
        <v>1578</v>
      </c>
      <c r="J70" s="169">
        <f>INDEX('Org2564 NEW'!G$4:G$902,MATCH(OrgTbl[[#This Row],[code5]],'Org2564 NEW'!$C$4:$C$902,0))</f>
        <v>509</v>
      </c>
      <c r="K70" s="164" t="s">
        <v>941</v>
      </c>
      <c r="L70" s="164" t="str">
        <f>INDEX('Org2564 NEW'!F$4:F$902,MATCH(OrgTbl[[#This Row],[code5]],'Org2564 NEW'!$C$4:$C$902,0))</f>
        <v>S</v>
      </c>
      <c r="M70" s="165">
        <f>INDEX('Org2564 NEW'!I$4:I$902,MATCH(OrgTbl[[#This Row],[code5]],'Org2564 NEW'!$C$4:$C$902,0))</f>
        <v>17</v>
      </c>
      <c r="O70" s="164" t="s">
        <v>1580</v>
      </c>
      <c r="P70" s="164" t="str">
        <f>INDEX('Org2564 NEW'!J$4:J$902,MATCH(OrgTbl[[#This Row],[code5]],'Org2564 NEW'!$C$4:$C$902,0))</f>
        <v>รพท.S &gt;400</v>
      </c>
      <c r="Q70" s="164"/>
      <c r="R70" s="166"/>
    </row>
    <row r="71" spans="1:18" x14ac:dyDescent="0.35">
      <c r="A71" s="164" t="s">
        <v>347</v>
      </c>
      <c r="B71" s="164" t="s">
        <v>2170</v>
      </c>
      <c r="C71" s="164" t="s">
        <v>2171</v>
      </c>
      <c r="D71" s="164" t="s">
        <v>2172</v>
      </c>
      <c r="E71" s="165">
        <v>5</v>
      </c>
      <c r="F71" s="164" t="s">
        <v>938</v>
      </c>
      <c r="G71" s="164" t="str">
        <f>INDEX('Org2564 NEW'!E$4:E$902,MATCH(OrgTbl[[#This Row],[code5]],'Org2564 NEW'!$C$4:$C$902,0))</f>
        <v>รพท.</v>
      </c>
      <c r="H71" s="165">
        <v>70</v>
      </c>
      <c r="I71" s="164" t="s">
        <v>2167</v>
      </c>
      <c r="J71" s="169">
        <f>INDEX('Org2564 NEW'!G$4:G$902,MATCH(OrgTbl[[#This Row],[code5]],'Org2564 NEW'!$C$4:$C$902,0))</f>
        <v>272</v>
      </c>
      <c r="K71" s="164" t="s">
        <v>941</v>
      </c>
      <c r="L71" s="164" t="str">
        <f>INDEX('Org2564 NEW'!F$4:F$902,MATCH(OrgTbl[[#This Row],[code5]],'Org2564 NEW'!$C$4:$C$902,0))</f>
        <v>M1</v>
      </c>
      <c r="M71" s="165">
        <f>INDEX('Org2564 NEW'!I$4:I$902,MATCH(OrgTbl[[#This Row],[code5]],'Org2564 NEW'!$C$4:$C$902,0))</f>
        <v>15</v>
      </c>
      <c r="O71" s="164" t="s">
        <v>2174</v>
      </c>
      <c r="P71" s="164" t="str">
        <f>INDEX('Org2564 NEW'!J$4:J$902,MATCH(OrgTbl[[#This Row],[code5]],'Org2564 NEW'!$C$4:$C$902,0))</f>
        <v>รพท. M1 &gt;200</v>
      </c>
      <c r="Q71" s="164"/>
      <c r="R71" s="166"/>
    </row>
    <row r="72" spans="1:18" x14ac:dyDescent="0.35">
      <c r="A72" s="164" t="s">
        <v>348</v>
      </c>
      <c r="B72" s="164" t="s">
        <v>2175</v>
      </c>
      <c r="C72" s="164" t="s">
        <v>2176</v>
      </c>
      <c r="D72" s="164" t="s">
        <v>2177</v>
      </c>
      <c r="E72" s="165">
        <v>5</v>
      </c>
      <c r="F72" s="164" t="s">
        <v>938</v>
      </c>
      <c r="G72" s="164" t="str">
        <f>INDEX('Org2564 NEW'!E$4:E$902,MATCH(OrgTbl[[#This Row],[code5]],'Org2564 NEW'!$C$4:$C$902,0))</f>
        <v>รพท.</v>
      </c>
      <c r="H72" s="165">
        <v>70</v>
      </c>
      <c r="I72" s="164" t="s">
        <v>2167</v>
      </c>
      <c r="J72" s="169">
        <f>INDEX('Org2564 NEW'!G$4:G$902,MATCH(OrgTbl[[#This Row],[code5]],'Org2564 NEW'!$C$4:$C$902,0))</f>
        <v>350</v>
      </c>
      <c r="K72" s="164" t="s">
        <v>941</v>
      </c>
      <c r="L72" s="164" t="str">
        <f>INDEX('Org2564 NEW'!F$4:F$902,MATCH(OrgTbl[[#This Row],[code5]],'Org2564 NEW'!$C$4:$C$902,0))</f>
        <v>S</v>
      </c>
      <c r="M72" s="165">
        <f>INDEX('Org2564 NEW'!I$4:I$902,MATCH(OrgTbl[[#This Row],[code5]],'Org2564 NEW'!$C$4:$C$902,0))</f>
        <v>16</v>
      </c>
      <c r="O72" s="164" t="s">
        <v>2179</v>
      </c>
      <c r="P72" s="164" t="str">
        <f>INDEX('Org2564 NEW'!J$4:J$902,MATCH(OrgTbl[[#This Row],[code5]],'Org2564 NEW'!$C$4:$C$902,0))</f>
        <v>รพท.S &lt;=400</v>
      </c>
      <c r="Q72" s="164"/>
      <c r="R72" s="166"/>
    </row>
    <row r="73" spans="1:18" x14ac:dyDescent="0.35">
      <c r="A73" s="164" t="s">
        <v>349</v>
      </c>
      <c r="B73" s="164" t="s">
        <v>2180</v>
      </c>
      <c r="C73" s="164" t="s">
        <v>2181</v>
      </c>
      <c r="D73" s="164" t="s">
        <v>2182</v>
      </c>
      <c r="E73" s="165">
        <v>5</v>
      </c>
      <c r="F73" s="164" t="s">
        <v>938</v>
      </c>
      <c r="G73" s="164" t="str">
        <f>INDEX('Org2564 NEW'!E$4:E$902,MATCH(OrgTbl[[#This Row],[code5]],'Org2564 NEW'!$C$4:$C$902,0))</f>
        <v>รพท.</v>
      </c>
      <c r="H73" s="165">
        <v>70</v>
      </c>
      <c r="I73" s="164" t="s">
        <v>2167</v>
      </c>
      <c r="J73" s="169">
        <f>INDEX('Org2564 NEW'!G$4:G$902,MATCH(OrgTbl[[#This Row],[code5]],'Org2564 NEW'!$C$4:$C$902,0))</f>
        <v>340</v>
      </c>
      <c r="K73" s="164" t="s">
        <v>941</v>
      </c>
      <c r="L73" s="164" t="str">
        <f>INDEX('Org2564 NEW'!F$4:F$902,MATCH(OrgTbl[[#This Row],[code5]],'Org2564 NEW'!$C$4:$C$902,0))</f>
        <v>M1</v>
      </c>
      <c r="M73" s="165">
        <f>INDEX('Org2564 NEW'!I$4:I$902,MATCH(OrgTbl[[#This Row],[code5]],'Org2564 NEW'!$C$4:$C$902,0))</f>
        <v>15</v>
      </c>
      <c r="O73" s="164" t="s">
        <v>2184</v>
      </c>
      <c r="P73" s="164" t="str">
        <f>INDEX('Org2564 NEW'!J$4:J$902,MATCH(OrgTbl[[#This Row],[code5]],'Org2564 NEW'!$C$4:$C$902,0))</f>
        <v>รพท. M1 &gt;200</v>
      </c>
      <c r="Q73" s="164"/>
      <c r="R73" s="166"/>
    </row>
    <row r="74" spans="1:18" x14ac:dyDescent="0.35">
      <c r="A74" s="164" t="s">
        <v>306</v>
      </c>
      <c r="B74" s="164" t="s">
        <v>2213</v>
      </c>
      <c r="C74" s="164" t="s">
        <v>2214</v>
      </c>
      <c r="D74" s="164" t="s">
        <v>2215</v>
      </c>
      <c r="E74" s="165">
        <v>5</v>
      </c>
      <c r="F74" s="164" t="s">
        <v>938</v>
      </c>
      <c r="G74" s="164" t="str">
        <f>INDEX('Org2564 NEW'!E$4:E$902,MATCH(OrgTbl[[#This Row],[code5]],'Org2564 NEW'!$C$4:$C$902,0))</f>
        <v>รพท.</v>
      </c>
      <c r="H74" s="165">
        <v>71</v>
      </c>
      <c r="I74" s="164" t="s">
        <v>2216</v>
      </c>
      <c r="J74" s="169">
        <f>INDEX('Org2564 NEW'!G$4:G$902,MATCH(OrgTbl[[#This Row],[code5]],'Org2564 NEW'!$C$4:$C$902,0))</f>
        <v>556</v>
      </c>
      <c r="K74" s="164" t="s">
        <v>932</v>
      </c>
      <c r="L74" s="164" t="str">
        <f>INDEX('Org2564 NEW'!F$4:F$902,MATCH(OrgTbl[[#This Row],[code5]],'Org2564 NEW'!$C$4:$C$902,0))</f>
        <v>S</v>
      </c>
      <c r="M74" s="165">
        <f>INDEX('Org2564 NEW'!I$4:I$902,MATCH(OrgTbl[[#This Row],[code5]],'Org2564 NEW'!$C$4:$C$902,0))</f>
        <v>17</v>
      </c>
      <c r="O74" s="164" t="s">
        <v>2218</v>
      </c>
      <c r="P74" s="164" t="str">
        <f>INDEX('Org2564 NEW'!J$4:J$902,MATCH(OrgTbl[[#This Row],[code5]],'Org2564 NEW'!$C$4:$C$902,0))</f>
        <v>รพท.S &gt;400</v>
      </c>
      <c r="Q74" s="164"/>
      <c r="R74" s="166"/>
    </row>
    <row r="75" spans="1:18" x14ac:dyDescent="0.35">
      <c r="A75" s="164" t="s">
        <v>307</v>
      </c>
      <c r="B75" s="164" t="s">
        <v>2219</v>
      </c>
      <c r="C75" s="164" t="s">
        <v>2220</v>
      </c>
      <c r="D75" s="164" t="s">
        <v>2221</v>
      </c>
      <c r="E75" s="165">
        <v>5</v>
      </c>
      <c r="F75" s="164" t="s">
        <v>938</v>
      </c>
      <c r="G75" s="164" t="str">
        <f>INDEX('Org2564 NEW'!E$4:E$902,MATCH(OrgTbl[[#This Row],[code5]],'Org2564 NEW'!$C$4:$C$902,0))</f>
        <v>รพท.</v>
      </c>
      <c r="H75" s="165">
        <v>71</v>
      </c>
      <c r="I75" s="164" t="s">
        <v>2216</v>
      </c>
      <c r="J75" s="169">
        <f>INDEX('Org2564 NEW'!G$4:G$902,MATCH(OrgTbl[[#This Row],[code5]],'Org2564 NEW'!$C$4:$C$902,0))</f>
        <v>281</v>
      </c>
      <c r="K75" s="164" t="s">
        <v>932</v>
      </c>
      <c r="L75" s="164" t="str">
        <f>INDEX('Org2564 NEW'!F$4:F$902,MATCH(OrgTbl[[#This Row],[code5]],'Org2564 NEW'!$C$4:$C$902,0))</f>
        <v>M1</v>
      </c>
      <c r="M75" s="165">
        <f>INDEX('Org2564 NEW'!I$4:I$902,MATCH(OrgTbl[[#This Row],[code5]],'Org2564 NEW'!$C$4:$C$902,0))</f>
        <v>15</v>
      </c>
      <c r="O75" s="164" t="s">
        <v>2223</v>
      </c>
      <c r="P75" s="164" t="str">
        <f>INDEX('Org2564 NEW'!J$4:J$902,MATCH(OrgTbl[[#This Row],[code5]],'Org2564 NEW'!$C$4:$C$902,0))</f>
        <v>รพท. M1 &gt;200</v>
      </c>
      <c r="Q75" s="164"/>
      <c r="R75" s="166"/>
    </row>
    <row r="76" spans="1:18" x14ac:dyDescent="0.35">
      <c r="A76" s="164" t="s">
        <v>363</v>
      </c>
      <c r="B76" s="164" t="s">
        <v>2284</v>
      </c>
      <c r="C76" s="164" t="s">
        <v>2285</v>
      </c>
      <c r="D76" s="164" t="s">
        <v>2286</v>
      </c>
      <c r="E76" s="165">
        <v>5</v>
      </c>
      <c r="F76" s="164" t="s">
        <v>938</v>
      </c>
      <c r="G76" s="164" t="str">
        <f>INDEX('Org2564 NEW'!E$4:E$902,MATCH(OrgTbl[[#This Row],[code5]],'Org2564 NEW'!$C$4:$C$902,0))</f>
        <v>รพท.</v>
      </c>
      <c r="H76" s="165">
        <v>72</v>
      </c>
      <c r="I76" s="164" t="s">
        <v>2281</v>
      </c>
      <c r="J76" s="169">
        <f>INDEX('Org2564 NEW'!G$4:G$902,MATCH(OrgTbl[[#This Row],[code5]],'Org2564 NEW'!$C$4:$C$902,0))</f>
        <v>262</v>
      </c>
      <c r="K76" s="164" t="s">
        <v>941</v>
      </c>
      <c r="L76" s="164" t="str">
        <f>INDEX('Org2564 NEW'!F$4:F$902,MATCH(OrgTbl[[#This Row],[code5]],'Org2564 NEW'!$C$4:$C$902,0))</f>
        <v>M1</v>
      </c>
      <c r="M76" s="165">
        <f>INDEX('Org2564 NEW'!I$4:I$902,MATCH(OrgTbl[[#This Row],[code5]],'Org2564 NEW'!$C$4:$C$902,0))</f>
        <v>15</v>
      </c>
      <c r="O76" s="164" t="s">
        <v>2288</v>
      </c>
      <c r="P76" s="164" t="str">
        <f>INDEX('Org2564 NEW'!J$4:J$902,MATCH(OrgTbl[[#This Row],[code5]],'Org2564 NEW'!$C$4:$C$902,0))</f>
        <v>รพท. M1 &gt;200</v>
      </c>
      <c r="Q76" s="164"/>
      <c r="R76" s="166"/>
    </row>
    <row r="77" spans="1:18" x14ac:dyDescent="0.35">
      <c r="A77" s="164" t="s">
        <v>360</v>
      </c>
      <c r="B77" s="164" t="s">
        <v>2361</v>
      </c>
      <c r="C77" s="164" t="s">
        <v>6522</v>
      </c>
      <c r="D77" s="164" t="s">
        <v>2362</v>
      </c>
      <c r="E77" s="165">
        <v>5</v>
      </c>
      <c r="F77" s="164" t="s">
        <v>928</v>
      </c>
      <c r="G77" s="164" t="str">
        <f>INDEX('Org2564 NEW'!E$4:E$902,MATCH(OrgTbl[[#This Row],[code5]],'Org2564 NEW'!$C$4:$C$902,0))</f>
        <v>รพศ.</v>
      </c>
      <c r="H77" s="165">
        <v>74</v>
      </c>
      <c r="I77" s="164" t="s">
        <v>2362</v>
      </c>
      <c r="J77" s="169">
        <f>INDEX('Org2564 NEW'!G$4:G$902,MATCH(OrgTbl[[#This Row],[code5]],'Org2564 NEW'!$C$4:$C$902,0))</f>
        <v>628</v>
      </c>
      <c r="K77" s="164" t="s">
        <v>932</v>
      </c>
      <c r="L77" s="164" t="str">
        <f>INDEX('Org2564 NEW'!F$4:F$902,MATCH(OrgTbl[[#This Row],[code5]],'Org2564 NEW'!$C$4:$C$902,0))</f>
        <v>A</v>
      </c>
      <c r="M77" s="165">
        <f>INDEX('Org2564 NEW'!I$4:I$902,MATCH(OrgTbl[[#This Row],[code5]],'Org2564 NEW'!$C$4:$C$902,0))</f>
        <v>18</v>
      </c>
      <c r="O77" s="164" t="s">
        <v>2364</v>
      </c>
      <c r="P77" s="164" t="str">
        <f>INDEX('Org2564 NEW'!J$4:J$902,MATCH(OrgTbl[[#This Row],[code5]],'Org2564 NEW'!$C$4:$C$902,0))</f>
        <v>รพศ.A &lt;=700</v>
      </c>
      <c r="Q77" s="164"/>
      <c r="R77" s="166"/>
    </row>
    <row r="78" spans="1:18" x14ac:dyDescent="0.35">
      <c r="A78" s="164" t="s">
        <v>357</v>
      </c>
      <c r="B78" s="164" t="s">
        <v>2370</v>
      </c>
      <c r="C78" s="164" t="s">
        <v>2371</v>
      </c>
      <c r="D78" s="164" t="s">
        <v>2372</v>
      </c>
      <c r="E78" s="165">
        <v>5</v>
      </c>
      <c r="F78" s="164" t="s">
        <v>938</v>
      </c>
      <c r="G78" s="164" t="str">
        <f>INDEX('Org2564 NEW'!E$4:E$902,MATCH(OrgTbl[[#This Row],[code5]],'Org2564 NEW'!$C$4:$C$902,0))</f>
        <v>รพท.</v>
      </c>
      <c r="H78" s="165">
        <v>75</v>
      </c>
      <c r="I78" s="164" t="s">
        <v>2373</v>
      </c>
      <c r="J78" s="169">
        <f>INDEX('Org2564 NEW'!G$4:G$902,MATCH(OrgTbl[[#This Row],[code5]],'Org2564 NEW'!$C$4:$C$902,0))</f>
        <v>299</v>
      </c>
      <c r="K78" s="164" t="s">
        <v>941</v>
      </c>
      <c r="L78" s="164" t="str">
        <f>INDEX('Org2564 NEW'!F$4:F$902,MATCH(OrgTbl[[#This Row],[code5]],'Org2564 NEW'!$C$4:$C$902,0))</f>
        <v>S</v>
      </c>
      <c r="M78" s="165">
        <f>INDEX('Org2564 NEW'!I$4:I$902,MATCH(OrgTbl[[#This Row],[code5]],'Org2564 NEW'!$C$4:$C$902,0))</f>
        <v>16</v>
      </c>
      <c r="O78" s="164" t="s">
        <v>2375</v>
      </c>
      <c r="P78" s="164" t="str">
        <f>INDEX('Org2564 NEW'!J$4:J$902,MATCH(OrgTbl[[#This Row],[code5]],'Org2564 NEW'!$C$4:$C$902,0))</f>
        <v>รพท.S &lt;=400</v>
      </c>
      <c r="Q78" s="164"/>
      <c r="R78" s="166"/>
    </row>
    <row r="79" spans="1:18" x14ac:dyDescent="0.35">
      <c r="A79" s="164" t="s">
        <v>338</v>
      </c>
      <c r="B79" s="164" t="s">
        <v>2384</v>
      </c>
      <c r="C79" s="164" t="s">
        <v>2385</v>
      </c>
      <c r="D79" s="164" t="s">
        <v>2386</v>
      </c>
      <c r="E79" s="165">
        <v>5</v>
      </c>
      <c r="F79" s="164" t="s">
        <v>938</v>
      </c>
      <c r="G79" s="164" t="str">
        <f>INDEX('Org2564 NEW'!E$4:E$902,MATCH(OrgTbl[[#This Row],[code5]],'Org2564 NEW'!$C$4:$C$902,0))</f>
        <v>รพท.</v>
      </c>
      <c r="H79" s="165">
        <v>76</v>
      </c>
      <c r="I79" s="164" t="s">
        <v>2387</v>
      </c>
      <c r="J79" s="169">
        <f>INDEX('Org2564 NEW'!G$4:G$902,MATCH(OrgTbl[[#This Row],[code5]],'Org2564 NEW'!$C$4:$C$902,0))</f>
        <v>439</v>
      </c>
      <c r="K79" s="164" t="s">
        <v>932</v>
      </c>
      <c r="L79" s="164" t="str">
        <f>INDEX('Org2564 NEW'!F$4:F$902,MATCH(OrgTbl[[#This Row],[code5]],'Org2564 NEW'!$C$4:$C$902,0))</f>
        <v>S</v>
      </c>
      <c r="M79" s="165">
        <f>INDEX('Org2564 NEW'!I$4:I$902,MATCH(OrgTbl[[#This Row],[code5]],'Org2564 NEW'!$C$4:$C$902,0))</f>
        <v>17</v>
      </c>
      <c r="O79" s="164" t="s">
        <v>2389</v>
      </c>
      <c r="P79" s="164" t="str">
        <f>INDEX('Org2564 NEW'!J$4:J$902,MATCH(OrgTbl[[#This Row],[code5]],'Org2564 NEW'!$C$4:$C$902,0))</f>
        <v>รพท.S &gt;400</v>
      </c>
      <c r="Q79" s="164"/>
      <c r="R79" s="166"/>
    </row>
    <row r="80" spans="1:18" x14ac:dyDescent="0.35">
      <c r="A80" s="164" t="s">
        <v>330</v>
      </c>
      <c r="B80" s="164" t="s">
        <v>2419</v>
      </c>
      <c r="C80" s="164" t="s">
        <v>2420</v>
      </c>
      <c r="D80" s="164" t="s">
        <v>2421</v>
      </c>
      <c r="E80" s="165">
        <v>5</v>
      </c>
      <c r="F80" s="164" t="s">
        <v>938</v>
      </c>
      <c r="G80" s="164" t="str">
        <f>INDEX('Org2564 NEW'!E$4:E$902,MATCH(OrgTbl[[#This Row],[code5]],'Org2564 NEW'!$C$4:$C$902,0))</f>
        <v>รพท.</v>
      </c>
      <c r="H80" s="165">
        <v>77</v>
      </c>
      <c r="I80" s="164" t="s">
        <v>2421</v>
      </c>
      <c r="J80" s="169">
        <f>INDEX('Org2564 NEW'!G$4:G$902,MATCH(OrgTbl[[#This Row],[code5]],'Org2564 NEW'!$C$4:$C$902,0))</f>
        <v>278</v>
      </c>
      <c r="K80" s="164" t="s">
        <v>941</v>
      </c>
      <c r="L80" s="164" t="str">
        <f>INDEX('Org2564 NEW'!F$4:F$902,MATCH(OrgTbl[[#This Row],[code5]],'Org2564 NEW'!$C$4:$C$902,0))</f>
        <v>S</v>
      </c>
      <c r="M80" s="165">
        <f>INDEX('Org2564 NEW'!I$4:I$902,MATCH(OrgTbl[[#This Row],[code5]],'Org2564 NEW'!$C$4:$C$902,0))</f>
        <v>16</v>
      </c>
      <c r="O80" s="164" t="s">
        <v>2423</v>
      </c>
      <c r="P80" s="164" t="str">
        <f>INDEX('Org2564 NEW'!J$4:J$902,MATCH(OrgTbl[[#This Row],[code5]],'Org2564 NEW'!$C$4:$C$902,0))</f>
        <v>รพท.S &lt;=400</v>
      </c>
      <c r="Q80" s="164"/>
      <c r="R80" s="166"/>
    </row>
    <row r="81" spans="1:18" x14ac:dyDescent="0.35">
      <c r="A81" s="164" t="s">
        <v>757</v>
      </c>
      <c r="B81" s="164" t="s">
        <v>4230</v>
      </c>
      <c r="C81" s="164" t="s">
        <v>4231</v>
      </c>
      <c r="D81" s="164" t="s">
        <v>4232</v>
      </c>
      <c r="E81" s="165">
        <v>11</v>
      </c>
      <c r="F81" s="164" t="s">
        <v>938</v>
      </c>
      <c r="G81" s="164" t="str">
        <f>INDEX('Org2564 NEW'!E$4:E$902,MATCH(OrgTbl[[#This Row],[code5]],'Org2564 NEW'!$C$4:$C$902,0))</f>
        <v>รพท.</v>
      </c>
      <c r="H81" s="165">
        <v>81</v>
      </c>
      <c r="I81" s="164" t="s">
        <v>4232</v>
      </c>
      <c r="J81" s="169">
        <f>INDEX('Org2564 NEW'!G$4:G$902,MATCH(OrgTbl[[#This Row],[code5]],'Org2564 NEW'!$C$4:$C$902,0))</f>
        <v>341</v>
      </c>
      <c r="K81" s="164" t="s">
        <v>941</v>
      </c>
      <c r="L81" s="164" t="str">
        <f>INDEX('Org2564 NEW'!F$4:F$902,MATCH(OrgTbl[[#This Row],[code5]],'Org2564 NEW'!$C$4:$C$902,0))</f>
        <v>S</v>
      </c>
      <c r="M81" s="165">
        <f>INDEX('Org2564 NEW'!I$4:I$902,MATCH(OrgTbl[[#This Row],[code5]],'Org2564 NEW'!$C$4:$C$902,0))</f>
        <v>16</v>
      </c>
      <c r="O81" s="164" t="s">
        <v>4234</v>
      </c>
      <c r="P81" s="164" t="str">
        <f>INDEX('Org2564 NEW'!J$4:J$902,MATCH(OrgTbl[[#This Row],[code5]],'Org2564 NEW'!$C$4:$C$902,0))</f>
        <v>รพท.S &lt;=400</v>
      </c>
      <c r="Q81" s="164"/>
      <c r="R81" s="166"/>
    </row>
    <row r="82" spans="1:18" x14ac:dyDescent="0.35">
      <c r="A82" s="164" t="s">
        <v>796</v>
      </c>
      <c r="B82" s="164" t="s">
        <v>4267</v>
      </c>
      <c r="C82" s="164" t="s">
        <v>4268</v>
      </c>
      <c r="D82" s="164" t="s">
        <v>4269</v>
      </c>
      <c r="E82" s="165">
        <v>11</v>
      </c>
      <c r="F82" s="164" t="s">
        <v>938</v>
      </c>
      <c r="G82" s="164" t="str">
        <f>INDEX('Org2564 NEW'!E$4:E$902,MATCH(OrgTbl[[#This Row],[code5]],'Org2564 NEW'!$C$4:$C$902,0))</f>
        <v>รพท.</v>
      </c>
      <c r="H82" s="165">
        <v>82</v>
      </c>
      <c r="I82" s="164" t="s">
        <v>4269</v>
      </c>
      <c r="J82" s="169">
        <f>INDEX('Org2564 NEW'!G$4:G$902,MATCH(OrgTbl[[#This Row],[code5]],'Org2564 NEW'!$C$4:$C$902,0))</f>
        <v>215</v>
      </c>
      <c r="K82" s="164" t="s">
        <v>941</v>
      </c>
      <c r="L82" s="164" t="str">
        <f>INDEX('Org2564 NEW'!F$4:F$902,MATCH(OrgTbl[[#This Row],[code5]],'Org2564 NEW'!$C$4:$C$902,0))</f>
        <v>S</v>
      </c>
      <c r="M82" s="165">
        <f>INDEX('Org2564 NEW'!I$4:I$902,MATCH(OrgTbl[[#This Row],[code5]],'Org2564 NEW'!$C$4:$C$902,0))</f>
        <v>16</v>
      </c>
      <c r="O82" s="164" t="s">
        <v>4271</v>
      </c>
      <c r="P82" s="164" t="str">
        <f>INDEX('Org2564 NEW'!J$4:J$902,MATCH(OrgTbl[[#This Row],[code5]],'Org2564 NEW'!$C$4:$C$902,0))</f>
        <v>รพท.S &lt;=400</v>
      </c>
      <c r="Q82" s="164"/>
      <c r="R82" s="166"/>
    </row>
    <row r="83" spans="1:18" x14ac:dyDescent="0.35">
      <c r="A83" s="164" t="s">
        <v>797</v>
      </c>
      <c r="B83" s="164" t="s">
        <v>4272</v>
      </c>
      <c r="C83" s="164" t="s">
        <v>4273</v>
      </c>
      <c r="D83" s="164" t="s">
        <v>4274</v>
      </c>
      <c r="E83" s="165">
        <v>11</v>
      </c>
      <c r="F83" s="164" t="s">
        <v>938</v>
      </c>
      <c r="G83" s="164" t="str">
        <f>INDEX('Org2564 NEW'!E$4:E$902,MATCH(OrgTbl[[#This Row],[code5]],'Org2564 NEW'!$C$4:$C$902,0))</f>
        <v>รพท.</v>
      </c>
      <c r="H83" s="165">
        <v>82</v>
      </c>
      <c r="I83" s="164" t="s">
        <v>4269</v>
      </c>
      <c r="J83" s="169">
        <f>INDEX('Org2564 NEW'!G$4:G$902,MATCH(OrgTbl[[#This Row],[code5]],'Org2564 NEW'!$C$4:$C$902,0))</f>
        <v>209</v>
      </c>
      <c r="K83" s="164" t="s">
        <v>941</v>
      </c>
      <c r="L83" s="164" t="str">
        <f>INDEX('Org2564 NEW'!F$4:F$902,MATCH(OrgTbl[[#This Row],[code5]],'Org2564 NEW'!$C$4:$C$902,0))</f>
        <v>M1</v>
      </c>
      <c r="M83" s="165">
        <f>INDEX('Org2564 NEW'!I$4:I$902,MATCH(OrgTbl[[#This Row],[code5]],'Org2564 NEW'!$C$4:$C$902,0))</f>
        <v>15</v>
      </c>
      <c r="O83" s="164" t="s">
        <v>4276</v>
      </c>
      <c r="P83" s="164" t="str">
        <f>INDEX('Org2564 NEW'!J$4:J$902,MATCH(OrgTbl[[#This Row],[code5]],'Org2564 NEW'!$C$4:$C$902,0))</f>
        <v>รพท. M1 &gt;200</v>
      </c>
      <c r="Q83" s="164"/>
      <c r="R83" s="166"/>
    </row>
    <row r="84" spans="1:18" x14ac:dyDescent="0.35">
      <c r="A84" s="164" t="s">
        <v>805</v>
      </c>
      <c r="B84" s="164" t="s">
        <v>4302</v>
      </c>
      <c r="C84" s="164" t="s">
        <v>4303</v>
      </c>
      <c r="D84" s="164" t="s">
        <v>4304</v>
      </c>
      <c r="E84" s="165">
        <v>11</v>
      </c>
      <c r="F84" s="164" t="s">
        <v>928</v>
      </c>
      <c r="G84" s="164" t="str">
        <f>INDEX('Org2564 NEW'!E$4:E$902,MATCH(OrgTbl[[#This Row],[code5]],'Org2564 NEW'!$C$4:$C$902,0))</f>
        <v>รพศ.</v>
      </c>
      <c r="H84" s="165">
        <v>83</v>
      </c>
      <c r="I84" s="164" t="s">
        <v>4305</v>
      </c>
      <c r="J84" s="169">
        <f>INDEX('Org2564 NEW'!G$4:G$902,MATCH(OrgTbl[[#This Row],[code5]],'Org2564 NEW'!$C$4:$C$902,0))</f>
        <v>591</v>
      </c>
      <c r="K84" s="164" t="s">
        <v>941</v>
      </c>
      <c r="L84" s="164" t="str">
        <f>INDEX('Org2564 NEW'!F$4:F$902,MATCH(OrgTbl[[#This Row],[code5]],'Org2564 NEW'!$C$4:$C$902,0))</f>
        <v>A</v>
      </c>
      <c r="M84" s="165">
        <f>INDEX('Org2564 NEW'!I$4:I$902,MATCH(OrgTbl[[#This Row],[code5]],'Org2564 NEW'!$C$4:$C$902,0))</f>
        <v>18</v>
      </c>
      <c r="O84" s="164" t="s">
        <v>4307</v>
      </c>
      <c r="P84" s="164" t="str">
        <f>INDEX('Org2564 NEW'!J$4:J$902,MATCH(OrgTbl[[#This Row],[code5]],'Org2564 NEW'!$C$4:$C$902,0))</f>
        <v>รพศ.A &lt;=700</v>
      </c>
      <c r="Q84" s="164"/>
      <c r="R84" s="166"/>
    </row>
    <row r="85" spans="1:18" x14ac:dyDescent="0.35">
      <c r="A85" s="164" t="s">
        <v>814</v>
      </c>
      <c r="B85" s="164" t="s">
        <v>4321</v>
      </c>
      <c r="C85" s="164" t="s">
        <v>4322</v>
      </c>
      <c r="D85" s="164" t="s">
        <v>4323</v>
      </c>
      <c r="E85" s="165">
        <v>11</v>
      </c>
      <c r="F85" s="164" t="s">
        <v>938</v>
      </c>
      <c r="G85" s="164" t="str">
        <f>INDEX('Org2564 NEW'!E$4:E$902,MATCH(OrgTbl[[#This Row],[code5]],'Org2564 NEW'!$C$4:$C$902,0))</f>
        <v>รพท.</v>
      </c>
      <c r="H85" s="165">
        <v>84</v>
      </c>
      <c r="I85" s="164" t="s">
        <v>4318</v>
      </c>
      <c r="J85" s="169">
        <f>INDEX('Org2564 NEW'!G$4:G$902,MATCH(OrgTbl[[#This Row],[code5]],'Org2564 NEW'!$C$4:$C$902,0))</f>
        <v>159</v>
      </c>
      <c r="K85" s="164" t="s">
        <v>932</v>
      </c>
      <c r="L85" s="164" t="str">
        <f>INDEX('Org2564 NEW'!F$4:F$902,MATCH(OrgTbl[[#This Row],[code5]],'Org2564 NEW'!$C$4:$C$902,0))</f>
        <v>M1</v>
      </c>
      <c r="M85" s="165">
        <f>INDEX('Org2564 NEW'!I$4:I$902,MATCH(OrgTbl[[#This Row],[code5]],'Org2564 NEW'!$C$4:$C$902,0))</f>
        <v>14</v>
      </c>
      <c r="O85" s="164" t="s">
        <v>4325</v>
      </c>
      <c r="P85" s="164" t="str">
        <f>INDEX('Org2564 NEW'!J$4:J$902,MATCH(OrgTbl[[#This Row],[code5]],'Org2564 NEW'!$C$4:$C$902,0))</f>
        <v>รพท. M1 &lt;=200</v>
      </c>
      <c r="Q85" s="164"/>
      <c r="R85" s="166"/>
    </row>
    <row r="86" spans="1:18" x14ac:dyDescent="0.35">
      <c r="A86" s="164" t="s">
        <v>808</v>
      </c>
      <c r="B86" s="164" t="s">
        <v>4399</v>
      </c>
      <c r="C86" s="164" t="s">
        <v>4400</v>
      </c>
      <c r="D86" s="164" t="s">
        <v>4401</v>
      </c>
      <c r="E86" s="165">
        <v>11</v>
      </c>
      <c r="F86" s="164" t="s">
        <v>938</v>
      </c>
      <c r="G86" s="164" t="str">
        <f>INDEX('Org2564 NEW'!E$4:E$902,MATCH(OrgTbl[[#This Row],[code5]],'Org2564 NEW'!$C$4:$C$902,0))</f>
        <v>รพท.</v>
      </c>
      <c r="H86" s="165">
        <v>85</v>
      </c>
      <c r="I86" s="164" t="s">
        <v>4401</v>
      </c>
      <c r="J86" s="169">
        <f>INDEX('Org2564 NEW'!G$4:G$902,MATCH(OrgTbl[[#This Row],[code5]],'Org2564 NEW'!$C$4:$C$902,0))</f>
        <v>300</v>
      </c>
      <c r="K86" s="164" t="s">
        <v>932</v>
      </c>
      <c r="L86" s="164" t="str">
        <f>INDEX('Org2564 NEW'!F$4:F$902,MATCH(OrgTbl[[#This Row],[code5]],'Org2564 NEW'!$C$4:$C$902,0))</f>
        <v>S</v>
      </c>
      <c r="M86" s="165">
        <f>INDEX('Org2564 NEW'!I$4:I$902,MATCH(OrgTbl[[#This Row],[code5]],'Org2564 NEW'!$C$4:$C$902,0))</f>
        <v>16</v>
      </c>
      <c r="O86" s="164" t="s">
        <v>4403</v>
      </c>
      <c r="P86" s="164" t="str">
        <f>INDEX('Org2564 NEW'!J$4:J$902,MATCH(OrgTbl[[#This Row],[code5]],'Org2564 NEW'!$C$4:$C$902,0))</f>
        <v>รพท.S &lt;=400</v>
      </c>
      <c r="Q86" s="164"/>
      <c r="R86" s="166"/>
    </row>
    <row r="87" spans="1:18" x14ac:dyDescent="0.35">
      <c r="A87" s="164" t="s">
        <v>766</v>
      </c>
      <c r="B87" s="164" t="s">
        <v>4420</v>
      </c>
      <c r="C87" s="164" t="s">
        <v>4421</v>
      </c>
      <c r="D87" s="164" t="s">
        <v>4422</v>
      </c>
      <c r="E87" s="165">
        <v>11</v>
      </c>
      <c r="F87" s="164" t="s">
        <v>938</v>
      </c>
      <c r="G87" s="164" t="str">
        <f>INDEX('Org2564 NEW'!E$4:E$902,MATCH(OrgTbl[[#This Row],[code5]],'Org2564 NEW'!$C$4:$C$902,0))</f>
        <v>รพท.</v>
      </c>
      <c r="H87" s="165">
        <v>86</v>
      </c>
      <c r="I87" s="164" t="s">
        <v>4423</v>
      </c>
      <c r="J87" s="169">
        <f>INDEX('Org2564 NEW'!G$4:G$902,MATCH(OrgTbl[[#This Row],[code5]],'Org2564 NEW'!$C$4:$C$902,0))</f>
        <v>509</v>
      </c>
      <c r="K87" s="164" t="s">
        <v>941</v>
      </c>
      <c r="L87" s="164" t="str">
        <f>INDEX('Org2564 NEW'!F$4:F$902,MATCH(OrgTbl[[#This Row],[code5]],'Org2564 NEW'!$C$4:$C$902,0))</f>
        <v>S</v>
      </c>
      <c r="M87" s="165">
        <f>INDEX('Org2564 NEW'!I$4:I$902,MATCH(OrgTbl[[#This Row],[code5]],'Org2564 NEW'!$C$4:$C$902,0))</f>
        <v>17</v>
      </c>
      <c r="O87" s="164" t="s">
        <v>4424</v>
      </c>
      <c r="P87" s="164" t="str">
        <f>INDEX('Org2564 NEW'!J$4:J$902,MATCH(OrgTbl[[#This Row],[code5]],'Org2564 NEW'!$C$4:$C$902,0))</f>
        <v>รพท.S &gt;400</v>
      </c>
      <c r="Q87" s="164"/>
      <c r="R87" s="166"/>
    </row>
    <row r="88" spans="1:18" x14ac:dyDescent="0.35">
      <c r="A88" s="164" t="s">
        <v>887</v>
      </c>
      <c r="B88" s="164" t="s">
        <v>4472</v>
      </c>
      <c r="C88" s="164" t="s">
        <v>4473</v>
      </c>
      <c r="D88" s="164" t="s">
        <v>4469</v>
      </c>
      <c r="E88" s="165">
        <v>12</v>
      </c>
      <c r="F88" s="164" t="s">
        <v>938</v>
      </c>
      <c r="G88" s="164" t="str">
        <f>INDEX('Org2564 NEW'!E$4:E$902,MATCH(OrgTbl[[#This Row],[code5]],'Org2564 NEW'!$C$4:$C$902,0))</f>
        <v>รพท.</v>
      </c>
      <c r="H88" s="165">
        <v>90</v>
      </c>
      <c r="I88" s="164" t="s">
        <v>4469</v>
      </c>
      <c r="J88" s="169">
        <f>INDEX('Org2564 NEW'!G$4:G$902,MATCH(OrgTbl[[#This Row],[code5]],'Org2564 NEW'!$C$4:$C$902,0))</f>
        <v>508</v>
      </c>
      <c r="K88" s="164" t="s">
        <v>932</v>
      </c>
      <c r="L88" s="164" t="str">
        <f>INDEX('Org2564 NEW'!F$4:F$902,MATCH(OrgTbl[[#This Row],[code5]],'Org2564 NEW'!$C$4:$C$902,0))</f>
        <v>S</v>
      </c>
      <c r="M88" s="165">
        <f>INDEX('Org2564 NEW'!I$4:I$902,MATCH(OrgTbl[[#This Row],[code5]],'Org2564 NEW'!$C$4:$C$902,0))</f>
        <v>17</v>
      </c>
      <c r="O88" s="164" t="s">
        <v>4475</v>
      </c>
      <c r="P88" s="164" t="str">
        <f>INDEX('Org2564 NEW'!J$4:J$902,MATCH(OrgTbl[[#This Row],[code5]],'Org2564 NEW'!$C$4:$C$902,0))</f>
        <v>รพท.S &gt;400</v>
      </c>
      <c r="Q88" s="164"/>
      <c r="R88" s="166"/>
    </row>
    <row r="89" spans="1:18" x14ac:dyDescent="0.35">
      <c r="A89" s="164" t="s">
        <v>903</v>
      </c>
      <c r="B89" s="164" t="s">
        <v>4537</v>
      </c>
      <c r="C89" s="164" t="s">
        <v>4538</v>
      </c>
      <c r="D89" s="164" t="s">
        <v>4539</v>
      </c>
      <c r="E89" s="165">
        <v>12</v>
      </c>
      <c r="F89" s="164" t="s">
        <v>938</v>
      </c>
      <c r="G89" s="164" t="str">
        <f>INDEX('Org2564 NEW'!E$4:E$902,MATCH(OrgTbl[[#This Row],[code5]],'Org2564 NEW'!$C$4:$C$902,0))</f>
        <v>รพท.</v>
      </c>
      <c r="H89" s="165">
        <v>91</v>
      </c>
      <c r="I89" s="164" t="s">
        <v>4539</v>
      </c>
      <c r="J89" s="169">
        <f>INDEX('Org2564 NEW'!G$4:G$902,MATCH(OrgTbl[[#This Row],[code5]],'Org2564 NEW'!$C$4:$C$902,0))</f>
        <v>203</v>
      </c>
      <c r="K89" s="164" t="s">
        <v>941</v>
      </c>
      <c r="L89" s="164" t="str">
        <f>INDEX('Org2564 NEW'!F$4:F$902,MATCH(OrgTbl[[#This Row],[code5]],'Org2564 NEW'!$C$4:$C$902,0))</f>
        <v>S</v>
      </c>
      <c r="M89" s="165">
        <f>INDEX('Org2564 NEW'!I$4:I$902,MATCH(OrgTbl[[#This Row],[code5]],'Org2564 NEW'!$C$4:$C$902,0))</f>
        <v>16</v>
      </c>
      <c r="O89" s="164" t="s">
        <v>4541</v>
      </c>
      <c r="P89" s="164" t="str">
        <f>INDEX('Org2564 NEW'!J$4:J$902,MATCH(OrgTbl[[#This Row],[code5]],'Org2564 NEW'!$C$4:$C$902,0))</f>
        <v>รพท.S &lt;=400</v>
      </c>
      <c r="Q89" s="164"/>
      <c r="R89" s="166"/>
    </row>
    <row r="90" spans="1:18" x14ac:dyDescent="0.35">
      <c r="A90" s="164" t="s">
        <v>867</v>
      </c>
      <c r="B90" s="164" t="s">
        <v>4607</v>
      </c>
      <c r="C90" s="164" t="s">
        <v>4608</v>
      </c>
      <c r="D90" s="164" t="s">
        <v>4609</v>
      </c>
      <c r="E90" s="165">
        <v>12</v>
      </c>
      <c r="F90" s="164" t="s">
        <v>938</v>
      </c>
      <c r="G90" s="164" t="str">
        <f>INDEX('Org2564 NEW'!E$4:E$902,MATCH(OrgTbl[[#This Row],[code5]],'Org2564 NEW'!$C$4:$C$902,0))</f>
        <v>รพท.</v>
      </c>
      <c r="H90" s="165">
        <v>93</v>
      </c>
      <c r="I90" s="164" t="s">
        <v>4609</v>
      </c>
      <c r="J90" s="169">
        <f>INDEX('Org2564 NEW'!G$4:G$902,MATCH(OrgTbl[[#This Row],[code5]],'Org2564 NEW'!$C$4:$C$902,0))</f>
        <v>448</v>
      </c>
      <c r="K90" s="164" t="s">
        <v>941</v>
      </c>
      <c r="L90" s="164" t="str">
        <f>INDEX('Org2564 NEW'!F$4:F$902,MATCH(OrgTbl[[#This Row],[code5]],'Org2564 NEW'!$C$4:$C$902,0))</f>
        <v>S</v>
      </c>
      <c r="M90" s="165">
        <f>INDEX('Org2564 NEW'!I$4:I$902,MATCH(OrgTbl[[#This Row],[code5]],'Org2564 NEW'!$C$4:$C$902,0))</f>
        <v>17</v>
      </c>
      <c r="O90" s="164" t="s">
        <v>4611</v>
      </c>
      <c r="P90" s="164" t="str">
        <f>INDEX('Org2564 NEW'!J$4:J$902,MATCH(OrgTbl[[#This Row],[code5]],'Org2564 NEW'!$C$4:$C$902,0))</f>
        <v>รพท.S &gt;400</v>
      </c>
      <c r="Q90" s="164"/>
      <c r="R90" s="166"/>
    </row>
    <row r="91" spans="1:18" x14ac:dyDescent="0.35">
      <c r="A91" s="164" t="s">
        <v>855</v>
      </c>
      <c r="B91" s="164" t="s">
        <v>4652</v>
      </c>
      <c r="C91" s="164" t="s">
        <v>4653</v>
      </c>
      <c r="D91" s="164" t="s">
        <v>4654</v>
      </c>
      <c r="E91" s="165">
        <v>12</v>
      </c>
      <c r="F91" s="164" t="s">
        <v>938</v>
      </c>
      <c r="G91" s="164" t="str">
        <f>INDEX('Org2564 NEW'!E$4:E$902,MATCH(OrgTbl[[#This Row],[code5]],'Org2564 NEW'!$C$4:$C$902,0))</f>
        <v>รพท.</v>
      </c>
      <c r="H91" s="165">
        <v>94</v>
      </c>
      <c r="I91" s="164" t="s">
        <v>4654</v>
      </c>
      <c r="J91" s="169">
        <f>INDEX('Org2564 NEW'!G$4:G$902,MATCH(OrgTbl[[#This Row],[code5]],'Org2564 NEW'!$C$4:$C$902,0))</f>
        <v>504</v>
      </c>
      <c r="K91" s="164" t="s">
        <v>932</v>
      </c>
      <c r="L91" s="164" t="str">
        <f>INDEX('Org2564 NEW'!F$4:F$902,MATCH(OrgTbl[[#This Row],[code5]],'Org2564 NEW'!$C$4:$C$902,0))</f>
        <v>S</v>
      </c>
      <c r="M91" s="165">
        <f>INDEX('Org2564 NEW'!I$4:I$902,MATCH(OrgTbl[[#This Row],[code5]],'Org2564 NEW'!$C$4:$C$902,0))</f>
        <v>17</v>
      </c>
      <c r="O91" s="164" t="s">
        <v>4656</v>
      </c>
      <c r="P91" s="164" t="str">
        <f>INDEX('Org2564 NEW'!J$4:J$902,MATCH(OrgTbl[[#This Row],[code5]],'Org2564 NEW'!$C$4:$C$902,0))</f>
        <v>รพท.S &gt;400</v>
      </c>
      <c r="Q91" s="164"/>
      <c r="R91" s="166"/>
    </row>
    <row r="92" spans="1:18" x14ac:dyDescent="0.35">
      <c r="A92" s="164" t="s">
        <v>879</v>
      </c>
      <c r="B92" s="164" t="s">
        <v>4707</v>
      </c>
      <c r="C92" s="164" t="s">
        <v>4708</v>
      </c>
      <c r="D92" s="164" t="s">
        <v>4709</v>
      </c>
      <c r="E92" s="165">
        <v>12</v>
      </c>
      <c r="F92" s="164" t="s">
        <v>938</v>
      </c>
      <c r="G92" s="164" t="str">
        <f>INDEX('Org2564 NEW'!E$4:E$902,MATCH(OrgTbl[[#This Row],[code5]],'Org2564 NEW'!$C$4:$C$902,0))</f>
        <v>รพท.</v>
      </c>
      <c r="H92" s="165">
        <v>95</v>
      </c>
      <c r="I92" s="164" t="s">
        <v>4704</v>
      </c>
      <c r="J92" s="169">
        <f>INDEX('Org2564 NEW'!G$4:G$902,MATCH(OrgTbl[[#This Row],[code5]],'Org2564 NEW'!$C$4:$C$902,0))</f>
        <v>157</v>
      </c>
      <c r="K92" s="164" t="s">
        <v>932</v>
      </c>
      <c r="L92" s="164" t="str">
        <f>INDEX('Org2564 NEW'!F$4:F$902,MATCH(OrgTbl[[#This Row],[code5]],'Org2564 NEW'!$C$4:$C$902,0))</f>
        <v>M1</v>
      </c>
      <c r="M92" s="165">
        <f>INDEX('Org2564 NEW'!I$4:I$902,MATCH(OrgTbl[[#This Row],[code5]],'Org2564 NEW'!$C$4:$C$902,0))</f>
        <v>14</v>
      </c>
      <c r="O92" s="164" t="s">
        <v>4711</v>
      </c>
      <c r="P92" s="164" t="str">
        <f>INDEX('Org2564 NEW'!J$4:J$902,MATCH(OrgTbl[[#This Row],[code5]],'Org2564 NEW'!$C$4:$C$902,0))</f>
        <v>รพท. M1 &lt;=200</v>
      </c>
      <c r="Q92" s="164"/>
      <c r="R92" s="166"/>
    </row>
    <row r="93" spans="1:18" x14ac:dyDescent="0.35">
      <c r="A93" s="164" t="s">
        <v>843</v>
      </c>
      <c r="B93" s="164" t="s">
        <v>4736</v>
      </c>
      <c r="C93" s="164" t="s">
        <v>4737</v>
      </c>
      <c r="D93" s="164" t="s">
        <v>4738</v>
      </c>
      <c r="E93" s="165">
        <v>12</v>
      </c>
      <c r="F93" s="164" t="s">
        <v>938</v>
      </c>
      <c r="G93" s="164" t="str">
        <f>INDEX('Org2564 NEW'!E$4:E$902,MATCH(OrgTbl[[#This Row],[code5]],'Org2564 NEW'!$C$4:$C$902,0))</f>
        <v>รพท.</v>
      </c>
      <c r="H93" s="165">
        <v>96</v>
      </c>
      <c r="I93" s="164" t="s">
        <v>4739</v>
      </c>
      <c r="J93" s="169">
        <f>INDEX('Org2564 NEW'!G$4:G$902,MATCH(OrgTbl[[#This Row],[code5]],'Org2564 NEW'!$C$4:$C$902,0))</f>
        <v>407</v>
      </c>
      <c r="K93" s="164" t="s">
        <v>941</v>
      </c>
      <c r="L93" s="164" t="str">
        <f>INDEX('Org2564 NEW'!F$4:F$902,MATCH(OrgTbl[[#This Row],[code5]],'Org2564 NEW'!$C$4:$C$902,0))</f>
        <v>S</v>
      </c>
      <c r="M93" s="165">
        <f>INDEX('Org2564 NEW'!I$4:I$902,MATCH(OrgTbl[[#This Row],[code5]],'Org2564 NEW'!$C$4:$C$902,0))</f>
        <v>17</v>
      </c>
      <c r="O93" s="164" t="s">
        <v>4741</v>
      </c>
      <c r="P93" s="164" t="str">
        <f>INDEX('Org2564 NEW'!J$4:J$902,MATCH(OrgTbl[[#This Row],[code5]],'Org2564 NEW'!$C$4:$C$902,0))</f>
        <v>รพท.S &gt;400</v>
      </c>
      <c r="Q93" s="164"/>
      <c r="R93" s="166"/>
    </row>
    <row r="94" spans="1:18" x14ac:dyDescent="0.35">
      <c r="A94" s="164" t="s">
        <v>844</v>
      </c>
      <c r="B94" s="164" t="s">
        <v>4742</v>
      </c>
      <c r="C94" s="164" t="s">
        <v>4743</v>
      </c>
      <c r="D94" s="164" t="s">
        <v>4744</v>
      </c>
      <c r="E94" s="165">
        <v>12</v>
      </c>
      <c r="F94" s="164" t="s">
        <v>938</v>
      </c>
      <c r="G94" s="164" t="str">
        <f>INDEX('Org2564 NEW'!E$4:E$902,MATCH(OrgTbl[[#This Row],[code5]],'Org2564 NEW'!$C$4:$C$902,0))</f>
        <v>รพท.</v>
      </c>
      <c r="H94" s="165">
        <v>96</v>
      </c>
      <c r="I94" s="164" t="s">
        <v>4739</v>
      </c>
      <c r="J94" s="169">
        <f>INDEX('Org2564 NEW'!G$4:G$902,MATCH(OrgTbl[[#This Row],[code5]],'Org2564 NEW'!$C$4:$C$902,0))</f>
        <v>212</v>
      </c>
      <c r="K94" s="164" t="s">
        <v>941</v>
      </c>
      <c r="L94" s="164" t="str">
        <f>INDEX('Org2564 NEW'!F$4:F$902,MATCH(OrgTbl[[#This Row],[code5]],'Org2564 NEW'!$C$4:$C$902,0))</f>
        <v>M1</v>
      </c>
      <c r="M94" s="165">
        <f>INDEX('Org2564 NEW'!I$4:I$902,MATCH(OrgTbl[[#This Row],[code5]],'Org2564 NEW'!$C$4:$C$902,0))</f>
        <v>15</v>
      </c>
      <c r="O94" s="164" t="s">
        <v>4746</v>
      </c>
      <c r="P94" s="164" t="str">
        <f>INDEX('Org2564 NEW'!J$4:J$902,MATCH(OrgTbl[[#This Row],[code5]],'Org2564 NEW'!$C$4:$C$902,0))</f>
        <v>รพท. M1 &gt;200</v>
      </c>
      <c r="Q94" s="164"/>
      <c r="R94" s="166"/>
    </row>
    <row r="95" spans="1:18" x14ac:dyDescent="0.35">
      <c r="A95" s="164" t="s">
        <v>430</v>
      </c>
      <c r="B95" s="164" t="s">
        <v>2458</v>
      </c>
      <c r="C95" s="164" t="s">
        <v>2459</v>
      </c>
      <c r="D95" s="164" t="s">
        <v>2460</v>
      </c>
      <c r="E95" s="165">
        <v>6</v>
      </c>
      <c r="F95" s="164" t="s">
        <v>948</v>
      </c>
      <c r="G95" s="164" t="str">
        <f>INDEX('Org2564 NEW'!E$4:E$902,MATCH(OrgTbl[[#This Row],[code5]],'Org2564 NEW'!$C$4:$C$902,0))</f>
        <v>รพช.</v>
      </c>
      <c r="H95" s="165">
        <v>11</v>
      </c>
      <c r="I95" s="164" t="s">
        <v>2455</v>
      </c>
      <c r="J95" s="169">
        <f>INDEX('Org2564 NEW'!G$4:G$902,MATCH(OrgTbl[[#This Row],[code5]],'Org2564 NEW'!$C$4:$C$902,0))</f>
        <v>163</v>
      </c>
      <c r="K95" s="164" t="s">
        <v>932</v>
      </c>
      <c r="L95" s="164" t="str">
        <f>INDEX('Org2564 NEW'!F$4:F$902,MATCH(OrgTbl[[#This Row],[code5]],'Org2564 NEW'!$C$4:$C$902,0))</f>
        <v>M2</v>
      </c>
      <c r="M95" s="165">
        <f>INDEX('Org2564 NEW'!I$4:I$902,MATCH(OrgTbl[[#This Row],[code5]],'Org2564 NEW'!$C$4:$C$902,0))</f>
        <v>13</v>
      </c>
      <c r="O95" s="164" t="s">
        <v>2461</v>
      </c>
      <c r="P95" s="164" t="str">
        <f>INDEX('Org2564 NEW'!J$4:J$902,MATCH(OrgTbl[[#This Row],[code5]],'Org2564 NEW'!$C$4:$C$902,0))</f>
        <v>รพช. M2 &gt;100</v>
      </c>
      <c r="Q95" s="164"/>
      <c r="R95" s="166"/>
    </row>
    <row r="96" spans="1:18" x14ac:dyDescent="0.35">
      <c r="A96" s="164" t="s">
        <v>431</v>
      </c>
      <c r="B96" s="164" t="s">
        <v>2462</v>
      </c>
      <c r="C96" s="164" t="s">
        <v>2463</v>
      </c>
      <c r="D96" s="164" t="s">
        <v>2464</v>
      </c>
      <c r="E96" s="165">
        <v>6</v>
      </c>
      <c r="F96" s="164" t="s">
        <v>938</v>
      </c>
      <c r="G96" s="164" t="str">
        <f>INDEX('Org2564 NEW'!E$4:E$902,MATCH(OrgTbl[[#This Row],[code5]],'Org2564 NEW'!$C$4:$C$902,0))</f>
        <v>รพท.</v>
      </c>
      <c r="H96" s="165">
        <v>11</v>
      </c>
      <c r="I96" s="164" t="s">
        <v>2455</v>
      </c>
      <c r="J96" s="169">
        <f>INDEX('Org2564 NEW'!G$4:G$902,MATCH(OrgTbl[[#This Row],[code5]],'Org2564 NEW'!$C$4:$C$902,0))</f>
        <v>232</v>
      </c>
      <c r="K96" s="164" t="s">
        <v>941</v>
      </c>
      <c r="L96" s="164" t="str">
        <f>INDEX('Org2564 NEW'!F$4:F$902,MATCH(OrgTbl[[#This Row],[code5]],'Org2564 NEW'!$C$4:$C$902,0))</f>
        <v>M1</v>
      </c>
      <c r="M96" s="165">
        <f>INDEX('Org2564 NEW'!I$4:I$902,MATCH(OrgTbl[[#This Row],[code5]],'Org2564 NEW'!$C$4:$C$902,0))</f>
        <v>15</v>
      </c>
      <c r="O96" s="164" t="s">
        <v>2465</v>
      </c>
      <c r="P96" s="164" t="str">
        <f>INDEX('Org2564 NEW'!J$4:J$902,MATCH(OrgTbl[[#This Row],[code5]],'Org2564 NEW'!$C$4:$C$902,0))</f>
        <v>รพท. M1 &gt;200</v>
      </c>
      <c r="Q96" s="164"/>
      <c r="R96" s="166"/>
    </row>
    <row r="97" spans="1:18" x14ac:dyDescent="0.35">
      <c r="A97" s="164" t="s">
        <v>432</v>
      </c>
      <c r="B97" s="164" t="s">
        <v>2466</v>
      </c>
      <c r="C97" s="164" t="s">
        <v>2467</v>
      </c>
      <c r="D97" s="164" t="s">
        <v>2468</v>
      </c>
      <c r="E97" s="165">
        <v>6</v>
      </c>
      <c r="F97" s="164" t="s">
        <v>948</v>
      </c>
      <c r="G97" s="164" t="str">
        <f>INDEX('Org2564 NEW'!E$4:E$902,MATCH(OrgTbl[[#This Row],[code5]],'Org2564 NEW'!$C$4:$C$902,0))</f>
        <v>รพช.</v>
      </c>
      <c r="H97" s="165">
        <v>11</v>
      </c>
      <c r="I97" s="164" t="s">
        <v>2455</v>
      </c>
      <c r="J97" s="169">
        <f>INDEX('Org2564 NEW'!G$4:G$902,MATCH(OrgTbl[[#This Row],[code5]],'Org2564 NEW'!$C$4:$C$902,0))</f>
        <v>108</v>
      </c>
      <c r="K97" s="164" t="s">
        <v>941</v>
      </c>
      <c r="L97" s="164" t="str">
        <f>INDEX('Org2564 NEW'!F$4:F$902,MATCH(OrgTbl[[#This Row],[code5]],'Org2564 NEW'!$C$4:$C$902,0))</f>
        <v>F1</v>
      </c>
      <c r="M97" s="165">
        <f>INDEX('Org2564 NEW'!I$4:I$902,MATCH(OrgTbl[[#This Row],[code5]],'Org2564 NEW'!$C$4:$C$902,0))</f>
        <v>10</v>
      </c>
      <c r="O97" s="164" t="s">
        <v>2470</v>
      </c>
      <c r="P97" s="164" t="str">
        <f>INDEX('Org2564 NEW'!J$4:J$902,MATCH(OrgTbl[[#This Row],[code5]],'Org2564 NEW'!$C$4:$C$902,0))</f>
        <v>รพช.F1 50,000-100,000</v>
      </c>
      <c r="Q97" s="164"/>
      <c r="R97" s="166"/>
    </row>
    <row r="98" spans="1:18" x14ac:dyDescent="0.35">
      <c r="A98" s="164" t="s">
        <v>433</v>
      </c>
      <c r="B98" s="164" t="s">
        <v>2471</v>
      </c>
      <c r="C98" s="164" t="s">
        <v>2472</v>
      </c>
      <c r="D98" s="164" t="s">
        <v>2473</v>
      </c>
      <c r="E98" s="165">
        <v>6</v>
      </c>
      <c r="F98" s="164" t="s">
        <v>948</v>
      </c>
      <c r="G98" s="164" t="str">
        <f>INDEX('Org2564 NEW'!E$4:E$902,MATCH(OrgTbl[[#This Row],[code5]],'Org2564 NEW'!$C$4:$C$902,0))</f>
        <v>รพช.</v>
      </c>
      <c r="H98" s="165">
        <v>11</v>
      </c>
      <c r="I98" s="164" t="s">
        <v>2455</v>
      </c>
      <c r="J98" s="169">
        <f>INDEX('Org2564 NEW'!G$4:G$902,MATCH(OrgTbl[[#This Row],[code5]],'Org2564 NEW'!$C$4:$C$902,0))</f>
        <v>51</v>
      </c>
      <c r="K98" s="164" t="s">
        <v>941</v>
      </c>
      <c r="L98" s="164" t="str">
        <f>INDEX('Org2564 NEW'!F$4:F$902,MATCH(OrgTbl[[#This Row],[code5]],'Org2564 NEW'!$C$4:$C$902,0))</f>
        <v>F2</v>
      </c>
      <c r="M98" s="165">
        <f>INDEX('Org2564 NEW'!I$4:I$902,MATCH(OrgTbl[[#This Row],[code5]],'Org2564 NEW'!$C$4:$C$902,0))</f>
        <v>7</v>
      </c>
      <c r="O98" s="164" t="s">
        <v>2474</v>
      </c>
      <c r="P98" s="164" t="str">
        <f>INDEX('Org2564 NEW'!J$4:J$902,MATCH(OrgTbl[[#This Row],[code5]],'Org2564 NEW'!$C$4:$C$902,0))</f>
        <v>รพช.F2 60,000-90,000</v>
      </c>
      <c r="Q98" s="164"/>
      <c r="R98" s="166"/>
    </row>
    <row r="99" spans="1:18" x14ac:dyDescent="0.35">
      <c r="A99" s="164" t="s">
        <v>240</v>
      </c>
      <c r="B99" s="164" t="s">
        <v>1860</v>
      </c>
      <c r="C99" s="164" t="s">
        <v>1861</v>
      </c>
      <c r="D99" s="164" t="s">
        <v>1862</v>
      </c>
      <c r="E99" s="165">
        <v>4</v>
      </c>
      <c r="F99" s="164" t="s">
        <v>948</v>
      </c>
      <c r="G99" s="164" t="str">
        <f>INDEX('Org2564 NEW'!E$4:E$902,MATCH(OrgTbl[[#This Row],[code5]],'Org2564 NEW'!$C$4:$C$902,0))</f>
        <v>รพช.</v>
      </c>
      <c r="H99" s="165">
        <v>12</v>
      </c>
      <c r="I99" s="164" t="s">
        <v>1857</v>
      </c>
      <c r="J99" s="169">
        <f>INDEX('Org2564 NEW'!G$4:G$902,MATCH(OrgTbl[[#This Row],[code5]],'Org2564 NEW'!$C$4:$C$902,0))</f>
        <v>49</v>
      </c>
      <c r="K99" s="164" t="s">
        <v>932</v>
      </c>
      <c r="L99" s="164" t="str">
        <f>INDEX('Org2564 NEW'!F$4:F$902,MATCH(OrgTbl[[#This Row],[code5]],'Org2564 NEW'!$C$4:$C$902,0))</f>
        <v>F1</v>
      </c>
      <c r="M99" s="165">
        <f>INDEX('Org2564 NEW'!I$4:I$902,MATCH(OrgTbl[[#This Row],[code5]],'Org2564 NEW'!$C$4:$C$902,0))</f>
        <v>9</v>
      </c>
      <c r="O99" s="164" t="s">
        <v>1863</v>
      </c>
      <c r="P99" s="164" t="str">
        <f>INDEX('Org2564 NEW'!J$4:J$902,MATCH(OrgTbl[[#This Row],[code5]],'Org2564 NEW'!$C$4:$C$902,0))</f>
        <v>รพช.F1 &lt;=50,000</v>
      </c>
      <c r="Q99" s="164"/>
      <c r="R99" s="166"/>
    </row>
    <row r="100" spans="1:18" x14ac:dyDescent="0.35">
      <c r="A100" s="164" t="s">
        <v>241</v>
      </c>
      <c r="B100" s="164" t="s">
        <v>1864</v>
      </c>
      <c r="C100" s="164" t="s">
        <v>1865</v>
      </c>
      <c r="D100" s="164" t="s">
        <v>1866</v>
      </c>
      <c r="E100" s="165">
        <v>4</v>
      </c>
      <c r="F100" s="164" t="s">
        <v>948</v>
      </c>
      <c r="G100" s="164" t="str">
        <f>INDEX('Org2564 NEW'!E$4:E$902,MATCH(OrgTbl[[#This Row],[code5]],'Org2564 NEW'!$C$4:$C$902,0))</f>
        <v>รพช.</v>
      </c>
      <c r="H100" s="165">
        <v>12</v>
      </c>
      <c r="I100" s="164" t="s">
        <v>1857</v>
      </c>
      <c r="J100" s="169">
        <f>INDEX('Org2564 NEW'!G$4:G$902,MATCH(OrgTbl[[#This Row],[code5]],'Org2564 NEW'!$C$4:$C$902,0))</f>
        <v>104</v>
      </c>
      <c r="K100" s="164" t="s">
        <v>932</v>
      </c>
      <c r="L100" s="164" t="str">
        <f>INDEX('Org2564 NEW'!F$4:F$902,MATCH(OrgTbl[[#This Row],[code5]],'Org2564 NEW'!$C$4:$C$902,0))</f>
        <v>M2</v>
      </c>
      <c r="M100" s="165">
        <f>INDEX('Org2564 NEW'!I$4:I$902,MATCH(OrgTbl[[#This Row],[code5]],'Org2564 NEW'!$C$4:$C$902,0))</f>
        <v>13</v>
      </c>
      <c r="O100" s="164" t="s">
        <v>1867</v>
      </c>
      <c r="P100" s="164" t="str">
        <f>INDEX('Org2564 NEW'!J$4:J$902,MATCH(OrgTbl[[#This Row],[code5]],'Org2564 NEW'!$C$4:$C$902,0))</f>
        <v>รพช. M2 &gt;100</v>
      </c>
      <c r="Q100" s="164"/>
      <c r="R100" s="166"/>
    </row>
    <row r="101" spans="1:18" x14ac:dyDescent="0.35">
      <c r="A101" s="164" t="s">
        <v>242</v>
      </c>
      <c r="B101" s="164" t="s">
        <v>1868</v>
      </c>
      <c r="C101" s="164" t="s">
        <v>1869</v>
      </c>
      <c r="D101" s="164" t="s">
        <v>1870</v>
      </c>
      <c r="E101" s="165">
        <v>4</v>
      </c>
      <c r="F101" s="164" t="s">
        <v>948</v>
      </c>
      <c r="G101" s="164" t="str">
        <f>INDEX('Org2564 NEW'!E$4:E$902,MATCH(OrgTbl[[#This Row],[code5]],'Org2564 NEW'!$C$4:$C$902,0))</f>
        <v>รพช.</v>
      </c>
      <c r="H101" s="165">
        <v>12</v>
      </c>
      <c r="I101" s="164" t="s">
        <v>1857</v>
      </c>
      <c r="J101" s="169">
        <f>INDEX('Org2564 NEW'!G$4:G$902,MATCH(OrgTbl[[#This Row],[code5]],'Org2564 NEW'!$C$4:$C$902,0))</f>
        <v>65</v>
      </c>
      <c r="K101" s="164" t="s">
        <v>932</v>
      </c>
      <c r="L101" s="164" t="str">
        <f>INDEX('Org2564 NEW'!F$4:F$902,MATCH(OrgTbl[[#This Row],[code5]],'Org2564 NEW'!$C$4:$C$902,0))</f>
        <v>M2</v>
      </c>
      <c r="M101" s="165">
        <f>INDEX('Org2564 NEW'!I$4:I$902,MATCH(OrgTbl[[#This Row],[code5]],'Org2564 NEW'!$C$4:$C$902,0))</f>
        <v>12</v>
      </c>
      <c r="O101" s="164" t="s">
        <v>1871</v>
      </c>
      <c r="P101" s="164" t="str">
        <f>INDEX('Org2564 NEW'!J$4:J$902,MATCH(OrgTbl[[#This Row],[code5]],'Org2564 NEW'!$C$4:$C$902,0))</f>
        <v>รพช. M2 &lt;=100</v>
      </c>
      <c r="Q101" s="164"/>
      <c r="R101" s="166"/>
    </row>
    <row r="102" spans="1:18" x14ac:dyDescent="0.35">
      <c r="A102" s="164" t="s">
        <v>243</v>
      </c>
      <c r="B102" s="164" t="s">
        <v>1872</v>
      </c>
      <c r="C102" s="164" t="s">
        <v>1873</v>
      </c>
      <c r="D102" s="164" t="s">
        <v>1874</v>
      </c>
      <c r="E102" s="165">
        <v>4</v>
      </c>
      <c r="F102" s="164" t="s">
        <v>948</v>
      </c>
      <c r="G102" s="164" t="str">
        <f>INDEX('Org2564 NEW'!E$4:E$902,MATCH(OrgTbl[[#This Row],[code5]],'Org2564 NEW'!$C$4:$C$902,0))</f>
        <v>รพช.</v>
      </c>
      <c r="H102" s="165">
        <v>12</v>
      </c>
      <c r="I102" s="164" t="s">
        <v>1857</v>
      </c>
      <c r="J102" s="169">
        <f>INDEX('Org2564 NEW'!G$4:G$902,MATCH(OrgTbl[[#This Row],[code5]],'Org2564 NEW'!$C$4:$C$902,0))</f>
        <v>58</v>
      </c>
      <c r="K102" s="164" t="s">
        <v>932</v>
      </c>
      <c r="L102" s="164" t="str">
        <f>INDEX('Org2564 NEW'!F$4:F$902,MATCH(OrgTbl[[#This Row],[code5]],'Org2564 NEW'!$C$4:$C$902,0))</f>
        <v>F2</v>
      </c>
      <c r="M102" s="165">
        <f>INDEX('Org2564 NEW'!I$4:I$902,MATCH(OrgTbl[[#This Row],[code5]],'Org2564 NEW'!$C$4:$C$902,0))</f>
        <v>6</v>
      </c>
      <c r="O102" s="164" t="s">
        <v>1875</v>
      </c>
      <c r="P102" s="164" t="str">
        <f>INDEX('Org2564 NEW'!J$4:J$902,MATCH(OrgTbl[[#This Row],[code5]],'Org2564 NEW'!$C$4:$C$902,0))</f>
        <v>รพช.F2 30,000 - 60,000</v>
      </c>
      <c r="Q102" s="164"/>
      <c r="R102" s="166"/>
    </row>
    <row r="103" spans="1:18" x14ac:dyDescent="0.35">
      <c r="A103" s="164" t="s">
        <v>244</v>
      </c>
      <c r="B103" s="164" t="s">
        <v>1876</v>
      </c>
      <c r="C103" s="164" t="s">
        <v>1877</v>
      </c>
      <c r="D103" s="164" t="s">
        <v>1878</v>
      </c>
      <c r="E103" s="165">
        <v>4</v>
      </c>
      <c r="F103" s="164" t="s">
        <v>948</v>
      </c>
      <c r="G103" s="164" t="str">
        <f>INDEX('Org2564 NEW'!E$4:E$902,MATCH(OrgTbl[[#This Row],[code5]],'Org2564 NEW'!$C$4:$C$902,0))</f>
        <v>รพช.</v>
      </c>
      <c r="H103" s="165">
        <v>12</v>
      </c>
      <c r="I103" s="164" t="s">
        <v>1857</v>
      </c>
      <c r="J103" s="169">
        <f>INDEX('Org2564 NEW'!G$4:G$902,MATCH(OrgTbl[[#This Row],[code5]],'Org2564 NEW'!$C$4:$C$902,0))</f>
        <v>60</v>
      </c>
      <c r="K103" s="164" t="s">
        <v>932</v>
      </c>
      <c r="L103" s="164" t="str">
        <f>INDEX('Org2564 NEW'!F$4:F$902,MATCH(OrgTbl[[#This Row],[code5]],'Org2564 NEW'!$C$4:$C$902,0))</f>
        <v>F1</v>
      </c>
      <c r="M103" s="165">
        <f>INDEX('Org2564 NEW'!I$4:I$902,MATCH(OrgTbl[[#This Row],[code5]],'Org2564 NEW'!$C$4:$C$902,0))</f>
        <v>10</v>
      </c>
      <c r="O103" s="164" t="s">
        <v>1879</v>
      </c>
      <c r="P103" s="164" t="str">
        <f>INDEX('Org2564 NEW'!J$4:J$902,MATCH(OrgTbl[[#This Row],[code5]],'Org2564 NEW'!$C$4:$C$902,0))</f>
        <v>รพช.F1 50,000-100,000</v>
      </c>
      <c r="Q103" s="164"/>
      <c r="R103" s="166"/>
    </row>
    <row r="104" spans="1:18" x14ac:dyDescent="0.35">
      <c r="A104" s="164" t="s">
        <v>247</v>
      </c>
      <c r="B104" s="164" t="s">
        <v>1889</v>
      </c>
      <c r="C104" s="164" t="s">
        <v>1890</v>
      </c>
      <c r="D104" s="164" t="s">
        <v>1891</v>
      </c>
      <c r="E104" s="165">
        <v>4</v>
      </c>
      <c r="F104" s="164" t="s">
        <v>948</v>
      </c>
      <c r="G104" s="164" t="str">
        <f>INDEX('Org2564 NEW'!E$4:E$902,MATCH(OrgTbl[[#This Row],[code5]],'Org2564 NEW'!$C$4:$C$902,0))</f>
        <v>รพช.</v>
      </c>
      <c r="H104" s="165">
        <v>13</v>
      </c>
      <c r="I104" s="164" t="s">
        <v>1886</v>
      </c>
      <c r="J104" s="169">
        <f>INDEX('Org2564 NEW'!G$4:G$902,MATCH(OrgTbl[[#This Row],[code5]],'Org2564 NEW'!$C$4:$C$902,0))</f>
        <v>60</v>
      </c>
      <c r="K104" s="164" t="s">
        <v>941</v>
      </c>
      <c r="L104" s="164" t="str">
        <f>INDEX('Org2564 NEW'!F$4:F$902,MATCH(OrgTbl[[#This Row],[code5]],'Org2564 NEW'!$C$4:$C$902,0))</f>
        <v>F2</v>
      </c>
      <c r="M104" s="165">
        <f>INDEX('Org2564 NEW'!I$4:I$902,MATCH(OrgTbl[[#This Row],[code5]],'Org2564 NEW'!$C$4:$C$902,0))</f>
        <v>7</v>
      </c>
      <c r="O104" s="164" t="s">
        <v>1892</v>
      </c>
      <c r="P104" s="164" t="str">
        <f>INDEX('Org2564 NEW'!J$4:J$902,MATCH(OrgTbl[[#This Row],[code5]],'Org2564 NEW'!$C$4:$C$902,0))</f>
        <v>รพช.F2 60,000-90,000</v>
      </c>
      <c r="Q104" s="164"/>
      <c r="R104" s="166"/>
    </row>
    <row r="105" spans="1:18" x14ac:dyDescent="0.35">
      <c r="A105" s="164" t="s">
        <v>248</v>
      </c>
      <c r="B105" s="164" t="s">
        <v>1893</v>
      </c>
      <c r="C105" s="164" t="s">
        <v>1894</v>
      </c>
      <c r="D105" s="164" t="s">
        <v>1895</v>
      </c>
      <c r="E105" s="165">
        <v>4</v>
      </c>
      <c r="F105" s="164" t="s">
        <v>948</v>
      </c>
      <c r="G105" s="164" t="str">
        <f>INDEX('Org2564 NEW'!E$4:E$902,MATCH(OrgTbl[[#This Row],[code5]],'Org2564 NEW'!$C$4:$C$902,0))</f>
        <v>รพช.</v>
      </c>
      <c r="H105" s="165">
        <v>13</v>
      </c>
      <c r="I105" s="164" t="s">
        <v>1886</v>
      </c>
      <c r="J105" s="169">
        <f>INDEX('Org2564 NEW'!G$4:G$902,MATCH(OrgTbl[[#This Row],[code5]],'Org2564 NEW'!$C$4:$C$902,0))</f>
        <v>60</v>
      </c>
      <c r="K105" s="164" t="s">
        <v>941</v>
      </c>
      <c r="L105" s="164" t="str">
        <f>INDEX('Org2564 NEW'!F$4:F$902,MATCH(OrgTbl[[#This Row],[code5]],'Org2564 NEW'!$C$4:$C$902,0))</f>
        <v>M2</v>
      </c>
      <c r="M105" s="165">
        <f>INDEX('Org2564 NEW'!I$4:I$902,MATCH(OrgTbl[[#This Row],[code5]],'Org2564 NEW'!$C$4:$C$902,0))</f>
        <v>12</v>
      </c>
      <c r="O105" s="164" t="s">
        <v>1896</v>
      </c>
      <c r="P105" s="164" t="str">
        <f>INDEX('Org2564 NEW'!J$4:J$902,MATCH(OrgTbl[[#This Row],[code5]],'Org2564 NEW'!$C$4:$C$902,0))</f>
        <v>รพช. M2 &lt;=100</v>
      </c>
      <c r="Q105" s="164"/>
      <c r="R105" s="166"/>
    </row>
    <row r="106" spans="1:18" x14ac:dyDescent="0.35">
      <c r="A106" s="164" t="s">
        <v>249</v>
      </c>
      <c r="B106" s="164" t="s">
        <v>1897</v>
      </c>
      <c r="C106" s="164" t="s">
        <v>1898</v>
      </c>
      <c r="D106" s="164" t="s">
        <v>1899</v>
      </c>
      <c r="E106" s="165">
        <v>4</v>
      </c>
      <c r="F106" s="164" t="s">
        <v>948</v>
      </c>
      <c r="G106" s="164" t="str">
        <f>INDEX('Org2564 NEW'!E$4:E$902,MATCH(OrgTbl[[#This Row],[code5]],'Org2564 NEW'!$C$4:$C$902,0))</f>
        <v>รพช.</v>
      </c>
      <c r="H106" s="165">
        <v>13</v>
      </c>
      <c r="I106" s="164" t="s">
        <v>1886</v>
      </c>
      <c r="J106" s="169">
        <f>INDEX('Org2564 NEW'!G$4:G$902,MATCH(OrgTbl[[#This Row],[code5]],'Org2564 NEW'!$C$4:$C$902,0))</f>
        <v>34</v>
      </c>
      <c r="K106" s="164" t="s">
        <v>941</v>
      </c>
      <c r="L106" s="164" t="str">
        <f>INDEX('Org2564 NEW'!F$4:F$902,MATCH(OrgTbl[[#This Row],[code5]],'Org2564 NEW'!$C$4:$C$902,0))</f>
        <v>F2</v>
      </c>
      <c r="M106" s="165">
        <f>INDEX('Org2564 NEW'!I$4:I$902,MATCH(OrgTbl[[#This Row],[code5]],'Org2564 NEW'!$C$4:$C$902,0))</f>
        <v>6</v>
      </c>
      <c r="O106" s="164" t="s">
        <v>1900</v>
      </c>
      <c r="P106" s="164" t="str">
        <f>INDEX('Org2564 NEW'!J$4:J$902,MATCH(OrgTbl[[#This Row],[code5]],'Org2564 NEW'!$C$4:$C$902,0))</f>
        <v>รพช.F2 30,000 - 60,000</v>
      </c>
      <c r="Q106" s="164"/>
      <c r="R106" s="166"/>
    </row>
    <row r="107" spans="1:18" x14ac:dyDescent="0.35">
      <c r="A107" s="164" t="s">
        <v>250</v>
      </c>
      <c r="B107" s="164" t="s">
        <v>1901</v>
      </c>
      <c r="C107" s="164" t="s">
        <v>1902</v>
      </c>
      <c r="D107" s="164" t="s">
        <v>1903</v>
      </c>
      <c r="E107" s="165">
        <v>4</v>
      </c>
      <c r="F107" s="164" t="s">
        <v>948</v>
      </c>
      <c r="G107" s="164" t="str">
        <f>INDEX('Org2564 NEW'!E$4:E$902,MATCH(OrgTbl[[#This Row],[code5]],'Org2564 NEW'!$C$4:$C$902,0))</f>
        <v>รพช.</v>
      </c>
      <c r="H107" s="165">
        <v>13</v>
      </c>
      <c r="I107" s="164" t="s">
        <v>1886</v>
      </c>
      <c r="J107" s="169">
        <f>INDEX('Org2564 NEW'!G$4:G$902,MATCH(OrgTbl[[#This Row],[code5]],'Org2564 NEW'!$C$4:$C$902,0))</f>
        <v>36</v>
      </c>
      <c r="K107" s="164" t="s">
        <v>941</v>
      </c>
      <c r="L107" s="164" t="str">
        <f>INDEX('Org2564 NEW'!F$4:F$902,MATCH(OrgTbl[[#This Row],[code5]],'Org2564 NEW'!$C$4:$C$902,0))</f>
        <v>F2</v>
      </c>
      <c r="M107" s="165">
        <f>INDEX('Org2564 NEW'!I$4:I$902,MATCH(OrgTbl[[#This Row],[code5]],'Org2564 NEW'!$C$4:$C$902,0))</f>
        <v>6</v>
      </c>
      <c r="O107" s="164" t="s">
        <v>1904</v>
      </c>
      <c r="P107" s="164" t="str">
        <f>INDEX('Org2564 NEW'!J$4:J$902,MATCH(OrgTbl[[#This Row],[code5]],'Org2564 NEW'!$C$4:$C$902,0))</f>
        <v>รพช.F2 30,000 - 60,000</v>
      </c>
      <c r="Q107" s="164"/>
      <c r="R107" s="166"/>
    </row>
    <row r="108" spans="1:18" x14ac:dyDescent="0.35">
      <c r="A108" s="164" t="s">
        <v>251</v>
      </c>
      <c r="B108" s="164" t="s">
        <v>1905</v>
      </c>
      <c r="C108" s="164" t="s">
        <v>1906</v>
      </c>
      <c r="D108" s="164" t="s">
        <v>1907</v>
      </c>
      <c r="E108" s="165">
        <v>4</v>
      </c>
      <c r="F108" s="164" t="s">
        <v>948</v>
      </c>
      <c r="G108" s="164" t="str">
        <f>INDEX('Org2564 NEW'!E$4:E$902,MATCH(OrgTbl[[#This Row],[code5]],'Org2564 NEW'!$C$4:$C$902,0))</f>
        <v>รพช.</v>
      </c>
      <c r="H108" s="165">
        <v>13</v>
      </c>
      <c r="I108" s="164" t="s">
        <v>1886</v>
      </c>
      <c r="J108" s="169">
        <f>INDEX('Org2564 NEW'!G$4:G$902,MATCH(OrgTbl[[#This Row],[code5]],'Org2564 NEW'!$C$4:$C$902,0))</f>
        <v>34</v>
      </c>
      <c r="K108" s="164" t="s">
        <v>941</v>
      </c>
      <c r="L108" s="164" t="str">
        <f>INDEX('Org2564 NEW'!F$4:F$902,MATCH(OrgTbl[[#This Row],[code5]],'Org2564 NEW'!$C$4:$C$902,0))</f>
        <v>F2</v>
      </c>
      <c r="M108" s="165">
        <f>INDEX('Org2564 NEW'!I$4:I$902,MATCH(OrgTbl[[#This Row],[code5]],'Org2564 NEW'!$C$4:$C$902,0))</f>
        <v>5</v>
      </c>
      <c r="O108" s="164" t="s">
        <v>1908</v>
      </c>
      <c r="P108" s="164" t="str">
        <f>INDEX('Org2564 NEW'!J$4:J$902,MATCH(OrgTbl[[#This Row],[code5]],'Org2564 NEW'!$C$4:$C$902,0))</f>
        <v>รพช.F2 &lt;=30,000</v>
      </c>
      <c r="Q108" s="164"/>
      <c r="R108" s="166"/>
    </row>
    <row r="109" spans="1:18" x14ac:dyDescent="0.35">
      <c r="A109" s="164" t="s">
        <v>252</v>
      </c>
      <c r="B109" s="164" t="s">
        <v>1909</v>
      </c>
      <c r="C109" s="164" t="s">
        <v>1910</v>
      </c>
      <c r="D109" s="164" t="s">
        <v>1911</v>
      </c>
      <c r="E109" s="165">
        <v>4</v>
      </c>
      <c r="F109" s="164" t="s">
        <v>948</v>
      </c>
      <c r="G109" s="164" t="str">
        <f>INDEX('Org2564 NEW'!E$4:E$902,MATCH(OrgTbl[[#This Row],[code5]],'Org2564 NEW'!$C$4:$C$902,0))</f>
        <v>รพช.</v>
      </c>
      <c r="H109" s="165">
        <v>13</v>
      </c>
      <c r="I109" s="164" t="s">
        <v>1886</v>
      </c>
      <c r="J109" s="169">
        <f>INDEX('Org2564 NEW'!G$4:G$902,MATCH(OrgTbl[[#This Row],[code5]],'Org2564 NEW'!$C$4:$C$902,0))</f>
        <v>36</v>
      </c>
      <c r="K109" s="164" t="s">
        <v>941</v>
      </c>
      <c r="L109" s="164" t="str">
        <f>INDEX('Org2564 NEW'!F$4:F$902,MATCH(OrgTbl[[#This Row],[code5]],'Org2564 NEW'!$C$4:$C$902,0))</f>
        <v>F2</v>
      </c>
      <c r="M109" s="165">
        <f>INDEX('Org2564 NEW'!I$4:I$902,MATCH(OrgTbl[[#This Row],[code5]],'Org2564 NEW'!$C$4:$C$902,0))</f>
        <v>6</v>
      </c>
      <c r="O109" s="164" t="s">
        <v>1912</v>
      </c>
      <c r="P109" s="164" t="str">
        <f>INDEX('Org2564 NEW'!J$4:J$902,MATCH(OrgTbl[[#This Row],[code5]],'Org2564 NEW'!$C$4:$C$902,0))</f>
        <v>รพช.F2 30,000 - 60,000</v>
      </c>
      <c r="Q109" s="164"/>
      <c r="R109" s="166"/>
    </row>
    <row r="110" spans="1:18" x14ac:dyDescent="0.35">
      <c r="A110" s="164" t="s">
        <v>253</v>
      </c>
      <c r="B110" s="164" t="s">
        <v>1913</v>
      </c>
      <c r="C110" s="164" t="s">
        <v>1914</v>
      </c>
      <c r="D110" s="164" t="s">
        <v>1915</v>
      </c>
      <c r="E110" s="165">
        <v>4</v>
      </c>
      <c r="F110" s="164" t="s">
        <v>948</v>
      </c>
      <c r="G110" s="164" t="str">
        <f>INDEX('Org2564 NEW'!E$4:E$902,MATCH(OrgTbl[[#This Row],[code5]],'Org2564 NEW'!$C$4:$C$902,0))</f>
        <v>รพช.</v>
      </c>
      <c r="H110" s="165">
        <v>13</v>
      </c>
      <c r="I110" s="164" t="s">
        <v>1886</v>
      </c>
      <c r="J110" s="169">
        <f>INDEX('Org2564 NEW'!G$4:G$902,MATCH(OrgTbl[[#This Row],[code5]],'Org2564 NEW'!$C$4:$C$902,0))</f>
        <v>30</v>
      </c>
      <c r="K110" s="164" t="s">
        <v>941</v>
      </c>
      <c r="L110" s="164" t="str">
        <f>INDEX('Org2564 NEW'!F$4:F$902,MATCH(OrgTbl[[#This Row],[code5]],'Org2564 NEW'!$C$4:$C$902,0))</f>
        <v>F2</v>
      </c>
      <c r="M110" s="165">
        <f>INDEX('Org2564 NEW'!I$4:I$902,MATCH(OrgTbl[[#This Row],[code5]],'Org2564 NEW'!$C$4:$C$902,0))</f>
        <v>5</v>
      </c>
      <c r="O110" s="164" t="s">
        <v>1916</v>
      </c>
      <c r="P110" s="164" t="str">
        <f>INDEX('Org2564 NEW'!J$4:J$902,MATCH(OrgTbl[[#This Row],[code5]],'Org2564 NEW'!$C$4:$C$902,0))</f>
        <v>รพช.F2 &lt;=30,000</v>
      </c>
      <c r="Q110" s="164"/>
      <c r="R110" s="166"/>
    </row>
    <row r="111" spans="1:18" x14ac:dyDescent="0.35">
      <c r="A111" s="164" t="s">
        <v>256</v>
      </c>
      <c r="B111" s="164" t="s">
        <v>1927</v>
      </c>
      <c r="C111" s="164" t="s">
        <v>1928</v>
      </c>
      <c r="D111" s="164" t="s">
        <v>1929</v>
      </c>
      <c r="E111" s="165">
        <v>4</v>
      </c>
      <c r="F111" s="164" t="s">
        <v>948</v>
      </c>
      <c r="G111" s="164" t="str">
        <f>INDEX('Org2564 NEW'!E$4:E$902,MATCH(OrgTbl[[#This Row],[code5]],'Org2564 NEW'!$C$4:$C$902,0))</f>
        <v>รพช.</v>
      </c>
      <c r="H111" s="165">
        <v>14</v>
      </c>
      <c r="I111" s="164" t="s">
        <v>1919</v>
      </c>
      <c r="J111" s="169">
        <f>INDEX('Org2564 NEW'!G$4:G$902,MATCH(OrgTbl[[#This Row],[code5]],'Org2564 NEW'!$C$4:$C$902,0))</f>
        <v>30</v>
      </c>
      <c r="K111" s="164" t="s">
        <v>932</v>
      </c>
      <c r="L111" s="164" t="str">
        <f>INDEX('Org2564 NEW'!F$4:F$902,MATCH(OrgTbl[[#This Row],[code5]],'Org2564 NEW'!$C$4:$C$902,0))</f>
        <v>F2</v>
      </c>
      <c r="M111" s="165">
        <f>INDEX('Org2564 NEW'!I$4:I$902,MATCH(OrgTbl[[#This Row],[code5]],'Org2564 NEW'!$C$4:$C$902,0))</f>
        <v>5</v>
      </c>
      <c r="O111" s="164" t="s">
        <v>1930</v>
      </c>
      <c r="P111" s="164" t="str">
        <f>INDEX('Org2564 NEW'!J$4:J$902,MATCH(OrgTbl[[#This Row],[code5]],'Org2564 NEW'!$C$4:$C$902,0))</f>
        <v>รพช.F2 &lt;=30,000</v>
      </c>
      <c r="Q111" s="164"/>
      <c r="R111" s="166"/>
    </row>
    <row r="112" spans="1:18" x14ac:dyDescent="0.35">
      <c r="A112" s="164" t="s">
        <v>257</v>
      </c>
      <c r="B112" s="164" t="s">
        <v>1931</v>
      </c>
      <c r="C112" s="164" t="s">
        <v>1932</v>
      </c>
      <c r="D112" s="164" t="s">
        <v>1933</v>
      </c>
      <c r="E112" s="165">
        <v>4</v>
      </c>
      <c r="F112" s="164" t="s">
        <v>948</v>
      </c>
      <c r="G112" s="164" t="str">
        <f>INDEX('Org2564 NEW'!E$4:E$902,MATCH(OrgTbl[[#This Row],[code5]],'Org2564 NEW'!$C$4:$C$902,0))</f>
        <v>รพช.</v>
      </c>
      <c r="H112" s="165">
        <v>14</v>
      </c>
      <c r="I112" s="164" t="s">
        <v>1919</v>
      </c>
      <c r="J112" s="169">
        <f>INDEX('Org2564 NEW'!G$4:G$902,MATCH(OrgTbl[[#This Row],[code5]],'Org2564 NEW'!$C$4:$C$902,0))</f>
        <v>36</v>
      </c>
      <c r="K112" s="164" t="s">
        <v>941</v>
      </c>
      <c r="L112" s="164" t="str">
        <f>INDEX('Org2564 NEW'!F$4:F$902,MATCH(OrgTbl[[#This Row],[code5]],'Org2564 NEW'!$C$4:$C$902,0))</f>
        <v>F2</v>
      </c>
      <c r="M112" s="165">
        <f>INDEX('Org2564 NEW'!I$4:I$902,MATCH(OrgTbl[[#This Row],[code5]],'Org2564 NEW'!$C$4:$C$902,0))</f>
        <v>5</v>
      </c>
      <c r="O112" s="164" t="s">
        <v>1935</v>
      </c>
      <c r="P112" s="164" t="str">
        <f>INDEX('Org2564 NEW'!J$4:J$902,MATCH(OrgTbl[[#This Row],[code5]],'Org2564 NEW'!$C$4:$C$902,0))</f>
        <v>รพช.F2 &lt;=30,000</v>
      </c>
      <c r="Q112" s="164"/>
      <c r="R112" s="166"/>
    </row>
    <row r="113" spans="1:18" x14ac:dyDescent="0.35">
      <c r="A113" s="164" t="s">
        <v>258</v>
      </c>
      <c r="B113" s="164" t="s">
        <v>1936</v>
      </c>
      <c r="C113" s="164" t="s">
        <v>1937</v>
      </c>
      <c r="D113" s="164" t="s">
        <v>1938</v>
      </c>
      <c r="E113" s="165">
        <v>4</v>
      </c>
      <c r="F113" s="164" t="s">
        <v>948</v>
      </c>
      <c r="G113" s="164" t="str">
        <f>INDEX('Org2564 NEW'!E$4:E$902,MATCH(OrgTbl[[#This Row],[code5]],'Org2564 NEW'!$C$4:$C$902,0))</f>
        <v>รพช.</v>
      </c>
      <c r="H113" s="165">
        <v>14</v>
      </c>
      <c r="I113" s="164" t="s">
        <v>1919</v>
      </c>
      <c r="J113" s="169">
        <f>INDEX('Org2564 NEW'!G$4:G$902,MATCH(OrgTbl[[#This Row],[code5]],'Org2564 NEW'!$C$4:$C$902,0))</f>
        <v>30</v>
      </c>
      <c r="K113" s="164" t="s">
        <v>941</v>
      </c>
      <c r="L113" s="164" t="str">
        <f>INDEX('Org2564 NEW'!F$4:F$902,MATCH(OrgTbl[[#This Row],[code5]],'Org2564 NEW'!$C$4:$C$902,0))</f>
        <v>F2</v>
      </c>
      <c r="M113" s="165">
        <f>INDEX('Org2564 NEW'!I$4:I$902,MATCH(OrgTbl[[#This Row],[code5]],'Org2564 NEW'!$C$4:$C$902,0))</f>
        <v>5</v>
      </c>
      <c r="O113" s="164" t="s">
        <v>1939</v>
      </c>
      <c r="P113" s="164" t="str">
        <f>INDEX('Org2564 NEW'!J$4:J$902,MATCH(OrgTbl[[#This Row],[code5]],'Org2564 NEW'!$C$4:$C$902,0))</f>
        <v>รพช.F2 &lt;=30,000</v>
      </c>
      <c r="Q113" s="164"/>
      <c r="R113" s="166"/>
    </row>
    <row r="114" spans="1:18" x14ac:dyDescent="0.35">
      <c r="A114" s="164" t="s">
        <v>259</v>
      </c>
      <c r="B114" s="164" t="s">
        <v>1940</v>
      </c>
      <c r="C114" s="164" t="s">
        <v>1941</v>
      </c>
      <c r="D114" s="164" t="s">
        <v>1942</v>
      </c>
      <c r="E114" s="165">
        <v>4</v>
      </c>
      <c r="F114" s="164" t="s">
        <v>948</v>
      </c>
      <c r="G114" s="164" t="str">
        <f>INDEX('Org2564 NEW'!E$4:E$902,MATCH(OrgTbl[[#This Row],[code5]],'Org2564 NEW'!$C$4:$C$902,0))</f>
        <v>รพช.</v>
      </c>
      <c r="H114" s="165">
        <v>14</v>
      </c>
      <c r="I114" s="164" t="s">
        <v>1919</v>
      </c>
      <c r="J114" s="169">
        <f>INDEX('Org2564 NEW'!G$4:G$902,MATCH(OrgTbl[[#This Row],[code5]],'Org2564 NEW'!$C$4:$C$902,0))</f>
        <v>26</v>
      </c>
      <c r="K114" s="164" t="s">
        <v>941</v>
      </c>
      <c r="L114" s="164" t="str">
        <f>INDEX('Org2564 NEW'!F$4:F$902,MATCH(OrgTbl[[#This Row],[code5]],'Org2564 NEW'!$C$4:$C$902,0))</f>
        <v>F2</v>
      </c>
      <c r="M114" s="165">
        <f>INDEX('Org2564 NEW'!I$4:I$902,MATCH(OrgTbl[[#This Row],[code5]],'Org2564 NEW'!$C$4:$C$902,0))</f>
        <v>5</v>
      </c>
      <c r="O114" s="164" t="s">
        <v>1943</v>
      </c>
      <c r="P114" s="164" t="str">
        <f>INDEX('Org2564 NEW'!J$4:J$902,MATCH(OrgTbl[[#This Row],[code5]],'Org2564 NEW'!$C$4:$C$902,0))</f>
        <v>รพช.F2 &lt;=30,000</v>
      </c>
      <c r="Q114" s="164"/>
      <c r="R114" s="166"/>
    </row>
    <row r="115" spans="1:18" x14ac:dyDescent="0.35">
      <c r="A115" s="164" t="s">
        <v>260</v>
      </c>
      <c r="B115" s="164" t="s">
        <v>1944</v>
      </c>
      <c r="C115" s="164" t="s">
        <v>1945</v>
      </c>
      <c r="D115" s="164" t="s">
        <v>1946</v>
      </c>
      <c r="E115" s="165">
        <v>4</v>
      </c>
      <c r="F115" s="164" t="s">
        <v>948</v>
      </c>
      <c r="G115" s="164" t="str">
        <f>INDEX('Org2564 NEW'!E$4:E$902,MATCH(OrgTbl[[#This Row],[code5]],'Org2564 NEW'!$C$4:$C$902,0))</f>
        <v>รพช.</v>
      </c>
      <c r="H115" s="165">
        <v>14</v>
      </c>
      <c r="I115" s="164" t="s">
        <v>1919</v>
      </c>
      <c r="J115" s="169">
        <f>INDEX('Org2564 NEW'!G$4:G$902,MATCH(OrgTbl[[#This Row],[code5]],'Org2564 NEW'!$C$4:$C$902,0))</f>
        <v>72</v>
      </c>
      <c r="K115" s="164" t="s">
        <v>941</v>
      </c>
      <c r="L115" s="164" t="str">
        <f>INDEX('Org2564 NEW'!F$4:F$902,MATCH(OrgTbl[[#This Row],[code5]],'Org2564 NEW'!$C$4:$C$902,0))</f>
        <v>M2</v>
      </c>
      <c r="M115" s="165">
        <f>INDEX('Org2564 NEW'!I$4:I$902,MATCH(OrgTbl[[#This Row],[code5]],'Org2564 NEW'!$C$4:$C$902,0))</f>
        <v>12</v>
      </c>
      <c r="O115" s="164" t="s">
        <v>1947</v>
      </c>
      <c r="P115" s="164" t="str">
        <f>INDEX('Org2564 NEW'!J$4:J$902,MATCH(OrgTbl[[#This Row],[code5]],'Org2564 NEW'!$C$4:$C$902,0))</f>
        <v>รพช. M2 &lt;=100</v>
      </c>
      <c r="Q115" s="164"/>
      <c r="R115" s="166"/>
    </row>
    <row r="116" spans="1:18" x14ac:dyDescent="0.35">
      <c r="A116" s="164" t="s">
        <v>261</v>
      </c>
      <c r="B116" s="164" t="s">
        <v>1948</v>
      </c>
      <c r="C116" s="164" t="s">
        <v>1949</v>
      </c>
      <c r="D116" s="164" t="s">
        <v>1950</v>
      </c>
      <c r="E116" s="165">
        <v>4</v>
      </c>
      <c r="F116" s="164" t="s">
        <v>948</v>
      </c>
      <c r="G116" s="164" t="str">
        <f>INDEX('Org2564 NEW'!E$4:E$902,MATCH(OrgTbl[[#This Row],[code5]],'Org2564 NEW'!$C$4:$C$902,0))</f>
        <v>รพช.</v>
      </c>
      <c r="H116" s="165">
        <v>14</v>
      </c>
      <c r="I116" s="164" t="s">
        <v>1919</v>
      </c>
      <c r="J116" s="169">
        <f>INDEX('Org2564 NEW'!G$4:G$902,MATCH(OrgTbl[[#This Row],[code5]],'Org2564 NEW'!$C$4:$C$902,0))</f>
        <v>36</v>
      </c>
      <c r="K116" s="164" t="s">
        <v>932</v>
      </c>
      <c r="L116" s="164" t="str">
        <f>INDEX('Org2564 NEW'!F$4:F$902,MATCH(OrgTbl[[#This Row],[code5]],'Org2564 NEW'!$C$4:$C$902,0))</f>
        <v>F2</v>
      </c>
      <c r="M116" s="165">
        <f>INDEX('Org2564 NEW'!I$4:I$902,MATCH(OrgTbl[[#This Row],[code5]],'Org2564 NEW'!$C$4:$C$902,0))</f>
        <v>5</v>
      </c>
      <c r="O116" s="164" t="s">
        <v>1951</v>
      </c>
      <c r="P116" s="164" t="str">
        <f>INDEX('Org2564 NEW'!J$4:J$902,MATCH(OrgTbl[[#This Row],[code5]],'Org2564 NEW'!$C$4:$C$902,0))</f>
        <v>รพช.F2 &lt;=30,000</v>
      </c>
      <c r="Q116" s="164"/>
      <c r="R116" s="166"/>
    </row>
    <row r="117" spans="1:18" x14ac:dyDescent="0.35">
      <c r="A117" s="164" t="s">
        <v>262</v>
      </c>
      <c r="B117" s="164" t="s">
        <v>1952</v>
      </c>
      <c r="C117" s="164" t="s">
        <v>1953</v>
      </c>
      <c r="D117" s="164" t="s">
        <v>1954</v>
      </c>
      <c r="E117" s="165">
        <v>4</v>
      </c>
      <c r="F117" s="164" t="s">
        <v>948</v>
      </c>
      <c r="G117" s="164" t="str">
        <f>INDEX('Org2564 NEW'!E$4:E$902,MATCH(OrgTbl[[#This Row],[code5]],'Org2564 NEW'!$C$4:$C$902,0))</f>
        <v>รพช.</v>
      </c>
      <c r="H117" s="165">
        <v>14</v>
      </c>
      <c r="I117" s="164" t="s">
        <v>1919</v>
      </c>
      <c r="J117" s="169">
        <f>INDEX('Org2564 NEW'!G$4:G$902,MATCH(OrgTbl[[#This Row],[code5]],'Org2564 NEW'!$C$4:$C$902,0))</f>
        <v>31</v>
      </c>
      <c r="K117" s="164" t="s">
        <v>941</v>
      </c>
      <c r="L117" s="164" t="str">
        <f>INDEX('Org2564 NEW'!F$4:F$902,MATCH(OrgTbl[[#This Row],[code5]],'Org2564 NEW'!$C$4:$C$902,0))</f>
        <v>F2</v>
      </c>
      <c r="M117" s="165">
        <f>INDEX('Org2564 NEW'!I$4:I$902,MATCH(OrgTbl[[#This Row],[code5]],'Org2564 NEW'!$C$4:$C$902,0))</f>
        <v>5</v>
      </c>
      <c r="O117" s="164" t="s">
        <v>1955</v>
      </c>
      <c r="P117" s="164" t="str">
        <f>INDEX('Org2564 NEW'!J$4:J$902,MATCH(OrgTbl[[#This Row],[code5]],'Org2564 NEW'!$C$4:$C$902,0))</f>
        <v>รพช.F2 &lt;=30,000</v>
      </c>
      <c r="Q117" s="164"/>
      <c r="R117" s="166"/>
    </row>
    <row r="118" spans="1:18" x14ac:dyDescent="0.35">
      <c r="A118" s="164" t="s">
        <v>263</v>
      </c>
      <c r="B118" s="164" t="s">
        <v>1956</v>
      </c>
      <c r="C118" s="164" t="s">
        <v>1957</v>
      </c>
      <c r="D118" s="164" t="s">
        <v>1958</v>
      </c>
      <c r="E118" s="165">
        <v>4</v>
      </c>
      <c r="F118" s="164" t="s">
        <v>948</v>
      </c>
      <c r="G118" s="164" t="str">
        <f>INDEX('Org2564 NEW'!E$4:E$902,MATCH(OrgTbl[[#This Row],[code5]],'Org2564 NEW'!$C$4:$C$902,0))</f>
        <v>รพช.</v>
      </c>
      <c r="H118" s="165">
        <v>14</v>
      </c>
      <c r="I118" s="164" t="s">
        <v>1919</v>
      </c>
      <c r="J118" s="169">
        <f>INDEX('Org2564 NEW'!G$4:G$902,MATCH(OrgTbl[[#This Row],[code5]],'Org2564 NEW'!$C$4:$C$902,0))</f>
        <v>46</v>
      </c>
      <c r="K118" s="164" t="s">
        <v>941</v>
      </c>
      <c r="L118" s="164" t="str">
        <f>INDEX('Org2564 NEW'!F$4:F$902,MATCH(OrgTbl[[#This Row],[code5]],'Org2564 NEW'!$C$4:$C$902,0))</f>
        <v>F2</v>
      </c>
      <c r="M118" s="165">
        <f>INDEX('Org2564 NEW'!I$4:I$902,MATCH(OrgTbl[[#This Row],[code5]],'Org2564 NEW'!$C$4:$C$902,0))</f>
        <v>5</v>
      </c>
      <c r="O118" s="164" t="s">
        <v>1960</v>
      </c>
      <c r="P118" s="164" t="str">
        <f>INDEX('Org2564 NEW'!J$4:J$902,MATCH(OrgTbl[[#This Row],[code5]],'Org2564 NEW'!$C$4:$C$902,0))</f>
        <v>รพช.F2 &lt;=30,000</v>
      </c>
      <c r="Q118" s="164"/>
      <c r="R118" s="166"/>
    </row>
    <row r="119" spans="1:18" x14ac:dyDescent="0.35">
      <c r="A119" s="164" t="s">
        <v>264</v>
      </c>
      <c r="B119" s="164" t="s">
        <v>1961</v>
      </c>
      <c r="C119" s="164" t="s">
        <v>1962</v>
      </c>
      <c r="D119" s="164" t="s">
        <v>1963</v>
      </c>
      <c r="E119" s="165">
        <v>4</v>
      </c>
      <c r="F119" s="164" t="s">
        <v>948</v>
      </c>
      <c r="G119" s="164" t="str">
        <f>INDEX('Org2564 NEW'!E$4:E$902,MATCH(OrgTbl[[#This Row],[code5]],'Org2564 NEW'!$C$4:$C$902,0))</f>
        <v>รพช.</v>
      </c>
      <c r="H119" s="165">
        <v>14</v>
      </c>
      <c r="I119" s="164" t="s">
        <v>1919</v>
      </c>
      <c r="J119" s="169">
        <f>INDEX('Org2564 NEW'!G$4:G$902,MATCH(OrgTbl[[#This Row],[code5]],'Org2564 NEW'!$C$4:$C$902,0))</f>
        <v>34</v>
      </c>
      <c r="K119" s="164" t="s">
        <v>932</v>
      </c>
      <c r="L119" s="164" t="str">
        <f>INDEX('Org2564 NEW'!F$4:F$902,MATCH(OrgTbl[[#This Row],[code5]],'Org2564 NEW'!$C$4:$C$902,0))</f>
        <v>F2</v>
      </c>
      <c r="M119" s="165">
        <f>INDEX('Org2564 NEW'!I$4:I$902,MATCH(OrgTbl[[#This Row],[code5]],'Org2564 NEW'!$C$4:$C$902,0))</f>
        <v>5</v>
      </c>
      <c r="O119" s="164" t="s">
        <v>1964</v>
      </c>
      <c r="P119" s="164" t="str">
        <f>INDEX('Org2564 NEW'!J$4:J$902,MATCH(OrgTbl[[#This Row],[code5]],'Org2564 NEW'!$C$4:$C$902,0))</f>
        <v>รพช.F2 &lt;=30,000</v>
      </c>
      <c r="Q119" s="164"/>
      <c r="R119" s="166"/>
    </row>
    <row r="120" spans="1:18" x14ac:dyDescent="0.35">
      <c r="A120" s="164" t="s">
        <v>265</v>
      </c>
      <c r="B120" s="164" t="s">
        <v>1965</v>
      </c>
      <c r="C120" s="164" t="s">
        <v>1966</v>
      </c>
      <c r="D120" s="164" t="s">
        <v>1967</v>
      </c>
      <c r="E120" s="165">
        <v>4</v>
      </c>
      <c r="F120" s="164" t="s">
        <v>948</v>
      </c>
      <c r="G120" s="164" t="str">
        <f>INDEX('Org2564 NEW'!E$4:E$902,MATCH(OrgTbl[[#This Row],[code5]],'Org2564 NEW'!$C$4:$C$902,0))</f>
        <v>รพช.</v>
      </c>
      <c r="H120" s="165">
        <v>14</v>
      </c>
      <c r="I120" s="164" t="s">
        <v>1919</v>
      </c>
      <c r="J120" s="169">
        <f>INDEX('Org2564 NEW'!G$4:G$902,MATCH(OrgTbl[[#This Row],[code5]],'Org2564 NEW'!$C$4:$C$902,0))</f>
        <v>64</v>
      </c>
      <c r="K120" s="164" t="s">
        <v>932</v>
      </c>
      <c r="L120" s="164" t="str">
        <f>INDEX('Org2564 NEW'!F$4:F$902,MATCH(OrgTbl[[#This Row],[code5]],'Org2564 NEW'!$C$4:$C$902,0))</f>
        <v>F1</v>
      </c>
      <c r="M120" s="165">
        <f>INDEX('Org2564 NEW'!I$4:I$902,MATCH(OrgTbl[[#This Row],[code5]],'Org2564 NEW'!$C$4:$C$902,0))</f>
        <v>9</v>
      </c>
      <c r="O120" s="164" t="s">
        <v>1968</v>
      </c>
      <c r="P120" s="164" t="str">
        <f>INDEX('Org2564 NEW'!J$4:J$902,MATCH(OrgTbl[[#This Row],[code5]],'Org2564 NEW'!$C$4:$C$902,0))</f>
        <v>รพช.F1 &lt;=50,000</v>
      </c>
      <c r="Q120" s="164"/>
      <c r="R120" s="166"/>
    </row>
    <row r="121" spans="1:18" x14ac:dyDescent="0.35">
      <c r="A121" s="164" t="s">
        <v>266</v>
      </c>
      <c r="B121" s="164" t="s">
        <v>1969</v>
      </c>
      <c r="C121" s="164" t="s">
        <v>1970</v>
      </c>
      <c r="D121" s="164" t="s">
        <v>1971</v>
      </c>
      <c r="E121" s="165">
        <v>4</v>
      </c>
      <c r="F121" s="164" t="s">
        <v>948</v>
      </c>
      <c r="G121" s="164" t="str">
        <f>INDEX('Org2564 NEW'!E$4:E$902,MATCH(OrgTbl[[#This Row],[code5]],'Org2564 NEW'!$C$4:$C$902,0))</f>
        <v>รพช.</v>
      </c>
      <c r="H121" s="165">
        <v>14</v>
      </c>
      <c r="I121" s="164" t="s">
        <v>1919</v>
      </c>
      <c r="J121" s="169">
        <f>INDEX('Org2564 NEW'!G$4:G$902,MATCH(OrgTbl[[#This Row],[code5]],'Org2564 NEW'!$C$4:$C$902,0))</f>
        <v>10</v>
      </c>
      <c r="K121" s="164" t="s">
        <v>941</v>
      </c>
      <c r="L121" s="164" t="str">
        <f>INDEX('Org2564 NEW'!F$4:F$902,MATCH(OrgTbl[[#This Row],[code5]],'Org2564 NEW'!$C$4:$C$902,0))</f>
        <v>F3</v>
      </c>
      <c r="M121" s="165">
        <f>INDEX('Org2564 NEW'!I$4:I$902,MATCH(OrgTbl[[#This Row],[code5]],'Org2564 NEW'!$C$4:$C$902,0))</f>
        <v>2</v>
      </c>
      <c r="O121" s="164" t="s">
        <v>1973</v>
      </c>
      <c r="P121" s="164" t="str">
        <f>INDEX('Org2564 NEW'!J$4:J$902,MATCH(OrgTbl[[#This Row],[code5]],'Org2564 NEW'!$C$4:$C$902,0))</f>
        <v>รพช.F3 &lt;=15,000</v>
      </c>
      <c r="Q121" s="164"/>
      <c r="R121" s="166"/>
    </row>
    <row r="122" spans="1:18" x14ac:dyDescent="0.35">
      <c r="A122" s="164" t="s">
        <v>267</v>
      </c>
      <c r="B122" s="164" t="s">
        <v>1974</v>
      </c>
      <c r="C122" s="164" t="s">
        <v>1975</v>
      </c>
      <c r="D122" s="164" t="s">
        <v>1976</v>
      </c>
      <c r="E122" s="165">
        <v>4</v>
      </c>
      <c r="F122" s="164" t="s">
        <v>948</v>
      </c>
      <c r="G122" s="164" t="str">
        <f>INDEX('Org2564 NEW'!E$4:E$902,MATCH(OrgTbl[[#This Row],[code5]],'Org2564 NEW'!$C$4:$C$902,0))</f>
        <v>รพช.</v>
      </c>
      <c r="H122" s="165">
        <v>14</v>
      </c>
      <c r="I122" s="164" t="s">
        <v>1919</v>
      </c>
      <c r="J122" s="169">
        <f>INDEX('Org2564 NEW'!G$4:G$902,MATCH(OrgTbl[[#This Row],[code5]],'Org2564 NEW'!$C$4:$C$902,0))</f>
        <v>30</v>
      </c>
      <c r="K122" s="164" t="s">
        <v>941</v>
      </c>
      <c r="L122" s="164" t="str">
        <f>INDEX('Org2564 NEW'!F$4:F$902,MATCH(OrgTbl[[#This Row],[code5]],'Org2564 NEW'!$C$4:$C$902,0))</f>
        <v>F2</v>
      </c>
      <c r="M122" s="165">
        <f>INDEX('Org2564 NEW'!I$4:I$902,MATCH(OrgTbl[[#This Row],[code5]],'Org2564 NEW'!$C$4:$C$902,0))</f>
        <v>5</v>
      </c>
      <c r="O122" s="164" t="s">
        <v>1977</v>
      </c>
      <c r="P122" s="164" t="str">
        <f>INDEX('Org2564 NEW'!J$4:J$902,MATCH(OrgTbl[[#This Row],[code5]],'Org2564 NEW'!$C$4:$C$902,0))</f>
        <v>รพช.F2 &lt;=30,000</v>
      </c>
      <c r="Q122" s="164"/>
      <c r="R122" s="166"/>
    </row>
    <row r="123" spans="1:18" x14ac:dyDescent="0.35">
      <c r="A123" s="164" t="s">
        <v>268</v>
      </c>
      <c r="B123" s="164" t="s">
        <v>1978</v>
      </c>
      <c r="C123" s="164" t="s">
        <v>1979</v>
      </c>
      <c r="D123" s="164" t="s">
        <v>1980</v>
      </c>
      <c r="E123" s="165">
        <v>4</v>
      </c>
      <c r="F123" s="164" t="s">
        <v>948</v>
      </c>
      <c r="G123" s="164" t="str">
        <f>INDEX('Org2564 NEW'!E$4:E$902,MATCH(OrgTbl[[#This Row],[code5]],'Org2564 NEW'!$C$4:$C$902,0))</f>
        <v>รพช.</v>
      </c>
      <c r="H123" s="165">
        <v>14</v>
      </c>
      <c r="I123" s="164" t="s">
        <v>1919</v>
      </c>
      <c r="J123" s="169">
        <f>INDEX('Org2564 NEW'!G$4:G$902,MATCH(OrgTbl[[#This Row],[code5]],'Org2564 NEW'!$C$4:$C$902,0))</f>
        <v>24</v>
      </c>
      <c r="K123" s="164" t="s">
        <v>941</v>
      </c>
      <c r="L123" s="164" t="str">
        <f>INDEX('Org2564 NEW'!F$4:F$902,MATCH(OrgTbl[[#This Row],[code5]],'Org2564 NEW'!$C$4:$C$902,0))</f>
        <v>F3</v>
      </c>
      <c r="M123" s="165">
        <f>INDEX('Org2564 NEW'!I$4:I$902,MATCH(OrgTbl[[#This Row],[code5]],'Org2564 NEW'!$C$4:$C$902,0))</f>
        <v>2</v>
      </c>
      <c r="O123" s="164" t="s">
        <v>1982</v>
      </c>
      <c r="P123" s="164" t="str">
        <f>INDEX('Org2564 NEW'!J$4:J$902,MATCH(OrgTbl[[#This Row],[code5]],'Org2564 NEW'!$C$4:$C$902,0))</f>
        <v>รพช.F3 &lt;=15,000</v>
      </c>
      <c r="Q123" s="164"/>
      <c r="R123" s="166"/>
    </row>
    <row r="124" spans="1:18" x14ac:dyDescent="0.35">
      <c r="A124" s="164" t="s">
        <v>269</v>
      </c>
      <c r="B124" s="164" t="s">
        <v>1983</v>
      </c>
      <c r="C124" s="164" t="s">
        <v>1984</v>
      </c>
      <c r="D124" s="164" t="s">
        <v>1985</v>
      </c>
      <c r="E124" s="165">
        <v>4</v>
      </c>
      <c r="F124" s="164" t="s">
        <v>948</v>
      </c>
      <c r="G124" s="164" t="str">
        <f>INDEX('Org2564 NEW'!E$4:E$902,MATCH(OrgTbl[[#This Row],[code5]],'Org2564 NEW'!$C$4:$C$902,0))</f>
        <v>รพช.</v>
      </c>
      <c r="H124" s="165">
        <v>14</v>
      </c>
      <c r="I124" s="164" t="s">
        <v>1919</v>
      </c>
      <c r="J124" s="169">
        <f>INDEX('Org2564 NEW'!G$4:G$902,MATCH(OrgTbl[[#This Row],[code5]],'Org2564 NEW'!$C$4:$C$902,0))</f>
        <v>24</v>
      </c>
      <c r="K124" s="164" t="s">
        <v>941</v>
      </c>
      <c r="L124" s="164" t="str">
        <f>INDEX('Org2564 NEW'!F$4:F$902,MATCH(OrgTbl[[#This Row],[code5]],'Org2564 NEW'!$C$4:$C$902,0))</f>
        <v>F3</v>
      </c>
      <c r="M124" s="165">
        <f>INDEX('Org2564 NEW'!I$4:I$902,MATCH(OrgTbl[[#This Row],[code5]],'Org2564 NEW'!$C$4:$C$902,0))</f>
        <v>2</v>
      </c>
      <c r="O124" s="164" t="s">
        <v>1987</v>
      </c>
      <c r="P124" s="164" t="str">
        <f>INDEX('Org2564 NEW'!J$4:J$902,MATCH(OrgTbl[[#This Row],[code5]],'Org2564 NEW'!$C$4:$C$902,0))</f>
        <v>รพช.F3 &lt;=15,000</v>
      </c>
      <c r="Q124" s="164"/>
      <c r="R124" s="166"/>
    </row>
    <row r="125" spans="1:18" x14ac:dyDescent="0.35">
      <c r="A125" s="164" t="s">
        <v>300</v>
      </c>
      <c r="B125" s="164" t="s">
        <v>1993</v>
      </c>
      <c r="C125" s="164" t="s">
        <v>1994</v>
      </c>
      <c r="D125" s="164" t="s">
        <v>1995</v>
      </c>
      <c r="E125" s="165">
        <v>4</v>
      </c>
      <c r="F125" s="164" t="s">
        <v>948</v>
      </c>
      <c r="G125" s="164" t="str">
        <f>INDEX('Org2564 NEW'!E$4:E$902,MATCH(OrgTbl[[#This Row],[code5]],'Org2564 NEW'!$C$4:$C$902,0))</f>
        <v>รพช.</v>
      </c>
      <c r="H125" s="165">
        <v>15</v>
      </c>
      <c r="I125" s="164" t="s">
        <v>1990</v>
      </c>
      <c r="J125" s="169">
        <f>INDEX('Org2564 NEW'!G$4:G$902,MATCH(OrgTbl[[#This Row],[code5]],'Org2564 NEW'!$C$4:$C$902,0))</f>
        <v>36</v>
      </c>
      <c r="K125" s="164" t="s">
        <v>941</v>
      </c>
      <c r="L125" s="164" t="str">
        <f>INDEX('Org2564 NEW'!F$4:F$902,MATCH(OrgTbl[[#This Row],[code5]],'Org2564 NEW'!$C$4:$C$902,0))</f>
        <v>F2</v>
      </c>
      <c r="M125" s="165">
        <f>INDEX('Org2564 NEW'!I$4:I$902,MATCH(OrgTbl[[#This Row],[code5]],'Org2564 NEW'!$C$4:$C$902,0))</f>
        <v>5</v>
      </c>
      <c r="O125" s="164" t="s">
        <v>1996</v>
      </c>
      <c r="P125" s="164" t="str">
        <f>INDEX('Org2564 NEW'!J$4:J$902,MATCH(OrgTbl[[#This Row],[code5]],'Org2564 NEW'!$C$4:$C$902,0))</f>
        <v>รพช.F2 &lt;=30,000</v>
      </c>
      <c r="Q125" s="164"/>
      <c r="R125" s="166"/>
    </row>
    <row r="126" spans="1:18" x14ac:dyDescent="0.35">
      <c r="A126" s="164" t="s">
        <v>301</v>
      </c>
      <c r="B126" s="164" t="s">
        <v>1997</v>
      </c>
      <c r="C126" s="164" t="s">
        <v>1998</v>
      </c>
      <c r="D126" s="164" t="s">
        <v>1999</v>
      </c>
      <c r="E126" s="165">
        <v>4</v>
      </c>
      <c r="F126" s="164" t="s">
        <v>948</v>
      </c>
      <c r="G126" s="164" t="str">
        <f>INDEX('Org2564 NEW'!E$4:E$902,MATCH(OrgTbl[[#This Row],[code5]],'Org2564 NEW'!$C$4:$C$902,0))</f>
        <v>รพช.</v>
      </c>
      <c r="H126" s="165">
        <v>15</v>
      </c>
      <c r="I126" s="164" t="s">
        <v>1990</v>
      </c>
      <c r="J126" s="169">
        <f>INDEX('Org2564 NEW'!G$4:G$902,MATCH(OrgTbl[[#This Row],[code5]],'Org2564 NEW'!$C$4:$C$902,0))</f>
        <v>54</v>
      </c>
      <c r="K126" s="164" t="s">
        <v>941</v>
      </c>
      <c r="L126" s="164" t="str">
        <f>INDEX('Org2564 NEW'!F$4:F$902,MATCH(OrgTbl[[#This Row],[code5]],'Org2564 NEW'!$C$4:$C$902,0))</f>
        <v>F2</v>
      </c>
      <c r="M126" s="165">
        <f>INDEX('Org2564 NEW'!I$4:I$902,MATCH(OrgTbl[[#This Row],[code5]],'Org2564 NEW'!$C$4:$C$902,0))</f>
        <v>5</v>
      </c>
      <c r="O126" s="164" t="s">
        <v>2001</v>
      </c>
      <c r="P126" s="164" t="str">
        <f>INDEX('Org2564 NEW'!J$4:J$902,MATCH(OrgTbl[[#This Row],[code5]],'Org2564 NEW'!$C$4:$C$902,0))</f>
        <v>รพช.F2 &lt;=30,000</v>
      </c>
      <c r="Q126" s="164"/>
      <c r="R126" s="166"/>
    </row>
    <row r="127" spans="1:18" x14ac:dyDescent="0.35">
      <c r="A127" s="164" t="s">
        <v>302</v>
      </c>
      <c r="B127" s="164" t="s">
        <v>2002</v>
      </c>
      <c r="C127" s="164" t="s">
        <v>2003</v>
      </c>
      <c r="D127" s="164" t="s">
        <v>2004</v>
      </c>
      <c r="E127" s="165">
        <v>4</v>
      </c>
      <c r="F127" s="164" t="s">
        <v>948</v>
      </c>
      <c r="G127" s="164" t="str">
        <f>INDEX('Org2564 NEW'!E$4:E$902,MATCH(OrgTbl[[#This Row],[code5]],'Org2564 NEW'!$C$4:$C$902,0))</f>
        <v>รพช.</v>
      </c>
      <c r="H127" s="165">
        <v>15</v>
      </c>
      <c r="I127" s="164" t="s">
        <v>1990</v>
      </c>
      <c r="J127" s="169">
        <f>INDEX('Org2564 NEW'!G$4:G$902,MATCH(OrgTbl[[#This Row],[code5]],'Org2564 NEW'!$C$4:$C$902,0))</f>
        <v>60</v>
      </c>
      <c r="K127" s="164" t="s">
        <v>941</v>
      </c>
      <c r="L127" s="164" t="str">
        <f>INDEX('Org2564 NEW'!F$4:F$902,MATCH(OrgTbl[[#This Row],[code5]],'Org2564 NEW'!$C$4:$C$902,0))</f>
        <v>F2</v>
      </c>
      <c r="M127" s="165">
        <f>INDEX('Org2564 NEW'!I$4:I$902,MATCH(OrgTbl[[#This Row],[code5]],'Org2564 NEW'!$C$4:$C$902,0))</f>
        <v>6</v>
      </c>
      <c r="O127" s="164" t="s">
        <v>2005</v>
      </c>
      <c r="P127" s="164" t="str">
        <f>INDEX('Org2564 NEW'!J$4:J$902,MATCH(OrgTbl[[#This Row],[code5]],'Org2564 NEW'!$C$4:$C$902,0))</f>
        <v>รพช.F2 30,000 - 60,000</v>
      </c>
      <c r="Q127" s="164"/>
      <c r="R127" s="166"/>
    </row>
    <row r="128" spans="1:18" x14ac:dyDescent="0.35">
      <c r="A128" s="164" t="s">
        <v>303</v>
      </c>
      <c r="B128" s="164" t="s">
        <v>2006</v>
      </c>
      <c r="C128" s="164" t="s">
        <v>2007</v>
      </c>
      <c r="D128" s="164" t="s">
        <v>2008</v>
      </c>
      <c r="E128" s="165">
        <v>4</v>
      </c>
      <c r="F128" s="164" t="s">
        <v>948</v>
      </c>
      <c r="G128" s="164" t="str">
        <f>INDEX('Org2564 NEW'!E$4:E$902,MATCH(OrgTbl[[#This Row],[code5]],'Org2564 NEW'!$C$4:$C$902,0))</f>
        <v>รพช.</v>
      </c>
      <c r="H128" s="165">
        <v>15</v>
      </c>
      <c r="I128" s="164" t="s">
        <v>1990</v>
      </c>
      <c r="J128" s="169">
        <f>INDEX('Org2564 NEW'!G$4:G$902,MATCH(OrgTbl[[#This Row],[code5]],'Org2564 NEW'!$C$4:$C$902,0))</f>
        <v>48</v>
      </c>
      <c r="K128" s="164" t="s">
        <v>941</v>
      </c>
      <c r="L128" s="164" t="str">
        <f>INDEX('Org2564 NEW'!F$4:F$902,MATCH(OrgTbl[[#This Row],[code5]],'Org2564 NEW'!$C$4:$C$902,0))</f>
        <v>F2</v>
      </c>
      <c r="M128" s="165">
        <f>INDEX('Org2564 NEW'!I$4:I$902,MATCH(OrgTbl[[#This Row],[code5]],'Org2564 NEW'!$C$4:$C$902,0))</f>
        <v>5</v>
      </c>
      <c r="O128" s="164" t="s">
        <v>2010</v>
      </c>
      <c r="P128" s="164" t="str">
        <f>INDEX('Org2564 NEW'!J$4:J$902,MATCH(OrgTbl[[#This Row],[code5]],'Org2564 NEW'!$C$4:$C$902,0))</f>
        <v>รพช.F2 &lt;=30,000</v>
      </c>
      <c r="Q128" s="164"/>
      <c r="R128" s="166"/>
    </row>
    <row r="129" spans="1:18" x14ac:dyDescent="0.35">
      <c r="A129" s="164" t="s">
        <v>304</v>
      </c>
      <c r="B129" s="164" t="s">
        <v>2011</v>
      </c>
      <c r="C129" s="164" t="s">
        <v>2012</v>
      </c>
      <c r="D129" s="164" t="s">
        <v>2013</v>
      </c>
      <c r="E129" s="165">
        <v>4</v>
      </c>
      <c r="F129" s="164" t="s">
        <v>948</v>
      </c>
      <c r="G129" s="164" t="str">
        <f>INDEX('Org2564 NEW'!E$4:E$902,MATCH(OrgTbl[[#This Row],[code5]],'Org2564 NEW'!$C$4:$C$902,0))</f>
        <v>รพช.</v>
      </c>
      <c r="H129" s="165">
        <v>15</v>
      </c>
      <c r="I129" s="164" t="s">
        <v>1990</v>
      </c>
      <c r="J129" s="169">
        <f>INDEX('Org2564 NEW'!G$4:G$902,MATCH(OrgTbl[[#This Row],[code5]],'Org2564 NEW'!$C$4:$C$902,0))</f>
        <v>97</v>
      </c>
      <c r="K129" s="164" t="s">
        <v>941</v>
      </c>
      <c r="L129" s="164" t="str">
        <f>INDEX('Org2564 NEW'!F$4:F$902,MATCH(OrgTbl[[#This Row],[code5]],'Org2564 NEW'!$C$4:$C$902,0))</f>
        <v>F1</v>
      </c>
      <c r="M129" s="165">
        <f>INDEX('Org2564 NEW'!I$4:I$902,MATCH(OrgTbl[[#This Row],[code5]],'Org2564 NEW'!$C$4:$C$902,0))</f>
        <v>9</v>
      </c>
      <c r="O129" s="164" t="s">
        <v>2014</v>
      </c>
      <c r="P129" s="164" t="str">
        <f>INDEX('Org2564 NEW'!J$4:J$902,MATCH(OrgTbl[[#This Row],[code5]],'Org2564 NEW'!$C$4:$C$902,0))</f>
        <v>รพช.F1 &lt;=50,000</v>
      </c>
      <c r="Q129" s="164"/>
      <c r="R129" s="166"/>
    </row>
    <row r="130" spans="1:18" x14ac:dyDescent="0.35">
      <c r="A130" s="164" t="s">
        <v>305</v>
      </c>
      <c r="B130" s="164" t="s">
        <v>2015</v>
      </c>
      <c r="C130" s="164" t="s">
        <v>2016</v>
      </c>
      <c r="D130" s="164" t="s">
        <v>2017</v>
      </c>
      <c r="E130" s="165">
        <v>4</v>
      </c>
      <c r="F130" s="164" t="s">
        <v>948</v>
      </c>
      <c r="G130" s="164" t="str">
        <f>INDEX('Org2564 NEW'!E$4:E$902,MATCH(OrgTbl[[#This Row],[code5]],'Org2564 NEW'!$C$4:$C$902,0))</f>
        <v>รพช.</v>
      </c>
      <c r="H130" s="165">
        <v>15</v>
      </c>
      <c r="I130" s="164" t="s">
        <v>1990</v>
      </c>
      <c r="J130" s="169">
        <f>INDEX('Org2564 NEW'!G$4:G$902,MATCH(OrgTbl[[#This Row],[code5]],'Org2564 NEW'!$C$4:$C$902,0))</f>
        <v>38</v>
      </c>
      <c r="K130" s="164" t="s">
        <v>941</v>
      </c>
      <c r="L130" s="164" t="str">
        <f>INDEX('Org2564 NEW'!F$4:F$902,MATCH(OrgTbl[[#This Row],[code5]],'Org2564 NEW'!$C$4:$C$902,0))</f>
        <v>F3</v>
      </c>
      <c r="M130" s="165">
        <f>INDEX('Org2564 NEW'!I$4:I$902,MATCH(OrgTbl[[#This Row],[code5]],'Org2564 NEW'!$C$4:$C$902,0))</f>
        <v>2</v>
      </c>
      <c r="O130" s="164" t="s">
        <v>2018</v>
      </c>
      <c r="P130" s="164" t="str">
        <f>INDEX('Org2564 NEW'!J$4:J$902,MATCH(OrgTbl[[#This Row],[code5]],'Org2564 NEW'!$C$4:$C$902,0))</f>
        <v>รพช.F3 &lt;=15,000</v>
      </c>
      <c r="Q130" s="164"/>
      <c r="R130" s="166"/>
    </row>
    <row r="131" spans="1:18" x14ac:dyDescent="0.35">
      <c r="A131" s="164" t="s">
        <v>272</v>
      </c>
      <c r="B131" s="164" t="s">
        <v>2030</v>
      </c>
      <c r="C131" s="164" t="s">
        <v>2031</v>
      </c>
      <c r="D131" s="164" t="s">
        <v>2032</v>
      </c>
      <c r="E131" s="165">
        <v>4</v>
      </c>
      <c r="F131" s="164" t="s">
        <v>948</v>
      </c>
      <c r="G131" s="164" t="str">
        <f>INDEX('Org2564 NEW'!E$4:E$902,MATCH(OrgTbl[[#This Row],[code5]],'Org2564 NEW'!$C$4:$C$902,0))</f>
        <v>รพช.</v>
      </c>
      <c r="H131" s="165">
        <v>16</v>
      </c>
      <c r="I131" s="164" t="s">
        <v>2022</v>
      </c>
      <c r="J131" s="169">
        <f>INDEX('Org2564 NEW'!G$4:G$902,MATCH(OrgTbl[[#This Row],[code5]],'Org2564 NEW'!$C$4:$C$902,0))</f>
        <v>66</v>
      </c>
      <c r="K131" s="164" t="s">
        <v>932</v>
      </c>
      <c r="L131" s="164" t="str">
        <f>INDEX('Org2564 NEW'!F$4:F$902,MATCH(OrgTbl[[#This Row],[code5]],'Org2564 NEW'!$C$4:$C$902,0))</f>
        <v>F2</v>
      </c>
      <c r="M131" s="165">
        <f>INDEX('Org2564 NEW'!I$4:I$902,MATCH(OrgTbl[[#This Row],[code5]],'Org2564 NEW'!$C$4:$C$902,0))</f>
        <v>6</v>
      </c>
      <c r="O131" s="164" t="s">
        <v>2033</v>
      </c>
      <c r="P131" s="164" t="str">
        <f>INDEX('Org2564 NEW'!J$4:J$902,MATCH(OrgTbl[[#This Row],[code5]],'Org2564 NEW'!$C$4:$C$902,0))</f>
        <v>รพช.F2 30,000 - 60,000</v>
      </c>
      <c r="Q131" s="164"/>
      <c r="R131" s="166"/>
    </row>
    <row r="132" spans="1:18" x14ac:dyDescent="0.35">
      <c r="A132" s="164" t="s">
        <v>273</v>
      </c>
      <c r="B132" s="164" t="s">
        <v>2034</v>
      </c>
      <c r="C132" s="164" t="s">
        <v>2035</v>
      </c>
      <c r="D132" s="164" t="s">
        <v>2036</v>
      </c>
      <c r="E132" s="165">
        <v>4</v>
      </c>
      <c r="F132" s="164" t="s">
        <v>948</v>
      </c>
      <c r="G132" s="164" t="str">
        <f>INDEX('Org2564 NEW'!E$4:E$902,MATCH(OrgTbl[[#This Row],[code5]],'Org2564 NEW'!$C$4:$C$902,0))</f>
        <v>รพช.</v>
      </c>
      <c r="H132" s="165">
        <v>16</v>
      </c>
      <c r="I132" s="164" t="s">
        <v>2022</v>
      </c>
      <c r="J132" s="169">
        <f>INDEX('Org2564 NEW'!G$4:G$902,MATCH(OrgTbl[[#This Row],[code5]],'Org2564 NEW'!$C$4:$C$902,0))</f>
        <v>123</v>
      </c>
      <c r="K132" s="164" t="s">
        <v>932</v>
      </c>
      <c r="L132" s="164" t="str">
        <f>INDEX('Org2564 NEW'!F$4:F$902,MATCH(OrgTbl[[#This Row],[code5]],'Org2564 NEW'!$C$4:$C$902,0))</f>
        <v>M2</v>
      </c>
      <c r="M132" s="165">
        <f>INDEX('Org2564 NEW'!I$4:I$902,MATCH(OrgTbl[[#This Row],[code5]],'Org2564 NEW'!$C$4:$C$902,0))</f>
        <v>13</v>
      </c>
      <c r="O132" s="164" t="s">
        <v>2038</v>
      </c>
      <c r="P132" s="164" t="str">
        <f>INDEX('Org2564 NEW'!J$4:J$902,MATCH(OrgTbl[[#This Row],[code5]],'Org2564 NEW'!$C$4:$C$902,0))</f>
        <v>รพช. M2 &gt;100</v>
      </c>
      <c r="Q132" s="164"/>
      <c r="R132" s="166"/>
    </row>
    <row r="133" spans="1:18" x14ac:dyDescent="0.35">
      <c r="A133" s="164" t="s">
        <v>274</v>
      </c>
      <c r="B133" s="164" t="s">
        <v>2039</v>
      </c>
      <c r="C133" s="164" t="s">
        <v>2040</v>
      </c>
      <c r="D133" s="164" t="s">
        <v>2041</v>
      </c>
      <c r="E133" s="165">
        <v>4</v>
      </c>
      <c r="F133" s="164" t="s">
        <v>948</v>
      </c>
      <c r="G133" s="164" t="str">
        <f>INDEX('Org2564 NEW'!E$4:E$902,MATCH(OrgTbl[[#This Row],[code5]],'Org2564 NEW'!$C$4:$C$902,0))</f>
        <v>รพช.</v>
      </c>
      <c r="H133" s="165">
        <v>16</v>
      </c>
      <c r="I133" s="164" t="s">
        <v>2022</v>
      </c>
      <c r="J133" s="169">
        <f>INDEX('Org2564 NEW'!G$4:G$902,MATCH(OrgTbl[[#This Row],[code5]],'Org2564 NEW'!$C$4:$C$902,0))</f>
        <v>144</v>
      </c>
      <c r="K133" s="164" t="s">
        <v>932</v>
      </c>
      <c r="L133" s="164" t="str">
        <f>INDEX('Org2564 NEW'!F$4:F$902,MATCH(OrgTbl[[#This Row],[code5]],'Org2564 NEW'!$C$4:$C$902,0))</f>
        <v>M2</v>
      </c>
      <c r="M133" s="165">
        <f>INDEX('Org2564 NEW'!I$4:I$902,MATCH(OrgTbl[[#This Row],[code5]],'Org2564 NEW'!$C$4:$C$902,0))</f>
        <v>13</v>
      </c>
      <c r="O133" s="164" t="s">
        <v>2043</v>
      </c>
      <c r="P133" s="164" t="str">
        <f>INDEX('Org2564 NEW'!J$4:J$902,MATCH(OrgTbl[[#This Row],[code5]],'Org2564 NEW'!$C$4:$C$902,0))</f>
        <v>รพช. M2 &gt;100</v>
      </c>
      <c r="Q133" s="164"/>
      <c r="R133" s="166"/>
    </row>
    <row r="134" spans="1:18" x14ac:dyDescent="0.35">
      <c r="A134" s="164" t="s">
        <v>275</v>
      </c>
      <c r="B134" s="164" t="s">
        <v>2044</v>
      </c>
      <c r="C134" s="164" t="s">
        <v>2045</v>
      </c>
      <c r="D134" s="164" t="s">
        <v>2046</v>
      </c>
      <c r="E134" s="165">
        <v>4</v>
      </c>
      <c r="F134" s="164" t="s">
        <v>948</v>
      </c>
      <c r="G134" s="164" t="str">
        <f>INDEX('Org2564 NEW'!E$4:E$902,MATCH(OrgTbl[[#This Row],[code5]],'Org2564 NEW'!$C$4:$C$902,0))</f>
        <v>รพช.</v>
      </c>
      <c r="H134" s="165">
        <v>16</v>
      </c>
      <c r="I134" s="164" t="s">
        <v>2022</v>
      </c>
      <c r="J134" s="169">
        <f>INDEX('Org2564 NEW'!G$4:G$902,MATCH(OrgTbl[[#This Row],[code5]],'Org2564 NEW'!$C$4:$C$902,0))</f>
        <v>41</v>
      </c>
      <c r="K134" s="164" t="s">
        <v>932</v>
      </c>
      <c r="L134" s="164" t="str">
        <f>INDEX('Org2564 NEW'!F$4:F$902,MATCH(OrgTbl[[#This Row],[code5]],'Org2564 NEW'!$C$4:$C$902,0))</f>
        <v>F2</v>
      </c>
      <c r="M134" s="165">
        <f>INDEX('Org2564 NEW'!I$4:I$902,MATCH(OrgTbl[[#This Row],[code5]],'Org2564 NEW'!$C$4:$C$902,0))</f>
        <v>6</v>
      </c>
      <c r="O134" s="164" t="s">
        <v>2048</v>
      </c>
      <c r="P134" s="164" t="str">
        <f>INDEX('Org2564 NEW'!J$4:J$902,MATCH(OrgTbl[[#This Row],[code5]],'Org2564 NEW'!$C$4:$C$902,0))</f>
        <v>รพช.F2 30,000 - 60,000</v>
      </c>
      <c r="Q134" s="164"/>
      <c r="R134" s="166"/>
    </row>
    <row r="135" spans="1:18" x14ac:dyDescent="0.35">
      <c r="A135" s="164" t="s">
        <v>276</v>
      </c>
      <c r="B135" s="164" t="s">
        <v>2049</v>
      </c>
      <c r="C135" s="164" t="s">
        <v>2050</v>
      </c>
      <c r="D135" s="164" t="s">
        <v>2051</v>
      </c>
      <c r="E135" s="165">
        <v>4</v>
      </c>
      <c r="F135" s="164" t="s">
        <v>948</v>
      </c>
      <c r="G135" s="164" t="str">
        <f>INDEX('Org2564 NEW'!E$4:E$902,MATCH(OrgTbl[[#This Row],[code5]],'Org2564 NEW'!$C$4:$C$902,0))</f>
        <v>รพช.</v>
      </c>
      <c r="H135" s="165">
        <v>16</v>
      </c>
      <c r="I135" s="164" t="s">
        <v>2022</v>
      </c>
      <c r="J135" s="169">
        <f>INDEX('Org2564 NEW'!G$4:G$902,MATCH(OrgTbl[[#This Row],[code5]],'Org2564 NEW'!$C$4:$C$902,0))</f>
        <v>30</v>
      </c>
      <c r="K135" s="164" t="s">
        <v>932</v>
      </c>
      <c r="L135" s="164" t="str">
        <f>INDEX('Org2564 NEW'!F$4:F$902,MATCH(OrgTbl[[#This Row],[code5]],'Org2564 NEW'!$C$4:$C$902,0))</f>
        <v>F2</v>
      </c>
      <c r="M135" s="165">
        <f>INDEX('Org2564 NEW'!I$4:I$902,MATCH(OrgTbl[[#This Row],[code5]],'Org2564 NEW'!$C$4:$C$902,0))</f>
        <v>5</v>
      </c>
      <c r="O135" s="164" t="s">
        <v>2052</v>
      </c>
      <c r="P135" s="164" t="str">
        <f>INDEX('Org2564 NEW'!J$4:J$902,MATCH(OrgTbl[[#This Row],[code5]],'Org2564 NEW'!$C$4:$C$902,0))</f>
        <v>รพช.F2 &lt;=30,000</v>
      </c>
      <c r="Q135" s="164"/>
      <c r="R135" s="166"/>
    </row>
    <row r="136" spans="1:18" x14ac:dyDescent="0.35">
      <c r="A136" s="164" t="s">
        <v>277</v>
      </c>
      <c r="B136" s="164" t="s">
        <v>2053</v>
      </c>
      <c r="C136" s="164" t="s">
        <v>2054</v>
      </c>
      <c r="D136" s="164" t="s">
        <v>2055</v>
      </c>
      <c r="E136" s="165">
        <v>4</v>
      </c>
      <c r="F136" s="164" t="s">
        <v>948</v>
      </c>
      <c r="G136" s="164" t="str">
        <f>INDEX('Org2564 NEW'!E$4:E$902,MATCH(OrgTbl[[#This Row],[code5]],'Org2564 NEW'!$C$4:$C$902,0))</f>
        <v>รพช.</v>
      </c>
      <c r="H136" s="165">
        <v>16</v>
      </c>
      <c r="I136" s="164" t="s">
        <v>2022</v>
      </c>
      <c r="J136" s="169">
        <f>INDEX('Org2564 NEW'!G$4:G$902,MATCH(OrgTbl[[#This Row],[code5]],'Org2564 NEW'!$C$4:$C$902,0))</f>
        <v>30</v>
      </c>
      <c r="K136" s="164" t="s">
        <v>932</v>
      </c>
      <c r="L136" s="164" t="str">
        <f>INDEX('Org2564 NEW'!F$4:F$902,MATCH(OrgTbl[[#This Row],[code5]],'Org2564 NEW'!$C$4:$C$902,0))</f>
        <v>F3</v>
      </c>
      <c r="M136" s="165">
        <f>INDEX('Org2564 NEW'!I$4:I$902,MATCH(OrgTbl[[#This Row],[code5]],'Org2564 NEW'!$C$4:$C$902,0))</f>
        <v>2</v>
      </c>
      <c r="O136" s="164" t="s">
        <v>2056</v>
      </c>
      <c r="P136" s="164" t="str">
        <f>INDEX('Org2564 NEW'!J$4:J$902,MATCH(OrgTbl[[#This Row],[code5]],'Org2564 NEW'!$C$4:$C$902,0))</f>
        <v>รพช.F3 &lt;=15,000</v>
      </c>
      <c r="Q136" s="164"/>
      <c r="R136" s="166"/>
    </row>
    <row r="137" spans="1:18" x14ac:dyDescent="0.35">
      <c r="A137" s="164" t="s">
        <v>278</v>
      </c>
      <c r="B137" s="164" t="s">
        <v>2057</v>
      </c>
      <c r="C137" s="164" t="s">
        <v>2058</v>
      </c>
      <c r="D137" s="164" t="s">
        <v>2059</v>
      </c>
      <c r="E137" s="165">
        <v>4</v>
      </c>
      <c r="F137" s="164" t="s">
        <v>948</v>
      </c>
      <c r="G137" s="164" t="str">
        <f>INDEX('Org2564 NEW'!E$4:E$902,MATCH(OrgTbl[[#This Row],[code5]],'Org2564 NEW'!$C$4:$C$902,0))</f>
        <v>รพช.</v>
      </c>
      <c r="H137" s="165">
        <v>16</v>
      </c>
      <c r="I137" s="164" t="s">
        <v>2022</v>
      </c>
      <c r="J137" s="169">
        <f>INDEX('Org2564 NEW'!G$4:G$902,MATCH(OrgTbl[[#This Row],[code5]],'Org2564 NEW'!$C$4:$C$902,0))</f>
        <v>30</v>
      </c>
      <c r="K137" s="164" t="s">
        <v>932</v>
      </c>
      <c r="L137" s="164" t="str">
        <f>INDEX('Org2564 NEW'!F$4:F$902,MATCH(OrgTbl[[#This Row],[code5]],'Org2564 NEW'!$C$4:$C$902,0))</f>
        <v>F2</v>
      </c>
      <c r="M137" s="165">
        <f>INDEX('Org2564 NEW'!I$4:I$902,MATCH(OrgTbl[[#This Row],[code5]],'Org2564 NEW'!$C$4:$C$902,0))</f>
        <v>5</v>
      </c>
      <c r="O137" s="164" t="s">
        <v>2060</v>
      </c>
      <c r="P137" s="164" t="str">
        <f>INDEX('Org2564 NEW'!J$4:J$902,MATCH(OrgTbl[[#This Row],[code5]],'Org2564 NEW'!$C$4:$C$902,0))</f>
        <v>รพช.F2 &lt;=30,000</v>
      </c>
      <c r="Q137" s="164"/>
      <c r="R137" s="166"/>
    </row>
    <row r="138" spans="1:18" x14ac:dyDescent="0.35">
      <c r="A138" s="164" t="s">
        <v>279</v>
      </c>
      <c r="B138" s="164" t="s">
        <v>2061</v>
      </c>
      <c r="C138" s="164" t="s">
        <v>2062</v>
      </c>
      <c r="D138" s="164" t="s">
        <v>2063</v>
      </c>
      <c r="E138" s="165">
        <v>4</v>
      </c>
      <c r="F138" s="164" t="s">
        <v>948</v>
      </c>
      <c r="G138" s="164" t="str">
        <f>INDEX('Org2564 NEW'!E$4:E$902,MATCH(OrgTbl[[#This Row],[code5]],'Org2564 NEW'!$C$4:$C$902,0))</f>
        <v>รพช.</v>
      </c>
      <c r="H138" s="165">
        <v>16</v>
      </c>
      <c r="I138" s="164" t="s">
        <v>2022</v>
      </c>
      <c r="J138" s="169">
        <f>INDEX('Org2564 NEW'!G$4:G$902,MATCH(OrgTbl[[#This Row],[code5]],'Org2564 NEW'!$C$4:$C$902,0))</f>
        <v>30</v>
      </c>
      <c r="K138" s="164" t="s">
        <v>932</v>
      </c>
      <c r="L138" s="164" t="str">
        <f>INDEX('Org2564 NEW'!F$4:F$902,MATCH(OrgTbl[[#This Row],[code5]],'Org2564 NEW'!$C$4:$C$902,0))</f>
        <v>F2</v>
      </c>
      <c r="M138" s="165">
        <f>INDEX('Org2564 NEW'!I$4:I$902,MATCH(OrgTbl[[#This Row],[code5]],'Org2564 NEW'!$C$4:$C$902,0))</f>
        <v>5</v>
      </c>
      <c r="O138" s="164" t="s">
        <v>2064</v>
      </c>
      <c r="P138" s="164" t="str">
        <f>INDEX('Org2564 NEW'!J$4:J$902,MATCH(OrgTbl[[#This Row],[code5]],'Org2564 NEW'!$C$4:$C$902,0))</f>
        <v>รพช.F2 &lt;=30,000</v>
      </c>
      <c r="Q138" s="164"/>
      <c r="R138" s="166"/>
    </row>
    <row r="139" spans="1:18" x14ac:dyDescent="0.35">
      <c r="A139" s="164" t="s">
        <v>280</v>
      </c>
      <c r="B139" s="164" t="s">
        <v>2065</v>
      </c>
      <c r="C139" s="164" t="s">
        <v>2066</v>
      </c>
      <c r="D139" s="164" t="s">
        <v>2067</v>
      </c>
      <c r="E139" s="165">
        <v>4</v>
      </c>
      <c r="F139" s="164" t="s">
        <v>948</v>
      </c>
      <c r="G139" s="164" t="str">
        <f>INDEX('Org2564 NEW'!E$4:E$902,MATCH(OrgTbl[[#This Row],[code5]],'Org2564 NEW'!$C$4:$C$902,0))</f>
        <v>รพช.</v>
      </c>
      <c r="H139" s="165">
        <v>16</v>
      </c>
      <c r="I139" s="164" t="s">
        <v>2022</v>
      </c>
      <c r="J139" s="169">
        <f>INDEX('Org2564 NEW'!G$4:G$902,MATCH(OrgTbl[[#This Row],[code5]],'Org2564 NEW'!$C$4:$C$902,0))</f>
        <v>35</v>
      </c>
      <c r="K139" s="164" t="s">
        <v>932</v>
      </c>
      <c r="L139" s="164" t="str">
        <f>INDEX('Org2564 NEW'!F$4:F$902,MATCH(OrgTbl[[#This Row],[code5]],'Org2564 NEW'!$C$4:$C$902,0))</f>
        <v>F2</v>
      </c>
      <c r="M139" s="165">
        <f>INDEX('Org2564 NEW'!I$4:I$902,MATCH(OrgTbl[[#This Row],[code5]],'Org2564 NEW'!$C$4:$C$902,0))</f>
        <v>5</v>
      </c>
      <c r="O139" s="164" t="s">
        <v>2068</v>
      </c>
      <c r="P139" s="164" t="str">
        <f>INDEX('Org2564 NEW'!J$4:J$902,MATCH(OrgTbl[[#This Row],[code5]],'Org2564 NEW'!$C$4:$C$902,0))</f>
        <v>รพช.F2 &lt;=30,000</v>
      </c>
      <c r="Q139" s="164"/>
      <c r="R139" s="166"/>
    </row>
    <row r="140" spans="1:18" x14ac:dyDescent="0.35">
      <c r="A140" s="164" t="s">
        <v>295</v>
      </c>
      <c r="B140" s="164" t="s">
        <v>2079</v>
      </c>
      <c r="C140" s="164" t="s">
        <v>2080</v>
      </c>
      <c r="D140" s="164" t="s">
        <v>2081</v>
      </c>
      <c r="E140" s="165">
        <v>4</v>
      </c>
      <c r="F140" s="164" t="s">
        <v>948</v>
      </c>
      <c r="G140" s="164" t="str">
        <f>INDEX('Org2564 NEW'!E$4:E$902,MATCH(OrgTbl[[#This Row],[code5]],'Org2564 NEW'!$C$4:$C$902,0))</f>
        <v>รพช.</v>
      </c>
      <c r="H140" s="165">
        <v>17</v>
      </c>
      <c r="I140" s="164" t="s">
        <v>2071</v>
      </c>
      <c r="J140" s="169">
        <f>INDEX('Org2564 NEW'!G$4:G$902,MATCH(OrgTbl[[#This Row],[code5]],'Org2564 NEW'!$C$4:$C$902,0))</f>
        <v>30</v>
      </c>
      <c r="K140" s="164" t="s">
        <v>932</v>
      </c>
      <c r="L140" s="164" t="str">
        <f>INDEX('Org2564 NEW'!F$4:F$902,MATCH(OrgTbl[[#This Row],[code5]],'Org2564 NEW'!$C$4:$C$902,0))</f>
        <v>F2</v>
      </c>
      <c r="M140" s="165">
        <f>INDEX('Org2564 NEW'!I$4:I$902,MATCH(OrgTbl[[#This Row],[code5]],'Org2564 NEW'!$C$4:$C$902,0))</f>
        <v>5</v>
      </c>
      <c r="O140" s="164" t="s">
        <v>2082</v>
      </c>
      <c r="P140" s="164" t="str">
        <f>INDEX('Org2564 NEW'!J$4:J$902,MATCH(OrgTbl[[#This Row],[code5]],'Org2564 NEW'!$C$4:$C$902,0))</f>
        <v>รพช.F2 &lt;=30,000</v>
      </c>
      <c r="Q140" s="164"/>
      <c r="R140" s="166"/>
    </row>
    <row r="141" spans="1:18" x14ac:dyDescent="0.35">
      <c r="A141" s="164" t="s">
        <v>296</v>
      </c>
      <c r="B141" s="164" t="s">
        <v>2083</v>
      </c>
      <c r="C141" s="164" t="s">
        <v>2084</v>
      </c>
      <c r="D141" s="164" t="s">
        <v>2085</v>
      </c>
      <c r="E141" s="165">
        <v>4</v>
      </c>
      <c r="F141" s="164" t="s">
        <v>948</v>
      </c>
      <c r="G141" s="164" t="str">
        <f>INDEX('Org2564 NEW'!E$4:E$902,MATCH(OrgTbl[[#This Row],[code5]],'Org2564 NEW'!$C$4:$C$902,0))</f>
        <v>รพช.</v>
      </c>
      <c r="H141" s="165">
        <v>17</v>
      </c>
      <c r="I141" s="164" t="s">
        <v>2071</v>
      </c>
      <c r="J141" s="169">
        <f>INDEX('Org2564 NEW'!G$4:G$902,MATCH(OrgTbl[[#This Row],[code5]],'Org2564 NEW'!$C$4:$C$902,0))</f>
        <v>30</v>
      </c>
      <c r="K141" s="164" t="s">
        <v>932</v>
      </c>
      <c r="L141" s="164" t="str">
        <f>INDEX('Org2564 NEW'!F$4:F$902,MATCH(OrgTbl[[#This Row],[code5]],'Org2564 NEW'!$C$4:$C$902,0))</f>
        <v>F2</v>
      </c>
      <c r="M141" s="165">
        <f>INDEX('Org2564 NEW'!I$4:I$902,MATCH(OrgTbl[[#This Row],[code5]],'Org2564 NEW'!$C$4:$C$902,0))</f>
        <v>5</v>
      </c>
      <c r="O141" s="164" t="s">
        <v>2086</v>
      </c>
      <c r="P141" s="164" t="str">
        <f>INDEX('Org2564 NEW'!J$4:J$902,MATCH(OrgTbl[[#This Row],[code5]],'Org2564 NEW'!$C$4:$C$902,0))</f>
        <v>รพช.F2 &lt;=30,000</v>
      </c>
      <c r="Q141" s="164"/>
      <c r="R141" s="166"/>
    </row>
    <row r="142" spans="1:18" x14ac:dyDescent="0.35">
      <c r="A142" s="164" t="s">
        <v>297</v>
      </c>
      <c r="B142" s="164" t="s">
        <v>2087</v>
      </c>
      <c r="C142" s="164" t="s">
        <v>2088</v>
      </c>
      <c r="D142" s="164" t="s">
        <v>2089</v>
      </c>
      <c r="E142" s="165">
        <v>4</v>
      </c>
      <c r="F142" s="164" t="s">
        <v>948</v>
      </c>
      <c r="G142" s="164" t="str">
        <f>INDEX('Org2564 NEW'!E$4:E$902,MATCH(OrgTbl[[#This Row],[code5]],'Org2564 NEW'!$C$4:$C$902,0))</f>
        <v>รพช.</v>
      </c>
      <c r="H142" s="165">
        <v>17</v>
      </c>
      <c r="I142" s="164" t="s">
        <v>2071</v>
      </c>
      <c r="J142" s="169">
        <f>INDEX('Org2564 NEW'!G$4:G$902,MATCH(OrgTbl[[#This Row],[code5]],'Org2564 NEW'!$C$4:$C$902,0))</f>
        <v>28</v>
      </c>
      <c r="K142" s="164" t="s">
        <v>932</v>
      </c>
      <c r="L142" s="164" t="str">
        <f>INDEX('Org2564 NEW'!F$4:F$902,MATCH(OrgTbl[[#This Row],[code5]],'Org2564 NEW'!$C$4:$C$902,0))</f>
        <v>F3</v>
      </c>
      <c r="M142" s="165">
        <f>INDEX('Org2564 NEW'!I$4:I$902,MATCH(OrgTbl[[#This Row],[code5]],'Org2564 NEW'!$C$4:$C$902,0))</f>
        <v>2</v>
      </c>
      <c r="O142" s="164" t="s">
        <v>2090</v>
      </c>
      <c r="P142" s="164" t="str">
        <f>INDEX('Org2564 NEW'!J$4:J$902,MATCH(OrgTbl[[#This Row],[code5]],'Org2564 NEW'!$C$4:$C$902,0))</f>
        <v>รพช.F3 &lt;=15,000</v>
      </c>
      <c r="Q142" s="164"/>
      <c r="R142" s="166"/>
    </row>
    <row r="143" spans="1:18" x14ac:dyDescent="0.35">
      <c r="A143" s="164" t="s">
        <v>298</v>
      </c>
      <c r="B143" s="164" t="s">
        <v>2091</v>
      </c>
      <c r="C143" s="164" t="s">
        <v>2092</v>
      </c>
      <c r="D143" s="164" t="s">
        <v>2093</v>
      </c>
      <c r="E143" s="165">
        <v>4</v>
      </c>
      <c r="F143" s="164" t="s">
        <v>948</v>
      </c>
      <c r="G143" s="164" t="str">
        <f>INDEX('Org2564 NEW'!E$4:E$902,MATCH(OrgTbl[[#This Row],[code5]],'Org2564 NEW'!$C$4:$C$902,0))</f>
        <v>รพช.</v>
      </c>
      <c r="H143" s="165">
        <v>17</v>
      </c>
      <c r="I143" s="164" t="s">
        <v>2071</v>
      </c>
      <c r="J143" s="169">
        <f>INDEX('Org2564 NEW'!G$4:G$902,MATCH(OrgTbl[[#This Row],[code5]],'Org2564 NEW'!$C$4:$C$902,0))</f>
        <v>36</v>
      </c>
      <c r="K143" s="164" t="s">
        <v>932</v>
      </c>
      <c r="L143" s="164" t="str">
        <f>INDEX('Org2564 NEW'!F$4:F$902,MATCH(OrgTbl[[#This Row],[code5]],'Org2564 NEW'!$C$4:$C$902,0))</f>
        <v>F2</v>
      </c>
      <c r="M143" s="165">
        <f>INDEX('Org2564 NEW'!I$4:I$902,MATCH(OrgTbl[[#This Row],[code5]],'Org2564 NEW'!$C$4:$C$902,0))</f>
        <v>5</v>
      </c>
      <c r="O143" s="164" t="s">
        <v>2094</v>
      </c>
      <c r="P143" s="164" t="str">
        <f>INDEX('Org2564 NEW'!J$4:J$902,MATCH(OrgTbl[[#This Row],[code5]],'Org2564 NEW'!$C$4:$C$902,0))</f>
        <v>รพช.F2 &lt;=30,000</v>
      </c>
      <c r="Q143" s="164"/>
      <c r="R143" s="166"/>
    </row>
    <row r="144" spans="1:18" x14ac:dyDescent="0.35">
      <c r="A144" s="164" t="s">
        <v>195</v>
      </c>
      <c r="B144" s="164" t="s">
        <v>1631</v>
      </c>
      <c r="C144" s="164" t="s">
        <v>1632</v>
      </c>
      <c r="D144" s="164" t="s">
        <v>1633</v>
      </c>
      <c r="E144" s="165">
        <v>3</v>
      </c>
      <c r="F144" s="164" t="s">
        <v>948</v>
      </c>
      <c r="G144" s="164" t="str">
        <f>INDEX('Org2564 NEW'!E$4:E$902,MATCH(OrgTbl[[#This Row],[code5]],'Org2564 NEW'!$C$4:$C$902,0))</f>
        <v>รพช.</v>
      </c>
      <c r="H144" s="165">
        <v>18</v>
      </c>
      <c r="I144" s="164" t="s">
        <v>1628</v>
      </c>
      <c r="J144" s="169">
        <f>INDEX('Org2564 NEW'!G$4:G$902,MATCH(OrgTbl[[#This Row],[code5]],'Org2564 NEW'!$C$4:$C$902,0))</f>
        <v>30</v>
      </c>
      <c r="K144" s="164" t="s">
        <v>941</v>
      </c>
      <c r="L144" s="164" t="str">
        <f>INDEX('Org2564 NEW'!F$4:F$902,MATCH(OrgTbl[[#This Row],[code5]],'Org2564 NEW'!$C$4:$C$902,0))</f>
        <v>F2</v>
      </c>
      <c r="M144" s="165">
        <f>INDEX('Org2564 NEW'!I$4:I$902,MATCH(OrgTbl[[#This Row],[code5]],'Org2564 NEW'!$C$4:$C$902,0))</f>
        <v>5</v>
      </c>
      <c r="O144" s="164" t="s">
        <v>1634</v>
      </c>
      <c r="P144" s="164" t="str">
        <f>INDEX('Org2564 NEW'!J$4:J$902,MATCH(OrgTbl[[#This Row],[code5]],'Org2564 NEW'!$C$4:$C$902,0))</f>
        <v>รพช.F2 &lt;=30,000</v>
      </c>
      <c r="Q144" s="164"/>
      <c r="R144" s="166"/>
    </row>
    <row r="145" spans="1:18" x14ac:dyDescent="0.35">
      <c r="A145" s="164" t="s">
        <v>196</v>
      </c>
      <c r="B145" s="164" t="s">
        <v>1635</v>
      </c>
      <c r="C145" s="164" t="s">
        <v>1636</v>
      </c>
      <c r="D145" s="164" t="s">
        <v>1637</v>
      </c>
      <c r="E145" s="165">
        <v>3</v>
      </c>
      <c r="F145" s="164" t="s">
        <v>948</v>
      </c>
      <c r="G145" s="164" t="str">
        <f>INDEX('Org2564 NEW'!E$4:E$902,MATCH(OrgTbl[[#This Row],[code5]],'Org2564 NEW'!$C$4:$C$902,0))</f>
        <v>รพช.</v>
      </c>
      <c r="H145" s="165">
        <v>18</v>
      </c>
      <c r="I145" s="164" t="s">
        <v>1628</v>
      </c>
      <c r="J145" s="169">
        <f>INDEX('Org2564 NEW'!G$4:G$902,MATCH(OrgTbl[[#This Row],[code5]],'Org2564 NEW'!$C$4:$C$902,0))</f>
        <v>30</v>
      </c>
      <c r="K145" s="164" t="s">
        <v>941</v>
      </c>
      <c r="L145" s="164" t="str">
        <f>INDEX('Org2564 NEW'!F$4:F$902,MATCH(OrgTbl[[#This Row],[code5]],'Org2564 NEW'!$C$4:$C$902,0))</f>
        <v>F2</v>
      </c>
      <c r="M145" s="165">
        <f>INDEX('Org2564 NEW'!I$4:I$902,MATCH(OrgTbl[[#This Row],[code5]],'Org2564 NEW'!$C$4:$C$902,0))</f>
        <v>5</v>
      </c>
      <c r="O145" s="164" t="s">
        <v>1639</v>
      </c>
      <c r="P145" s="164" t="str">
        <f>INDEX('Org2564 NEW'!J$4:J$902,MATCH(OrgTbl[[#This Row],[code5]],'Org2564 NEW'!$C$4:$C$902,0))</f>
        <v>รพช.F2 &lt;=30,000</v>
      </c>
      <c r="Q145" s="164"/>
      <c r="R145" s="166"/>
    </row>
    <row r="146" spans="1:18" x14ac:dyDescent="0.35">
      <c r="A146" s="164" t="s">
        <v>197</v>
      </c>
      <c r="B146" s="164" t="s">
        <v>1640</v>
      </c>
      <c r="C146" s="164" t="s">
        <v>1641</v>
      </c>
      <c r="D146" s="164" t="s">
        <v>1642</v>
      </c>
      <c r="E146" s="165">
        <v>3</v>
      </c>
      <c r="F146" s="164" t="s">
        <v>948</v>
      </c>
      <c r="G146" s="164" t="str">
        <f>INDEX('Org2564 NEW'!E$4:E$902,MATCH(OrgTbl[[#This Row],[code5]],'Org2564 NEW'!$C$4:$C$902,0))</f>
        <v>รพช.</v>
      </c>
      <c r="H146" s="165">
        <v>18</v>
      </c>
      <c r="I146" s="164" t="s">
        <v>1628</v>
      </c>
      <c r="J146" s="169">
        <f>INDEX('Org2564 NEW'!G$4:G$902,MATCH(OrgTbl[[#This Row],[code5]],'Org2564 NEW'!$C$4:$C$902,0))</f>
        <v>30</v>
      </c>
      <c r="K146" s="164" t="s">
        <v>941</v>
      </c>
      <c r="L146" s="164" t="str">
        <f>INDEX('Org2564 NEW'!F$4:F$902,MATCH(OrgTbl[[#This Row],[code5]],'Org2564 NEW'!$C$4:$C$902,0))</f>
        <v>F2</v>
      </c>
      <c r="M146" s="165">
        <f>INDEX('Org2564 NEW'!I$4:I$902,MATCH(OrgTbl[[#This Row],[code5]],'Org2564 NEW'!$C$4:$C$902,0))</f>
        <v>5</v>
      </c>
      <c r="O146" s="164" t="s">
        <v>1643</v>
      </c>
      <c r="P146" s="164" t="str">
        <f>INDEX('Org2564 NEW'!J$4:J$902,MATCH(OrgTbl[[#This Row],[code5]],'Org2564 NEW'!$C$4:$C$902,0))</f>
        <v>รพช.F2 &lt;=30,000</v>
      </c>
      <c r="Q146" s="164"/>
      <c r="R146" s="166"/>
    </row>
    <row r="147" spans="1:18" x14ac:dyDescent="0.35">
      <c r="A147" s="164" t="s">
        <v>198</v>
      </c>
      <c r="B147" s="164" t="s">
        <v>1644</v>
      </c>
      <c r="C147" s="164" t="s">
        <v>1645</v>
      </c>
      <c r="D147" s="164" t="s">
        <v>1646</v>
      </c>
      <c r="E147" s="165">
        <v>3</v>
      </c>
      <c r="F147" s="164" t="s">
        <v>948</v>
      </c>
      <c r="G147" s="164" t="str">
        <f>INDEX('Org2564 NEW'!E$4:E$902,MATCH(OrgTbl[[#This Row],[code5]],'Org2564 NEW'!$C$4:$C$902,0))</f>
        <v>รพช.</v>
      </c>
      <c r="H147" s="165">
        <v>18</v>
      </c>
      <c r="I147" s="164" t="s">
        <v>1628</v>
      </c>
      <c r="J147" s="169">
        <f>INDEX('Org2564 NEW'!G$4:G$902,MATCH(OrgTbl[[#This Row],[code5]],'Org2564 NEW'!$C$4:$C$902,0))</f>
        <v>60</v>
      </c>
      <c r="K147" s="164" t="s">
        <v>941</v>
      </c>
      <c r="L147" s="164" t="str">
        <f>INDEX('Org2564 NEW'!F$4:F$902,MATCH(OrgTbl[[#This Row],[code5]],'Org2564 NEW'!$C$4:$C$902,0))</f>
        <v>F2</v>
      </c>
      <c r="M147" s="165">
        <f>INDEX('Org2564 NEW'!I$4:I$902,MATCH(OrgTbl[[#This Row],[code5]],'Org2564 NEW'!$C$4:$C$902,0))</f>
        <v>6</v>
      </c>
      <c r="O147" s="164" t="s">
        <v>1648</v>
      </c>
      <c r="P147" s="164" t="str">
        <f>INDEX('Org2564 NEW'!J$4:J$902,MATCH(OrgTbl[[#This Row],[code5]],'Org2564 NEW'!$C$4:$C$902,0))</f>
        <v>รพช.F2 30,000 - 60,000</v>
      </c>
      <c r="Q147" s="164"/>
      <c r="R147" s="166"/>
    </row>
    <row r="148" spans="1:18" x14ac:dyDescent="0.35">
      <c r="A148" s="164" t="s">
        <v>199</v>
      </c>
      <c r="B148" s="164" t="s">
        <v>1649</v>
      </c>
      <c r="C148" s="164" t="s">
        <v>1650</v>
      </c>
      <c r="D148" s="164" t="s">
        <v>1651</v>
      </c>
      <c r="E148" s="165">
        <v>3</v>
      </c>
      <c r="F148" s="164" t="s">
        <v>948</v>
      </c>
      <c r="G148" s="164" t="str">
        <f>INDEX('Org2564 NEW'!E$4:E$902,MATCH(OrgTbl[[#This Row],[code5]],'Org2564 NEW'!$C$4:$C$902,0))</f>
        <v>รพช.</v>
      </c>
      <c r="H148" s="165">
        <v>18</v>
      </c>
      <c r="I148" s="164" t="s">
        <v>1628</v>
      </c>
      <c r="J148" s="169">
        <f>INDEX('Org2564 NEW'!G$4:G$902,MATCH(OrgTbl[[#This Row],[code5]],'Org2564 NEW'!$C$4:$C$902,0))</f>
        <v>30</v>
      </c>
      <c r="K148" s="164" t="s">
        <v>941</v>
      </c>
      <c r="L148" s="164" t="str">
        <f>INDEX('Org2564 NEW'!F$4:F$902,MATCH(OrgTbl[[#This Row],[code5]],'Org2564 NEW'!$C$4:$C$902,0))</f>
        <v>F2</v>
      </c>
      <c r="M148" s="165">
        <f>INDEX('Org2564 NEW'!I$4:I$902,MATCH(OrgTbl[[#This Row],[code5]],'Org2564 NEW'!$C$4:$C$902,0))</f>
        <v>6</v>
      </c>
      <c r="O148" s="164" t="s">
        <v>1652</v>
      </c>
      <c r="P148" s="164" t="str">
        <f>INDEX('Org2564 NEW'!J$4:J$902,MATCH(OrgTbl[[#This Row],[code5]],'Org2564 NEW'!$C$4:$C$902,0))</f>
        <v>รพช.F2 30,000 - 60,000</v>
      </c>
      <c r="Q148" s="164"/>
      <c r="R148" s="166"/>
    </row>
    <row r="149" spans="1:18" x14ac:dyDescent="0.35">
      <c r="A149" s="164" t="s">
        <v>283</v>
      </c>
      <c r="B149" s="164" t="s">
        <v>2105</v>
      </c>
      <c r="C149" s="164" t="s">
        <v>2106</v>
      </c>
      <c r="D149" s="164" t="s">
        <v>2107</v>
      </c>
      <c r="E149" s="165">
        <v>4</v>
      </c>
      <c r="F149" s="164" t="s">
        <v>948</v>
      </c>
      <c r="G149" s="164" t="str">
        <f>INDEX('Org2564 NEW'!E$4:E$902,MATCH(OrgTbl[[#This Row],[code5]],'Org2564 NEW'!$C$4:$C$902,0))</f>
        <v>รพช.</v>
      </c>
      <c r="H149" s="165">
        <v>19</v>
      </c>
      <c r="I149" s="164" t="s">
        <v>2097</v>
      </c>
      <c r="J149" s="169">
        <f>INDEX('Org2564 NEW'!G$4:G$902,MATCH(OrgTbl[[#This Row],[code5]],'Org2564 NEW'!$C$4:$C$902,0))</f>
        <v>82</v>
      </c>
      <c r="K149" s="164" t="s">
        <v>941</v>
      </c>
      <c r="L149" s="164" t="str">
        <f>INDEX('Org2564 NEW'!F$4:F$902,MATCH(OrgTbl[[#This Row],[code5]],'Org2564 NEW'!$C$4:$C$902,0))</f>
        <v>F1</v>
      </c>
      <c r="M149" s="165">
        <f>INDEX('Org2564 NEW'!I$4:I$902,MATCH(OrgTbl[[#This Row],[code5]],'Org2564 NEW'!$C$4:$C$902,0))</f>
        <v>10</v>
      </c>
      <c r="O149" s="164" t="s">
        <v>2109</v>
      </c>
      <c r="P149" s="164" t="str">
        <f>INDEX('Org2564 NEW'!J$4:J$902,MATCH(OrgTbl[[#This Row],[code5]],'Org2564 NEW'!$C$4:$C$902,0))</f>
        <v>รพช.F1 50,000-100,000</v>
      </c>
      <c r="Q149" s="164"/>
      <c r="R149" s="166"/>
    </row>
    <row r="150" spans="1:18" x14ac:dyDescent="0.35">
      <c r="A150" s="164" t="s">
        <v>284</v>
      </c>
      <c r="B150" s="164" t="s">
        <v>2110</v>
      </c>
      <c r="C150" s="164" t="s">
        <v>2111</v>
      </c>
      <c r="D150" s="164" t="s">
        <v>2112</v>
      </c>
      <c r="E150" s="165">
        <v>4</v>
      </c>
      <c r="F150" s="164" t="s">
        <v>948</v>
      </c>
      <c r="G150" s="164" t="str">
        <f>INDEX('Org2564 NEW'!E$4:E$902,MATCH(OrgTbl[[#This Row],[code5]],'Org2564 NEW'!$C$4:$C$902,0))</f>
        <v>รพช.</v>
      </c>
      <c r="H150" s="165">
        <v>19</v>
      </c>
      <c r="I150" s="164" t="s">
        <v>2097</v>
      </c>
      <c r="J150" s="169">
        <f>INDEX('Org2564 NEW'!G$4:G$902,MATCH(OrgTbl[[#This Row],[code5]],'Org2564 NEW'!$C$4:$C$902,0))</f>
        <v>60</v>
      </c>
      <c r="K150" s="164" t="s">
        <v>941</v>
      </c>
      <c r="L150" s="164" t="str">
        <f>INDEX('Org2564 NEW'!F$4:F$902,MATCH(OrgTbl[[#This Row],[code5]],'Org2564 NEW'!$C$4:$C$902,0))</f>
        <v>F2</v>
      </c>
      <c r="M150" s="165">
        <f>INDEX('Org2564 NEW'!I$4:I$902,MATCH(OrgTbl[[#This Row],[code5]],'Org2564 NEW'!$C$4:$C$902,0))</f>
        <v>6</v>
      </c>
      <c r="O150" s="164" t="s">
        <v>2113</v>
      </c>
      <c r="P150" s="164" t="str">
        <f>INDEX('Org2564 NEW'!J$4:J$902,MATCH(OrgTbl[[#This Row],[code5]],'Org2564 NEW'!$C$4:$C$902,0))</f>
        <v>รพช.F2 30,000 - 60,000</v>
      </c>
      <c r="Q150" s="164"/>
      <c r="R150" s="166"/>
    </row>
    <row r="151" spans="1:18" x14ac:dyDescent="0.35">
      <c r="A151" s="164" t="s">
        <v>285</v>
      </c>
      <c r="B151" s="164" t="s">
        <v>2114</v>
      </c>
      <c r="C151" s="164" t="s">
        <v>2115</v>
      </c>
      <c r="D151" s="164" t="s">
        <v>2116</v>
      </c>
      <c r="E151" s="165">
        <v>4</v>
      </c>
      <c r="F151" s="164" t="s">
        <v>948</v>
      </c>
      <c r="G151" s="164" t="str">
        <f>INDEX('Org2564 NEW'!E$4:E$902,MATCH(OrgTbl[[#This Row],[code5]],'Org2564 NEW'!$C$4:$C$902,0))</f>
        <v>รพช.</v>
      </c>
      <c r="H151" s="165">
        <v>19</v>
      </c>
      <c r="I151" s="164" t="s">
        <v>2097</v>
      </c>
      <c r="J151" s="169">
        <f>INDEX('Org2564 NEW'!G$4:G$902,MATCH(OrgTbl[[#This Row],[code5]],'Org2564 NEW'!$C$4:$C$902,0))</f>
        <v>49</v>
      </c>
      <c r="K151" s="164" t="s">
        <v>941</v>
      </c>
      <c r="L151" s="164" t="str">
        <f>INDEX('Org2564 NEW'!F$4:F$902,MATCH(OrgTbl[[#This Row],[code5]],'Org2564 NEW'!$C$4:$C$902,0))</f>
        <v>F2</v>
      </c>
      <c r="M151" s="165">
        <f>INDEX('Org2564 NEW'!I$4:I$902,MATCH(OrgTbl[[#This Row],[code5]],'Org2564 NEW'!$C$4:$C$902,0))</f>
        <v>5</v>
      </c>
      <c r="O151" s="164" t="s">
        <v>2117</v>
      </c>
      <c r="P151" s="164" t="str">
        <f>INDEX('Org2564 NEW'!J$4:J$902,MATCH(OrgTbl[[#This Row],[code5]],'Org2564 NEW'!$C$4:$C$902,0))</f>
        <v>รพช.F2 &lt;=30,000</v>
      </c>
      <c r="Q151" s="164"/>
      <c r="R151" s="166"/>
    </row>
    <row r="152" spans="1:18" x14ac:dyDescent="0.35">
      <c r="A152" s="164" t="s">
        <v>286</v>
      </c>
      <c r="B152" s="164" t="s">
        <v>2118</v>
      </c>
      <c r="C152" s="164" t="s">
        <v>2119</v>
      </c>
      <c r="D152" s="164" t="s">
        <v>2120</v>
      </c>
      <c r="E152" s="165">
        <v>4</v>
      </c>
      <c r="F152" s="164" t="s">
        <v>948</v>
      </c>
      <c r="G152" s="164" t="str">
        <f>INDEX('Org2564 NEW'!E$4:E$902,MATCH(OrgTbl[[#This Row],[code5]],'Org2564 NEW'!$C$4:$C$902,0))</f>
        <v>รพช.</v>
      </c>
      <c r="H152" s="165">
        <v>19</v>
      </c>
      <c r="I152" s="164" t="s">
        <v>2097</v>
      </c>
      <c r="J152" s="169">
        <f>INDEX('Org2564 NEW'!G$4:G$902,MATCH(OrgTbl[[#This Row],[code5]],'Org2564 NEW'!$C$4:$C$902,0))</f>
        <v>22</v>
      </c>
      <c r="K152" s="164" t="s">
        <v>941</v>
      </c>
      <c r="L152" s="164" t="str">
        <f>INDEX('Org2564 NEW'!F$4:F$902,MATCH(OrgTbl[[#This Row],[code5]],'Org2564 NEW'!$C$4:$C$902,0))</f>
        <v>F2</v>
      </c>
      <c r="M152" s="165">
        <f>INDEX('Org2564 NEW'!I$4:I$902,MATCH(OrgTbl[[#This Row],[code5]],'Org2564 NEW'!$C$4:$C$902,0))</f>
        <v>5</v>
      </c>
      <c r="O152" s="164" t="s">
        <v>2122</v>
      </c>
      <c r="P152" s="164" t="str">
        <f>INDEX('Org2564 NEW'!J$4:J$902,MATCH(OrgTbl[[#This Row],[code5]],'Org2564 NEW'!$C$4:$C$902,0))</f>
        <v>รพช.F2 &lt;=30,000</v>
      </c>
      <c r="Q152" s="164"/>
      <c r="R152" s="166"/>
    </row>
    <row r="153" spans="1:18" x14ac:dyDescent="0.35">
      <c r="A153" s="164" t="s">
        <v>287</v>
      </c>
      <c r="B153" s="164" t="s">
        <v>2123</v>
      </c>
      <c r="C153" s="164" t="s">
        <v>2124</v>
      </c>
      <c r="D153" s="164" t="s">
        <v>2125</v>
      </c>
      <c r="E153" s="165">
        <v>4</v>
      </c>
      <c r="F153" s="164" t="s">
        <v>948</v>
      </c>
      <c r="G153" s="164" t="str">
        <f>INDEX('Org2564 NEW'!E$4:E$902,MATCH(OrgTbl[[#This Row],[code5]],'Org2564 NEW'!$C$4:$C$902,0))</f>
        <v>รพช.</v>
      </c>
      <c r="H153" s="165">
        <v>19</v>
      </c>
      <c r="I153" s="164" t="s">
        <v>2097</v>
      </c>
      <c r="J153" s="169">
        <f>INDEX('Org2564 NEW'!G$4:G$902,MATCH(OrgTbl[[#This Row],[code5]],'Org2564 NEW'!$C$4:$C$902,0))</f>
        <v>32</v>
      </c>
      <c r="K153" s="164" t="s">
        <v>941</v>
      </c>
      <c r="L153" s="164" t="str">
        <f>INDEX('Org2564 NEW'!F$4:F$902,MATCH(OrgTbl[[#This Row],[code5]],'Org2564 NEW'!$C$4:$C$902,0))</f>
        <v>F2</v>
      </c>
      <c r="M153" s="165">
        <f>INDEX('Org2564 NEW'!I$4:I$902,MATCH(OrgTbl[[#This Row],[code5]],'Org2564 NEW'!$C$4:$C$902,0))</f>
        <v>5</v>
      </c>
      <c r="O153" s="164" t="s">
        <v>2126</v>
      </c>
      <c r="P153" s="164" t="str">
        <f>INDEX('Org2564 NEW'!J$4:J$902,MATCH(OrgTbl[[#This Row],[code5]],'Org2564 NEW'!$C$4:$C$902,0))</f>
        <v>รพช.F2 &lt;=30,000</v>
      </c>
      <c r="Q153" s="164"/>
      <c r="R153" s="166"/>
    </row>
    <row r="154" spans="1:18" x14ac:dyDescent="0.35">
      <c r="A154" s="164" t="s">
        <v>288</v>
      </c>
      <c r="B154" s="164" t="s">
        <v>2127</v>
      </c>
      <c r="C154" s="164" t="s">
        <v>2128</v>
      </c>
      <c r="D154" s="164" t="s">
        <v>2129</v>
      </c>
      <c r="E154" s="165">
        <v>4</v>
      </c>
      <c r="F154" s="164" t="s">
        <v>948</v>
      </c>
      <c r="G154" s="164" t="str">
        <f>INDEX('Org2564 NEW'!E$4:E$902,MATCH(OrgTbl[[#This Row],[code5]],'Org2564 NEW'!$C$4:$C$902,0))</f>
        <v>รพช.</v>
      </c>
      <c r="H154" s="165">
        <v>19</v>
      </c>
      <c r="I154" s="164" t="s">
        <v>2097</v>
      </c>
      <c r="J154" s="169">
        <f>INDEX('Org2564 NEW'!G$4:G$902,MATCH(OrgTbl[[#This Row],[code5]],'Org2564 NEW'!$C$4:$C$902,0))</f>
        <v>15</v>
      </c>
      <c r="K154" s="164" t="s">
        <v>941</v>
      </c>
      <c r="L154" s="164" t="str">
        <f>INDEX('Org2564 NEW'!F$4:F$902,MATCH(OrgTbl[[#This Row],[code5]],'Org2564 NEW'!$C$4:$C$902,0))</f>
        <v>F3</v>
      </c>
      <c r="M154" s="165">
        <f>INDEX('Org2564 NEW'!I$4:I$902,MATCH(OrgTbl[[#This Row],[code5]],'Org2564 NEW'!$C$4:$C$902,0))</f>
        <v>2</v>
      </c>
      <c r="O154" s="164" t="s">
        <v>2130</v>
      </c>
      <c r="P154" s="164" t="str">
        <f>INDEX('Org2564 NEW'!J$4:J$902,MATCH(OrgTbl[[#This Row],[code5]],'Org2564 NEW'!$C$4:$C$902,0))</f>
        <v>รพช.F3 &lt;=15,000</v>
      </c>
      <c r="Q154" s="164"/>
      <c r="R154" s="166"/>
    </row>
    <row r="155" spans="1:18" x14ac:dyDescent="0.35">
      <c r="A155" s="164" t="s">
        <v>289</v>
      </c>
      <c r="B155" s="164" t="s">
        <v>2131</v>
      </c>
      <c r="C155" s="164" t="s">
        <v>2132</v>
      </c>
      <c r="D155" s="164" t="s">
        <v>2133</v>
      </c>
      <c r="E155" s="165">
        <v>4</v>
      </c>
      <c r="F155" s="164" t="s">
        <v>948</v>
      </c>
      <c r="G155" s="164" t="str">
        <f>INDEX('Org2564 NEW'!E$4:E$902,MATCH(OrgTbl[[#This Row],[code5]],'Org2564 NEW'!$C$4:$C$902,0))</f>
        <v>รพช.</v>
      </c>
      <c r="H155" s="165">
        <v>19</v>
      </c>
      <c r="I155" s="164" t="s">
        <v>2097</v>
      </c>
      <c r="J155" s="169">
        <f>INDEX('Org2564 NEW'!G$4:G$902,MATCH(OrgTbl[[#This Row],[code5]],'Org2564 NEW'!$C$4:$C$902,0))</f>
        <v>21</v>
      </c>
      <c r="K155" s="164" t="s">
        <v>941</v>
      </c>
      <c r="L155" s="164" t="str">
        <f>INDEX('Org2564 NEW'!F$4:F$902,MATCH(OrgTbl[[#This Row],[code5]],'Org2564 NEW'!$C$4:$C$902,0))</f>
        <v>F3</v>
      </c>
      <c r="M155" s="165">
        <f>INDEX('Org2564 NEW'!I$4:I$902,MATCH(OrgTbl[[#This Row],[code5]],'Org2564 NEW'!$C$4:$C$902,0))</f>
        <v>2</v>
      </c>
      <c r="O155" s="164" t="s">
        <v>2135</v>
      </c>
      <c r="P155" s="164" t="str">
        <f>INDEX('Org2564 NEW'!J$4:J$902,MATCH(OrgTbl[[#This Row],[code5]],'Org2564 NEW'!$C$4:$C$902,0))</f>
        <v>รพช.F3 &lt;=15,000</v>
      </c>
      <c r="Q155" s="164"/>
      <c r="R155" s="166"/>
    </row>
    <row r="156" spans="1:18" x14ac:dyDescent="0.35">
      <c r="A156" s="164" t="s">
        <v>290</v>
      </c>
      <c r="B156" s="164" t="s">
        <v>2136</v>
      </c>
      <c r="C156" s="164" t="s">
        <v>2137</v>
      </c>
      <c r="D156" s="164" t="s">
        <v>2138</v>
      </c>
      <c r="E156" s="165">
        <v>4</v>
      </c>
      <c r="F156" s="164" t="s">
        <v>948</v>
      </c>
      <c r="G156" s="164" t="str">
        <f>INDEX('Org2564 NEW'!E$4:E$902,MATCH(OrgTbl[[#This Row],[code5]],'Org2564 NEW'!$C$4:$C$902,0))</f>
        <v>รพช.</v>
      </c>
      <c r="H156" s="165">
        <v>19</v>
      </c>
      <c r="I156" s="164" t="s">
        <v>2097</v>
      </c>
      <c r="J156" s="169">
        <f>INDEX('Org2564 NEW'!G$4:G$902,MATCH(OrgTbl[[#This Row],[code5]],'Org2564 NEW'!$C$4:$C$902,0))</f>
        <v>46</v>
      </c>
      <c r="K156" s="164" t="s">
        <v>941</v>
      </c>
      <c r="L156" s="164" t="str">
        <f>INDEX('Org2564 NEW'!F$4:F$902,MATCH(OrgTbl[[#This Row],[code5]],'Org2564 NEW'!$C$4:$C$902,0))</f>
        <v>F2</v>
      </c>
      <c r="M156" s="165">
        <f>INDEX('Org2564 NEW'!I$4:I$902,MATCH(OrgTbl[[#This Row],[code5]],'Org2564 NEW'!$C$4:$C$902,0))</f>
        <v>5</v>
      </c>
      <c r="O156" s="164" t="s">
        <v>2139</v>
      </c>
      <c r="P156" s="164" t="str">
        <f>INDEX('Org2564 NEW'!J$4:J$902,MATCH(OrgTbl[[#This Row],[code5]],'Org2564 NEW'!$C$4:$C$902,0))</f>
        <v>รพช.F2 &lt;=30,000</v>
      </c>
      <c r="Q156" s="164"/>
      <c r="R156" s="166"/>
    </row>
    <row r="157" spans="1:18" x14ac:dyDescent="0.35">
      <c r="A157" s="164" t="s">
        <v>291</v>
      </c>
      <c r="B157" s="164" t="s">
        <v>2140</v>
      </c>
      <c r="C157" s="164" t="s">
        <v>2141</v>
      </c>
      <c r="D157" s="164" t="s">
        <v>2142</v>
      </c>
      <c r="E157" s="165">
        <v>4</v>
      </c>
      <c r="F157" s="164" t="s">
        <v>948</v>
      </c>
      <c r="G157" s="164" t="str">
        <f>INDEX('Org2564 NEW'!E$4:E$902,MATCH(OrgTbl[[#This Row],[code5]],'Org2564 NEW'!$C$4:$C$902,0))</f>
        <v>รพช.</v>
      </c>
      <c r="H157" s="165">
        <v>19</v>
      </c>
      <c r="I157" s="164" t="s">
        <v>2097</v>
      </c>
      <c r="J157" s="169">
        <f>INDEX('Org2564 NEW'!G$4:G$902,MATCH(OrgTbl[[#This Row],[code5]],'Org2564 NEW'!$C$4:$C$902,0))</f>
        <v>41</v>
      </c>
      <c r="K157" s="164" t="s">
        <v>941</v>
      </c>
      <c r="L157" s="164" t="str">
        <f>INDEX('Org2564 NEW'!F$4:F$902,MATCH(OrgTbl[[#This Row],[code5]],'Org2564 NEW'!$C$4:$C$902,0))</f>
        <v>F2</v>
      </c>
      <c r="M157" s="165">
        <f>INDEX('Org2564 NEW'!I$4:I$902,MATCH(OrgTbl[[#This Row],[code5]],'Org2564 NEW'!$C$4:$C$902,0))</f>
        <v>6</v>
      </c>
      <c r="O157" s="164" t="s">
        <v>2143</v>
      </c>
      <c r="P157" s="164" t="str">
        <f>INDEX('Org2564 NEW'!J$4:J$902,MATCH(OrgTbl[[#This Row],[code5]],'Org2564 NEW'!$C$4:$C$902,0))</f>
        <v>รพช.F2 30,000 - 60,000</v>
      </c>
      <c r="Q157" s="164"/>
      <c r="R157" s="166"/>
    </row>
    <row r="158" spans="1:18" x14ac:dyDescent="0.35">
      <c r="A158" s="164" t="s">
        <v>292</v>
      </c>
      <c r="B158" s="164" t="s">
        <v>2144</v>
      </c>
      <c r="C158" s="164" t="s">
        <v>2145</v>
      </c>
      <c r="D158" s="164" t="s">
        <v>2146</v>
      </c>
      <c r="E158" s="165">
        <v>4</v>
      </c>
      <c r="F158" s="164" t="s">
        <v>948</v>
      </c>
      <c r="G158" s="164" t="str">
        <f>INDEX('Org2564 NEW'!E$4:E$902,MATCH(OrgTbl[[#This Row],[code5]],'Org2564 NEW'!$C$4:$C$902,0))</f>
        <v>รพช.</v>
      </c>
      <c r="H158" s="165">
        <v>19</v>
      </c>
      <c r="I158" s="164" t="s">
        <v>2097</v>
      </c>
      <c r="J158" s="169">
        <f>INDEX('Org2564 NEW'!G$4:G$902,MATCH(OrgTbl[[#This Row],[code5]],'Org2564 NEW'!$C$4:$C$902,0))</f>
        <v>37</v>
      </c>
      <c r="K158" s="164" t="s">
        <v>941</v>
      </c>
      <c r="L158" s="164" t="str">
        <f>INDEX('Org2564 NEW'!F$4:F$902,MATCH(OrgTbl[[#This Row],[code5]],'Org2564 NEW'!$C$4:$C$902,0))</f>
        <v>F2</v>
      </c>
      <c r="M158" s="165">
        <f>INDEX('Org2564 NEW'!I$4:I$902,MATCH(OrgTbl[[#This Row],[code5]],'Org2564 NEW'!$C$4:$C$902,0))</f>
        <v>5</v>
      </c>
      <c r="O158" s="164" t="s">
        <v>2147</v>
      </c>
      <c r="P158" s="164" t="str">
        <f>INDEX('Org2564 NEW'!J$4:J$902,MATCH(OrgTbl[[#This Row],[code5]],'Org2564 NEW'!$C$4:$C$902,0))</f>
        <v>รพช.F2 &lt;=30,000</v>
      </c>
      <c r="Q158" s="164"/>
      <c r="R158" s="166"/>
    </row>
    <row r="159" spans="1:18" x14ac:dyDescent="0.35">
      <c r="A159" s="164" t="s">
        <v>395</v>
      </c>
      <c r="B159" s="164" t="s">
        <v>2484</v>
      </c>
      <c r="C159" s="164" t="s">
        <v>2485</v>
      </c>
      <c r="D159" s="164" t="s">
        <v>2486</v>
      </c>
      <c r="E159" s="165">
        <v>6</v>
      </c>
      <c r="F159" s="164" t="s">
        <v>948</v>
      </c>
      <c r="G159" s="164" t="str">
        <f>INDEX('Org2564 NEW'!E$4:E$902,MATCH(OrgTbl[[#This Row],[code5]],'Org2564 NEW'!$C$4:$C$902,0))</f>
        <v>รพช.</v>
      </c>
      <c r="H159" s="165">
        <v>20</v>
      </c>
      <c r="I159" s="164" t="s">
        <v>2481</v>
      </c>
      <c r="J159" s="169">
        <f>INDEX('Org2564 NEW'!G$4:G$902,MATCH(OrgTbl[[#This Row],[code5]],'Org2564 NEW'!$C$4:$C$902,0))</f>
        <v>124</v>
      </c>
      <c r="K159" s="164" t="s">
        <v>941</v>
      </c>
      <c r="L159" s="164" t="str">
        <f>INDEX('Org2564 NEW'!F$4:F$902,MATCH(OrgTbl[[#This Row],[code5]],'Org2564 NEW'!$C$4:$C$902,0))</f>
        <v>M2</v>
      </c>
      <c r="M159" s="165">
        <f>INDEX('Org2564 NEW'!I$4:I$902,MATCH(OrgTbl[[#This Row],[code5]],'Org2564 NEW'!$C$4:$C$902,0))</f>
        <v>13</v>
      </c>
      <c r="O159" s="164" t="s">
        <v>2487</v>
      </c>
      <c r="P159" s="164" t="str">
        <f>INDEX('Org2564 NEW'!J$4:J$902,MATCH(OrgTbl[[#This Row],[code5]],'Org2564 NEW'!$C$4:$C$902,0))</f>
        <v>รพช. M2 &gt;100</v>
      </c>
      <c r="Q159" s="164"/>
      <c r="R159" s="166"/>
    </row>
    <row r="160" spans="1:18" x14ac:dyDescent="0.35">
      <c r="A160" s="164" t="s">
        <v>396</v>
      </c>
      <c r="B160" s="164" t="s">
        <v>2488</v>
      </c>
      <c r="C160" s="164" t="s">
        <v>2489</v>
      </c>
      <c r="D160" s="164" t="s">
        <v>2490</v>
      </c>
      <c r="E160" s="165">
        <v>6</v>
      </c>
      <c r="F160" s="164" t="s">
        <v>948</v>
      </c>
      <c r="G160" s="164" t="str">
        <f>INDEX('Org2564 NEW'!E$4:E$902,MATCH(OrgTbl[[#This Row],[code5]],'Org2564 NEW'!$C$4:$C$902,0))</f>
        <v>รพช.</v>
      </c>
      <c r="H160" s="165">
        <v>20</v>
      </c>
      <c r="I160" s="164" t="s">
        <v>2481</v>
      </c>
      <c r="J160" s="169">
        <f>INDEX('Org2564 NEW'!G$4:G$902,MATCH(OrgTbl[[#This Row],[code5]],'Org2564 NEW'!$C$4:$C$902,0))</f>
        <v>35</v>
      </c>
      <c r="K160" s="164" t="s">
        <v>941</v>
      </c>
      <c r="L160" s="164" t="str">
        <f>INDEX('Org2564 NEW'!F$4:F$902,MATCH(OrgTbl[[#This Row],[code5]],'Org2564 NEW'!$C$4:$C$902,0))</f>
        <v>F2</v>
      </c>
      <c r="M160" s="165">
        <f>INDEX('Org2564 NEW'!I$4:I$902,MATCH(OrgTbl[[#This Row],[code5]],'Org2564 NEW'!$C$4:$C$902,0))</f>
        <v>5</v>
      </c>
      <c r="O160" s="164" t="s">
        <v>2491</v>
      </c>
      <c r="P160" s="164" t="str">
        <f>INDEX('Org2564 NEW'!J$4:J$902,MATCH(OrgTbl[[#This Row],[code5]],'Org2564 NEW'!$C$4:$C$902,0))</f>
        <v>รพช.F2 &lt;=30,000</v>
      </c>
      <c r="Q160" s="164"/>
      <c r="R160" s="166"/>
    </row>
    <row r="161" spans="1:18" x14ac:dyDescent="0.35">
      <c r="A161" s="164" t="s">
        <v>397</v>
      </c>
      <c r="B161" s="164" t="s">
        <v>2492</v>
      </c>
      <c r="C161" s="164" t="s">
        <v>2493</v>
      </c>
      <c r="D161" s="164" t="s">
        <v>2494</v>
      </c>
      <c r="E161" s="165">
        <v>6</v>
      </c>
      <c r="F161" s="164" t="s">
        <v>938</v>
      </c>
      <c r="G161" s="164" t="str">
        <f>INDEX('Org2564 NEW'!E$4:E$902,MATCH(OrgTbl[[#This Row],[code5]],'Org2564 NEW'!$C$4:$C$902,0))</f>
        <v>รพท.</v>
      </c>
      <c r="H161" s="165">
        <v>20</v>
      </c>
      <c r="I161" s="164" t="s">
        <v>2481</v>
      </c>
      <c r="J161" s="169">
        <f>INDEX('Org2564 NEW'!G$4:G$902,MATCH(OrgTbl[[#This Row],[code5]],'Org2564 NEW'!$C$4:$C$902,0))</f>
        <v>269</v>
      </c>
      <c r="K161" s="164" t="s">
        <v>941</v>
      </c>
      <c r="L161" s="164" t="str">
        <f>INDEX('Org2564 NEW'!F$4:F$902,MATCH(OrgTbl[[#This Row],[code5]],'Org2564 NEW'!$C$4:$C$902,0))</f>
        <v>S</v>
      </c>
      <c r="M161" s="165">
        <f>INDEX('Org2564 NEW'!I$4:I$902,MATCH(OrgTbl[[#This Row],[code5]],'Org2564 NEW'!$C$4:$C$902,0))</f>
        <v>16</v>
      </c>
      <c r="O161" s="164" t="s">
        <v>2496</v>
      </c>
      <c r="P161" s="164" t="str">
        <f>INDEX('Org2564 NEW'!J$4:J$902,MATCH(OrgTbl[[#This Row],[code5]],'Org2564 NEW'!$C$4:$C$902,0))</f>
        <v>รพท.S &lt;=400</v>
      </c>
      <c r="Q161" s="164"/>
      <c r="R161" s="166"/>
    </row>
    <row r="162" spans="1:18" x14ac:dyDescent="0.35">
      <c r="A162" s="164" t="s">
        <v>398</v>
      </c>
      <c r="B162" s="164" t="s">
        <v>2497</v>
      </c>
      <c r="C162" s="164" t="s">
        <v>2498</v>
      </c>
      <c r="D162" s="164" t="s">
        <v>2499</v>
      </c>
      <c r="E162" s="165">
        <v>6</v>
      </c>
      <c r="F162" s="164" t="s">
        <v>948</v>
      </c>
      <c r="G162" s="164" t="str">
        <f>INDEX('Org2564 NEW'!E$4:E$902,MATCH(OrgTbl[[#This Row],[code5]],'Org2564 NEW'!$C$4:$C$902,0))</f>
        <v>รพช.</v>
      </c>
      <c r="H162" s="165">
        <v>20</v>
      </c>
      <c r="I162" s="164" t="s">
        <v>2481</v>
      </c>
      <c r="J162" s="169">
        <f>INDEX('Org2564 NEW'!G$4:G$902,MATCH(OrgTbl[[#This Row],[code5]],'Org2564 NEW'!$C$4:$C$902,0))</f>
        <v>30</v>
      </c>
      <c r="K162" s="164" t="s">
        <v>941</v>
      </c>
      <c r="L162" s="164" t="str">
        <f>INDEX('Org2564 NEW'!F$4:F$902,MATCH(OrgTbl[[#This Row],[code5]],'Org2564 NEW'!$C$4:$C$902,0))</f>
        <v>F2</v>
      </c>
      <c r="M162" s="165">
        <f>INDEX('Org2564 NEW'!I$4:I$902,MATCH(OrgTbl[[#This Row],[code5]],'Org2564 NEW'!$C$4:$C$902,0))</f>
        <v>5</v>
      </c>
      <c r="O162" s="164" t="s">
        <v>2501</v>
      </c>
      <c r="P162" s="164" t="str">
        <f>INDEX('Org2564 NEW'!J$4:J$902,MATCH(OrgTbl[[#This Row],[code5]],'Org2564 NEW'!$C$4:$C$902,0))</f>
        <v>รพช.F2 &lt;=30,000</v>
      </c>
      <c r="Q162" s="164"/>
      <c r="R162" s="166"/>
    </row>
    <row r="163" spans="1:18" x14ac:dyDescent="0.35">
      <c r="A163" s="164" t="s">
        <v>399</v>
      </c>
      <c r="B163" s="164" t="s">
        <v>2502</v>
      </c>
      <c r="C163" s="164" t="s">
        <v>2503</v>
      </c>
      <c r="D163" s="164" t="s">
        <v>2504</v>
      </c>
      <c r="E163" s="165">
        <v>6</v>
      </c>
      <c r="F163" s="164" t="s">
        <v>948</v>
      </c>
      <c r="G163" s="164" t="str">
        <f>INDEX('Org2564 NEW'!E$4:E$902,MATCH(OrgTbl[[#This Row],[code5]],'Org2564 NEW'!$C$4:$C$902,0))</f>
        <v>รพช.</v>
      </c>
      <c r="H163" s="165">
        <v>20</v>
      </c>
      <c r="I163" s="164" t="s">
        <v>2481</v>
      </c>
      <c r="J163" s="169">
        <f>INDEX('Org2564 NEW'!G$4:G$902,MATCH(OrgTbl[[#This Row],[code5]],'Org2564 NEW'!$C$4:$C$902,0))</f>
        <v>69</v>
      </c>
      <c r="K163" s="164" t="s">
        <v>941</v>
      </c>
      <c r="L163" s="164" t="str">
        <f>INDEX('Org2564 NEW'!F$4:F$902,MATCH(OrgTbl[[#This Row],[code5]],'Org2564 NEW'!$C$4:$C$902,0))</f>
        <v>F1</v>
      </c>
      <c r="M163" s="165">
        <f>INDEX('Org2564 NEW'!I$4:I$902,MATCH(OrgTbl[[#This Row],[code5]],'Org2564 NEW'!$C$4:$C$902,0))</f>
        <v>9</v>
      </c>
      <c r="O163" s="164" t="s">
        <v>2506</v>
      </c>
      <c r="P163" s="164" t="str">
        <f>INDEX('Org2564 NEW'!J$4:J$902,MATCH(OrgTbl[[#This Row],[code5]],'Org2564 NEW'!$C$4:$C$902,0))</f>
        <v>รพช.F1 &lt;=50,000</v>
      </c>
      <c r="Q163" s="164"/>
      <c r="R163" s="166"/>
    </row>
    <row r="164" spans="1:18" x14ac:dyDescent="0.35">
      <c r="A164" s="164" t="s">
        <v>400</v>
      </c>
      <c r="B164" s="164" t="s">
        <v>2507</v>
      </c>
      <c r="C164" s="164" t="s">
        <v>2508</v>
      </c>
      <c r="D164" s="164" t="s">
        <v>2509</v>
      </c>
      <c r="E164" s="165">
        <v>6</v>
      </c>
      <c r="F164" s="164" t="s">
        <v>948</v>
      </c>
      <c r="G164" s="164" t="str">
        <f>INDEX('Org2564 NEW'!E$4:E$902,MATCH(OrgTbl[[#This Row],[code5]],'Org2564 NEW'!$C$4:$C$902,0))</f>
        <v>รพช.</v>
      </c>
      <c r="H164" s="165">
        <v>20</v>
      </c>
      <c r="I164" s="164" t="s">
        <v>2481</v>
      </c>
      <c r="J164" s="169">
        <f>INDEX('Org2564 NEW'!G$4:G$902,MATCH(OrgTbl[[#This Row],[code5]],'Org2564 NEW'!$C$4:$C$902,0))</f>
        <v>232</v>
      </c>
      <c r="K164" s="164" t="s">
        <v>941</v>
      </c>
      <c r="L164" s="164" t="str">
        <f>INDEX('Org2564 NEW'!F$4:F$902,MATCH(OrgTbl[[#This Row],[code5]],'Org2564 NEW'!$C$4:$C$902,0))</f>
        <v>M2</v>
      </c>
      <c r="M164" s="165">
        <f>INDEX('Org2564 NEW'!I$4:I$902,MATCH(OrgTbl[[#This Row],[code5]],'Org2564 NEW'!$C$4:$C$902,0))</f>
        <v>13</v>
      </c>
      <c r="O164" s="164" t="s">
        <v>2511</v>
      </c>
      <c r="P164" s="164" t="str">
        <f>INDEX('Org2564 NEW'!J$4:J$902,MATCH(OrgTbl[[#This Row],[code5]],'Org2564 NEW'!$C$4:$C$902,0))</f>
        <v>รพช. M2 &gt;100</v>
      </c>
      <c r="Q164" s="164"/>
      <c r="R164" s="166"/>
    </row>
    <row r="165" spans="1:18" x14ac:dyDescent="0.35">
      <c r="A165" s="164" t="s">
        <v>401</v>
      </c>
      <c r="B165" s="164" t="s">
        <v>2512</v>
      </c>
      <c r="C165" s="164" t="s">
        <v>2513</v>
      </c>
      <c r="D165" s="164" t="s">
        <v>2514</v>
      </c>
      <c r="E165" s="165">
        <v>6</v>
      </c>
      <c r="F165" s="164" t="s">
        <v>948</v>
      </c>
      <c r="G165" s="164" t="str">
        <f>INDEX('Org2564 NEW'!E$4:E$902,MATCH(OrgTbl[[#This Row],[code5]],'Org2564 NEW'!$C$4:$C$902,0))</f>
        <v>รพช.</v>
      </c>
      <c r="H165" s="165">
        <v>20</v>
      </c>
      <c r="I165" s="164" t="s">
        <v>2481</v>
      </c>
      <c r="J165" s="169">
        <f>INDEX('Org2564 NEW'!G$4:G$902,MATCH(OrgTbl[[#This Row],[code5]],'Org2564 NEW'!$C$4:$C$902,0))</f>
        <v>186</v>
      </c>
      <c r="K165" s="164" t="s">
        <v>932</v>
      </c>
      <c r="L165" s="164" t="str">
        <f>INDEX('Org2564 NEW'!F$4:F$902,MATCH(OrgTbl[[#This Row],[code5]],'Org2564 NEW'!$C$4:$C$902,0))</f>
        <v>M2</v>
      </c>
      <c r="M165" s="165">
        <f>INDEX('Org2564 NEW'!I$4:I$902,MATCH(OrgTbl[[#This Row],[code5]],'Org2564 NEW'!$C$4:$C$902,0))</f>
        <v>13</v>
      </c>
      <c r="O165" s="164" t="s">
        <v>2516</v>
      </c>
      <c r="P165" s="164" t="str">
        <f>INDEX('Org2564 NEW'!J$4:J$902,MATCH(OrgTbl[[#This Row],[code5]],'Org2564 NEW'!$C$4:$C$902,0))</f>
        <v>รพช. M2 &gt;100</v>
      </c>
      <c r="Q165" s="164"/>
      <c r="R165" s="166"/>
    </row>
    <row r="166" spans="1:18" x14ac:dyDescent="0.35">
      <c r="A166" s="164" t="s">
        <v>402</v>
      </c>
      <c r="B166" s="164" t="s">
        <v>2517</v>
      </c>
      <c r="C166" s="164" t="s">
        <v>2518</v>
      </c>
      <c r="D166" s="164" t="s">
        <v>2519</v>
      </c>
      <c r="E166" s="165">
        <v>6</v>
      </c>
      <c r="F166" s="164" t="s">
        <v>948</v>
      </c>
      <c r="G166" s="164" t="str">
        <f>INDEX('Org2564 NEW'!E$4:E$902,MATCH(OrgTbl[[#This Row],[code5]],'Org2564 NEW'!$C$4:$C$902,0))</f>
        <v>รพช.</v>
      </c>
      <c r="H166" s="165">
        <v>20</v>
      </c>
      <c r="I166" s="164" t="s">
        <v>2481</v>
      </c>
      <c r="J166" s="169">
        <f>INDEX('Org2564 NEW'!G$4:G$902,MATCH(OrgTbl[[#This Row],[code5]],'Org2564 NEW'!$C$4:$C$902,0))</f>
        <v>30</v>
      </c>
      <c r="K166" s="164" t="s">
        <v>941</v>
      </c>
      <c r="L166" s="164" t="str">
        <f>INDEX('Org2564 NEW'!F$4:F$902,MATCH(OrgTbl[[#This Row],[code5]],'Org2564 NEW'!$C$4:$C$902,0))</f>
        <v>F2</v>
      </c>
      <c r="M166" s="165">
        <f>INDEX('Org2564 NEW'!I$4:I$902,MATCH(OrgTbl[[#This Row],[code5]],'Org2564 NEW'!$C$4:$C$902,0))</f>
        <v>5</v>
      </c>
      <c r="O166" s="164" t="s">
        <v>2521</v>
      </c>
      <c r="P166" s="164" t="str">
        <f>INDEX('Org2564 NEW'!J$4:J$902,MATCH(OrgTbl[[#This Row],[code5]],'Org2564 NEW'!$C$4:$C$902,0))</f>
        <v>รพช.F2 &lt;=30,000</v>
      </c>
      <c r="Q166" s="164"/>
      <c r="R166" s="166"/>
    </row>
    <row r="167" spans="1:18" x14ac:dyDescent="0.35">
      <c r="A167" s="164" t="s">
        <v>403</v>
      </c>
      <c r="B167" s="164" t="s">
        <v>2522</v>
      </c>
      <c r="C167" s="164" t="s">
        <v>2523</v>
      </c>
      <c r="D167" s="164" t="s">
        <v>2524</v>
      </c>
      <c r="E167" s="165">
        <v>6</v>
      </c>
      <c r="F167" s="164" t="s">
        <v>948</v>
      </c>
      <c r="G167" s="164" t="str">
        <f>INDEX('Org2564 NEW'!E$4:E$902,MATCH(OrgTbl[[#This Row],[code5]],'Org2564 NEW'!$C$4:$C$902,0))</f>
        <v>รพช.</v>
      </c>
      <c r="H167" s="165">
        <v>20</v>
      </c>
      <c r="I167" s="164" t="s">
        <v>2481</v>
      </c>
      <c r="J167" s="169">
        <f>INDEX('Org2564 NEW'!G$4:G$902,MATCH(OrgTbl[[#This Row],[code5]],'Org2564 NEW'!$C$4:$C$902,0))</f>
        <v>56</v>
      </c>
      <c r="K167" s="164" t="s">
        <v>941</v>
      </c>
      <c r="L167" s="164" t="str">
        <f>INDEX('Org2564 NEW'!F$4:F$902,MATCH(OrgTbl[[#This Row],[code5]],'Org2564 NEW'!$C$4:$C$902,0))</f>
        <v>F1</v>
      </c>
      <c r="M167" s="165">
        <f>INDEX('Org2564 NEW'!I$4:I$902,MATCH(OrgTbl[[#This Row],[code5]],'Org2564 NEW'!$C$4:$C$902,0))</f>
        <v>10</v>
      </c>
      <c r="O167" s="164" t="s">
        <v>2525</v>
      </c>
      <c r="P167" s="164" t="str">
        <f>INDEX('Org2564 NEW'!J$4:J$902,MATCH(OrgTbl[[#This Row],[code5]],'Org2564 NEW'!$C$4:$C$902,0))</f>
        <v>รพช.F1 50,000-100,000</v>
      </c>
      <c r="Q167" s="164"/>
      <c r="R167" s="166"/>
    </row>
    <row r="168" spans="1:18" x14ac:dyDescent="0.35">
      <c r="A168" s="164" t="s">
        <v>404</v>
      </c>
      <c r="B168" s="164" t="s">
        <v>2526</v>
      </c>
      <c r="C168" s="164" t="s">
        <v>2527</v>
      </c>
      <c r="D168" s="164" t="s">
        <v>2528</v>
      </c>
      <c r="E168" s="165">
        <v>6</v>
      </c>
      <c r="F168" s="164" t="s">
        <v>948</v>
      </c>
      <c r="G168" s="164" t="str">
        <f>INDEX('Org2564 NEW'!E$4:E$902,MATCH(OrgTbl[[#This Row],[code5]],'Org2564 NEW'!$C$4:$C$902,0))</f>
        <v>รพช.</v>
      </c>
      <c r="H168" s="165">
        <v>20</v>
      </c>
      <c r="I168" s="164" t="s">
        <v>2481</v>
      </c>
      <c r="J168" s="169">
        <f>INDEX('Org2564 NEW'!G$4:G$902,MATCH(OrgTbl[[#This Row],[code5]],'Org2564 NEW'!$C$4:$C$902,0))</f>
        <v>60</v>
      </c>
      <c r="K168" s="164" t="s">
        <v>941</v>
      </c>
      <c r="L168" s="164" t="str">
        <f>INDEX('Org2564 NEW'!F$4:F$902,MATCH(OrgTbl[[#This Row],[code5]],'Org2564 NEW'!$C$4:$C$902,0))</f>
        <v>F2</v>
      </c>
      <c r="M168" s="165">
        <f>INDEX('Org2564 NEW'!I$4:I$902,MATCH(OrgTbl[[#This Row],[code5]],'Org2564 NEW'!$C$4:$C$902,0))</f>
        <v>6</v>
      </c>
      <c r="O168" s="164" t="s">
        <v>2529</v>
      </c>
      <c r="P168" s="164" t="str">
        <f>INDEX('Org2564 NEW'!J$4:J$902,MATCH(OrgTbl[[#This Row],[code5]],'Org2564 NEW'!$C$4:$C$902,0))</f>
        <v>รพช.F2 30,000 - 60,000</v>
      </c>
      <c r="Q168" s="164"/>
      <c r="R168" s="166"/>
    </row>
    <row r="169" spans="1:18" x14ac:dyDescent="0.35">
      <c r="A169" s="164" t="s">
        <v>421</v>
      </c>
      <c r="B169" s="164" t="s">
        <v>2539</v>
      </c>
      <c r="C169" s="164" t="s">
        <v>6526</v>
      </c>
      <c r="D169" s="164" t="s">
        <v>2540</v>
      </c>
      <c r="E169" s="165">
        <v>6</v>
      </c>
      <c r="F169" s="164" t="s">
        <v>938</v>
      </c>
      <c r="G169" s="164" t="str">
        <f>INDEX('Org2564 NEW'!E$4:E$902,MATCH(OrgTbl[[#This Row],[code5]],'Org2564 NEW'!$C$4:$C$902,0))</f>
        <v>รพท.</v>
      </c>
      <c r="H169" s="165">
        <v>21</v>
      </c>
      <c r="I169" s="164" t="s">
        <v>2536</v>
      </c>
      <c r="J169" s="169">
        <f>INDEX('Org2564 NEW'!G$4:G$902,MATCH(OrgTbl[[#This Row],[code5]],'Org2564 NEW'!$C$4:$C$902,0))</f>
        <v>162</v>
      </c>
      <c r="K169" s="164" t="s">
        <v>932</v>
      </c>
      <c r="L169" s="164" t="str">
        <f>INDEX('Org2564 NEW'!F$4:F$902,MATCH(OrgTbl[[#This Row],[code5]],'Org2564 NEW'!$C$4:$C$902,0))</f>
        <v>M1</v>
      </c>
      <c r="M169" s="165">
        <f>INDEX('Org2564 NEW'!I$4:I$902,MATCH(OrgTbl[[#This Row],[code5]],'Org2564 NEW'!$C$4:$C$902,0))</f>
        <v>14</v>
      </c>
      <c r="O169" s="164" t="s">
        <v>2542</v>
      </c>
      <c r="P169" s="164" t="str">
        <f>INDEX('Org2564 NEW'!J$4:J$902,MATCH(OrgTbl[[#This Row],[code5]],'Org2564 NEW'!$C$4:$C$902,0))</f>
        <v>รพท. M1 &lt;=200</v>
      </c>
      <c r="Q169" s="164"/>
      <c r="R169" s="166"/>
    </row>
    <row r="170" spans="1:18" x14ac:dyDescent="0.35">
      <c r="A170" s="164" t="s">
        <v>422</v>
      </c>
      <c r="B170" s="164" t="s">
        <v>2543</v>
      </c>
      <c r="C170" s="164" t="s">
        <v>2544</v>
      </c>
      <c r="D170" s="164" t="s">
        <v>2545</v>
      </c>
      <c r="E170" s="165">
        <v>6</v>
      </c>
      <c r="F170" s="164" t="s">
        <v>948</v>
      </c>
      <c r="G170" s="164" t="str">
        <f>INDEX('Org2564 NEW'!E$4:E$902,MATCH(OrgTbl[[#This Row],[code5]],'Org2564 NEW'!$C$4:$C$902,0))</f>
        <v>รพช.</v>
      </c>
      <c r="H170" s="165">
        <v>21</v>
      </c>
      <c r="I170" s="164" t="s">
        <v>2536</v>
      </c>
      <c r="J170" s="169">
        <f>INDEX('Org2564 NEW'!G$4:G$902,MATCH(OrgTbl[[#This Row],[code5]],'Org2564 NEW'!$C$4:$C$902,0))</f>
        <v>70</v>
      </c>
      <c r="K170" s="164" t="s">
        <v>932</v>
      </c>
      <c r="L170" s="164" t="str">
        <f>INDEX('Org2564 NEW'!F$4:F$902,MATCH(OrgTbl[[#This Row],[code5]],'Org2564 NEW'!$C$4:$C$902,0))</f>
        <v>F1</v>
      </c>
      <c r="M170" s="165">
        <f>INDEX('Org2564 NEW'!I$4:I$902,MATCH(OrgTbl[[#This Row],[code5]],'Org2564 NEW'!$C$4:$C$902,0))</f>
        <v>9</v>
      </c>
      <c r="O170" s="164" t="s">
        <v>2546</v>
      </c>
      <c r="P170" s="164" t="str">
        <f>INDEX('Org2564 NEW'!J$4:J$902,MATCH(OrgTbl[[#This Row],[code5]],'Org2564 NEW'!$C$4:$C$902,0))</f>
        <v>รพช.F1 &lt;=50,000</v>
      </c>
      <c r="Q170" s="164"/>
      <c r="R170" s="166"/>
    </row>
    <row r="171" spans="1:18" x14ac:dyDescent="0.35">
      <c r="A171" s="164" t="s">
        <v>423</v>
      </c>
      <c r="B171" s="164" t="s">
        <v>2547</v>
      </c>
      <c r="C171" s="164" t="s">
        <v>2548</v>
      </c>
      <c r="D171" s="164" t="s">
        <v>2549</v>
      </c>
      <c r="E171" s="165">
        <v>6</v>
      </c>
      <c r="F171" s="164" t="s">
        <v>938</v>
      </c>
      <c r="G171" s="164" t="str">
        <f>INDEX('Org2564 NEW'!E$4:E$902,MATCH(OrgTbl[[#This Row],[code5]],'Org2564 NEW'!$C$4:$C$902,0))</f>
        <v>รพท.</v>
      </c>
      <c r="H171" s="165">
        <v>21</v>
      </c>
      <c r="I171" s="164" t="s">
        <v>2536</v>
      </c>
      <c r="J171" s="169">
        <f>INDEX('Org2564 NEW'!G$4:G$902,MATCH(OrgTbl[[#This Row],[code5]],'Org2564 NEW'!$C$4:$C$902,0))</f>
        <v>214</v>
      </c>
      <c r="K171" s="164" t="s">
        <v>932</v>
      </c>
      <c r="L171" s="164" t="str">
        <f>INDEX('Org2564 NEW'!F$4:F$902,MATCH(OrgTbl[[#This Row],[code5]],'Org2564 NEW'!$C$4:$C$902,0))</f>
        <v>M1</v>
      </c>
      <c r="M171" s="165">
        <f>INDEX('Org2564 NEW'!I$4:I$902,MATCH(OrgTbl[[#This Row],[code5]],'Org2564 NEW'!$C$4:$C$902,0))</f>
        <v>15</v>
      </c>
      <c r="O171" s="164" t="s">
        <v>2550</v>
      </c>
      <c r="P171" s="164" t="str">
        <f>INDEX('Org2564 NEW'!J$4:J$902,MATCH(OrgTbl[[#This Row],[code5]],'Org2564 NEW'!$C$4:$C$902,0))</f>
        <v>รพท. M1 &gt;200</v>
      </c>
      <c r="Q171" s="164"/>
      <c r="R171" s="166"/>
    </row>
    <row r="172" spans="1:18" x14ac:dyDescent="0.35">
      <c r="A172" s="164" t="s">
        <v>424</v>
      </c>
      <c r="B172" s="164" t="s">
        <v>2551</v>
      </c>
      <c r="C172" s="164" t="s">
        <v>2552</v>
      </c>
      <c r="D172" s="164" t="s">
        <v>2553</v>
      </c>
      <c r="E172" s="165">
        <v>6</v>
      </c>
      <c r="F172" s="164" t="s">
        <v>948</v>
      </c>
      <c r="G172" s="164" t="str">
        <f>INDEX('Org2564 NEW'!E$4:E$902,MATCH(OrgTbl[[#This Row],[code5]],'Org2564 NEW'!$C$4:$C$902,0))</f>
        <v>รพช.</v>
      </c>
      <c r="H172" s="165">
        <v>21</v>
      </c>
      <c r="I172" s="164" t="s">
        <v>2536</v>
      </c>
      <c r="J172" s="169">
        <f>INDEX('Org2564 NEW'!G$4:G$902,MATCH(OrgTbl[[#This Row],[code5]],'Org2564 NEW'!$C$4:$C$902,0))</f>
        <v>43</v>
      </c>
      <c r="K172" s="164" t="s">
        <v>932</v>
      </c>
      <c r="L172" s="164" t="str">
        <f>INDEX('Org2564 NEW'!F$4:F$902,MATCH(OrgTbl[[#This Row],[code5]],'Org2564 NEW'!$C$4:$C$902,0))</f>
        <v>F2</v>
      </c>
      <c r="M172" s="165">
        <f>INDEX('Org2564 NEW'!I$4:I$902,MATCH(OrgTbl[[#This Row],[code5]],'Org2564 NEW'!$C$4:$C$902,0))</f>
        <v>5</v>
      </c>
      <c r="O172" s="164" t="s">
        <v>2554</v>
      </c>
      <c r="P172" s="164" t="str">
        <f>INDEX('Org2564 NEW'!J$4:J$902,MATCH(OrgTbl[[#This Row],[code5]],'Org2564 NEW'!$C$4:$C$902,0))</f>
        <v>รพช.F2 &lt;=30,000</v>
      </c>
      <c r="Q172" s="164"/>
      <c r="R172" s="166"/>
    </row>
    <row r="173" spans="1:18" x14ac:dyDescent="0.35">
      <c r="A173" s="164" t="s">
        <v>425</v>
      </c>
      <c r="B173" s="164" t="s">
        <v>2555</v>
      </c>
      <c r="C173" s="164" t="s">
        <v>2556</v>
      </c>
      <c r="D173" s="164" t="s">
        <v>2557</v>
      </c>
      <c r="E173" s="165">
        <v>6</v>
      </c>
      <c r="F173" s="164" t="s">
        <v>948</v>
      </c>
      <c r="G173" s="164" t="str">
        <f>INDEX('Org2564 NEW'!E$4:E$902,MATCH(OrgTbl[[#This Row],[code5]],'Org2564 NEW'!$C$4:$C$902,0))</f>
        <v>รพช.</v>
      </c>
      <c r="H173" s="165">
        <v>21</v>
      </c>
      <c r="I173" s="164" t="s">
        <v>2536</v>
      </c>
      <c r="J173" s="169">
        <f>INDEX('Org2564 NEW'!G$4:G$902,MATCH(OrgTbl[[#This Row],[code5]],'Org2564 NEW'!$C$4:$C$902,0))</f>
        <v>48</v>
      </c>
      <c r="K173" s="164" t="s">
        <v>932</v>
      </c>
      <c r="L173" s="164" t="str">
        <f>INDEX('Org2564 NEW'!F$4:F$902,MATCH(OrgTbl[[#This Row],[code5]],'Org2564 NEW'!$C$4:$C$902,0))</f>
        <v>F2</v>
      </c>
      <c r="M173" s="165">
        <f>INDEX('Org2564 NEW'!I$4:I$902,MATCH(OrgTbl[[#This Row],[code5]],'Org2564 NEW'!$C$4:$C$902,0))</f>
        <v>6</v>
      </c>
      <c r="O173" s="164" t="s">
        <v>2558</v>
      </c>
      <c r="P173" s="164" t="str">
        <f>INDEX('Org2564 NEW'!J$4:J$902,MATCH(OrgTbl[[#This Row],[code5]],'Org2564 NEW'!$C$4:$C$902,0))</f>
        <v>รพช.F2 30,000 - 60,000</v>
      </c>
      <c r="Q173" s="164"/>
      <c r="R173" s="166"/>
    </row>
    <row r="174" spans="1:18" x14ac:dyDescent="0.35">
      <c r="A174" s="164" t="s">
        <v>426</v>
      </c>
      <c r="B174" s="164" t="s">
        <v>2559</v>
      </c>
      <c r="C174" s="164" t="s">
        <v>2560</v>
      </c>
      <c r="D174" s="164" t="s">
        <v>2561</v>
      </c>
      <c r="E174" s="165">
        <v>6</v>
      </c>
      <c r="F174" s="164" t="s">
        <v>948</v>
      </c>
      <c r="G174" s="164" t="str">
        <f>INDEX('Org2564 NEW'!E$4:E$902,MATCH(OrgTbl[[#This Row],[code5]],'Org2564 NEW'!$C$4:$C$902,0))</f>
        <v>รพช.</v>
      </c>
      <c r="H174" s="165">
        <v>21</v>
      </c>
      <c r="I174" s="164" t="s">
        <v>2536</v>
      </c>
      <c r="J174" s="169">
        <f>INDEX('Org2564 NEW'!G$4:G$902,MATCH(OrgTbl[[#This Row],[code5]],'Org2564 NEW'!$C$4:$C$902,0))</f>
        <v>75</v>
      </c>
      <c r="K174" s="164" t="s">
        <v>932</v>
      </c>
      <c r="L174" s="164" t="str">
        <f>INDEX('Org2564 NEW'!F$4:F$902,MATCH(OrgTbl[[#This Row],[code5]],'Org2564 NEW'!$C$4:$C$902,0))</f>
        <v>F1</v>
      </c>
      <c r="M174" s="165">
        <f>INDEX('Org2564 NEW'!I$4:I$902,MATCH(OrgTbl[[#This Row],[code5]],'Org2564 NEW'!$C$4:$C$902,0))</f>
        <v>9</v>
      </c>
      <c r="O174" s="164" t="s">
        <v>2562</v>
      </c>
      <c r="P174" s="164" t="str">
        <f>INDEX('Org2564 NEW'!J$4:J$902,MATCH(OrgTbl[[#This Row],[code5]],'Org2564 NEW'!$C$4:$C$902,0))</f>
        <v>รพช.F1 &lt;=50,000</v>
      </c>
      <c r="Q174" s="164"/>
      <c r="R174" s="166"/>
    </row>
    <row r="175" spans="1:18" x14ac:dyDescent="0.35">
      <c r="A175" s="164" t="s">
        <v>385</v>
      </c>
      <c r="B175" s="164" t="s">
        <v>2656</v>
      </c>
      <c r="C175" s="164" t="s">
        <v>2657</v>
      </c>
      <c r="D175" s="164" t="s">
        <v>2658</v>
      </c>
      <c r="E175" s="165">
        <v>6</v>
      </c>
      <c r="F175" s="164" t="s">
        <v>948</v>
      </c>
      <c r="G175" s="164" t="str">
        <f>INDEX('Org2564 NEW'!E$4:E$902,MATCH(OrgTbl[[#This Row],[code5]],'Org2564 NEW'!$C$4:$C$902,0))</f>
        <v>รพช.</v>
      </c>
      <c r="H175" s="165">
        <v>24</v>
      </c>
      <c r="I175" s="164" t="s">
        <v>2654</v>
      </c>
      <c r="J175" s="169">
        <f>INDEX('Org2564 NEW'!G$4:G$902,MATCH(OrgTbl[[#This Row],[code5]],'Org2564 NEW'!$C$4:$C$902,0))</f>
        <v>40</v>
      </c>
      <c r="K175" s="164" t="s">
        <v>932</v>
      </c>
      <c r="L175" s="164" t="str">
        <f>INDEX('Org2564 NEW'!F$4:F$902,MATCH(OrgTbl[[#This Row],[code5]],'Org2564 NEW'!$C$4:$C$902,0))</f>
        <v>F2</v>
      </c>
      <c r="M175" s="165">
        <f>INDEX('Org2564 NEW'!I$4:I$902,MATCH(OrgTbl[[#This Row],[code5]],'Org2564 NEW'!$C$4:$C$902,0))</f>
        <v>6</v>
      </c>
      <c r="O175" s="164" t="s">
        <v>2659</v>
      </c>
      <c r="P175" s="164" t="str">
        <f>INDEX('Org2564 NEW'!J$4:J$902,MATCH(OrgTbl[[#This Row],[code5]],'Org2564 NEW'!$C$4:$C$902,0))</f>
        <v>รพช.F2 30,000 - 60,000</v>
      </c>
      <c r="Q175" s="164"/>
      <c r="R175" s="166"/>
    </row>
    <row r="176" spans="1:18" x14ac:dyDescent="0.35">
      <c r="A176" s="164" t="s">
        <v>373</v>
      </c>
      <c r="B176" s="164" t="s">
        <v>2577</v>
      </c>
      <c r="C176" s="164" t="s">
        <v>2578</v>
      </c>
      <c r="D176" s="164" t="s">
        <v>2579</v>
      </c>
      <c r="E176" s="165">
        <v>6</v>
      </c>
      <c r="F176" s="164" t="s">
        <v>948</v>
      </c>
      <c r="G176" s="164" t="str">
        <f>INDEX('Org2564 NEW'!E$4:E$902,MATCH(OrgTbl[[#This Row],[code5]],'Org2564 NEW'!$C$4:$C$902,0))</f>
        <v>รพช.</v>
      </c>
      <c r="H176" s="165">
        <v>22</v>
      </c>
      <c r="I176" s="164" t="s">
        <v>2574</v>
      </c>
      <c r="J176" s="169">
        <f>INDEX('Org2564 NEW'!G$4:G$902,MATCH(OrgTbl[[#This Row],[code5]],'Org2564 NEW'!$C$4:$C$902,0))</f>
        <v>38</v>
      </c>
      <c r="K176" s="164" t="s">
        <v>932</v>
      </c>
      <c r="L176" s="164" t="str">
        <f>INDEX('Org2564 NEW'!F$4:F$902,MATCH(OrgTbl[[#This Row],[code5]],'Org2564 NEW'!$C$4:$C$902,0))</f>
        <v>F1</v>
      </c>
      <c r="M176" s="165">
        <f>INDEX('Org2564 NEW'!I$4:I$902,MATCH(OrgTbl[[#This Row],[code5]],'Org2564 NEW'!$C$4:$C$902,0))</f>
        <v>9</v>
      </c>
      <c r="O176" s="164" t="s">
        <v>2580</v>
      </c>
      <c r="P176" s="164" t="str">
        <f>INDEX('Org2564 NEW'!J$4:J$902,MATCH(OrgTbl[[#This Row],[code5]],'Org2564 NEW'!$C$4:$C$902,0))</f>
        <v>รพช.F1 &lt;=50,000</v>
      </c>
      <c r="Q176" s="164"/>
      <c r="R176" s="166"/>
    </row>
    <row r="177" spans="1:18" x14ac:dyDescent="0.35">
      <c r="A177" s="164" t="s">
        <v>374</v>
      </c>
      <c r="B177" s="164" t="s">
        <v>2581</v>
      </c>
      <c r="C177" s="164" t="s">
        <v>2582</v>
      </c>
      <c r="D177" s="164" t="s">
        <v>2583</v>
      </c>
      <c r="E177" s="165">
        <v>6</v>
      </c>
      <c r="F177" s="164" t="s">
        <v>948</v>
      </c>
      <c r="G177" s="164" t="str">
        <f>INDEX('Org2564 NEW'!E$4:E$902,MATCH(OrgTbl[[#This Row],[code5]],'Org2564 NEW'!$C$4:$C$902,0))</f>
        <v>รพช.</v>
      </c>
      <c r="H177" s="165">
        <v>22</v>
      </c>
      <c r="I177" s="164" t="s">
        <v>2574</v>
      </c>
      <c r="J177" s="169">
        <f>INDEX('Org2564 NEW'!G$4:G$902,MATCH(OrgTbl[[#This Row],[code5]],'Org2564 NEW'!$C$4:$C$902,0))</f>
        <v>32</v>
      </c>
      <c r="K177" s="164" t="s">
        <v>932</v>
      </c>
      <c r="L177" s="164" t="str">
        <f>INDEX('Org2564 NEW'!F$4:F$902,MATCH(OrgTbl[[#This Row],[code5]],'Org2564 NEW'!$C$4:$C$902,0))</f>
        <v>F2</v>
      </c>
      <c r="M177" s="165">
        <f>INDEX('Org2564 NEW'!I$4:I$902,MATCH(OrgTbl[[#This Row],[code5]],'Org2564 NEW'!$C$4:$C$902,0))</f>
        <v>5</v>
      </c>
      <c r="O177" s="164" t="s">
        <v>2584</v>
      </c>
      <c r="P177" s="164" t="str">
        <f>INDEX('Org2564 NEW'!J$4:J$902,MATCH(OrgTbl[[#This Row],[code5]],'Org2564 NEW'!$C$4:$C$902,0))</f>
        <v>รพช.F2 &lt;=30,000</v>
      </c>
      <c r="Q177" s="164"/>
      <c r="R177" s="166"/>
    </row>
    <row r="178" spans="1:18" x14ac:dyDescent="0.35">
      <c r="A178" s="164" t="s">
        <v>375</v>
      </c>
      <c r="B178" s="164" t="s">
        <v>2585</v>
      </c>
      <c r="C178" s="164" t="s">
        <v>2586</v>
      </c>
      <c r="D178" s="164" t="s">
        <v>2587</v>
      </c>
      <c r="E178" s="165">
        <v>6</v>
      </c>
      <c r="F178" s="164" t="s">
        <v>948</v>
      </c>
      <c r="G178" s="164" t="str">
        <f>INDEX('Org2564 NEW'!E$4:E$902,MATCH(OrgTbl[[#This Row],[code5]],'Org2564 NEW'!$C$4:$C$902,0))</f>
        <v>รพช.</v>
      </c>
      <c r="H178" s="165">
        <v>22</v>
      </c>
      <c r="I178" s="164" t="s">
        <v>2574</v>
      </c>
      <c r="J178" s="169">
        <f>INDEX('Org2564 NEW'!G$4:G$902,MATCH(OrgTbl[[#This Row],[code5]],'Org2564 NEW'!$C$4:$C$902,0))</f>
        <v>45</v>
      </c>
      <c r="K178" s="164" t="s">
        <v>932</v>
      </c>
      <c r="L178" s="164" t="str">
        <f>INDEX('Org2564 NEW'!F$4:F$902,MATCH(OrgTbl[[#This Row],[code5]],'Org2564 NEW'!$C$4:$C$902,0))</f>
        <v>F2</v>
      </c>
      <c r="M178" s="165">
        <f>INDEX('Org2564 NEW'!I$4:I$902,MATCH(OrgTbl[[#This Row],[code5]],'Org2564 NEW'!$C$4:$C$902,0))</f>
        <v>5</v>
      </c>
      <c r="O178" s="164" t="s">
        <v>2588</v>
      </c>
      <c r="P178" s="164" t="str">
        <f>INDEX('Org2564 NEW'!J$4:J$902,MATCH(OrgTbl[[#This Row],[code5]],'Org2564 NEW'!$C$4:$C$902,0))</f>
        <v>รพช.F2 &lt;=30,000</v>
      </c>
      <c r="Q178" s="164"/>
      <c r="R178" s="166"/>
    </row>
    <row r="179" spans="1:18" x14ac:dyDescent="0.35">
      <c r="A179" s="164" t="s">
        <v>376</v>
      </c>
      <c r="B179" s="164" t="s">
        <v>2589</v>
      </c>
      <c r="C179" s="164" t="s">
        <v>2590</v>
      </c>
      <c r="D179" s="164" t="s">
        <v>2591</v>
      </c>
      <c r="E179" s="165">
        <v>6</v>
      </c>
      <c r="F179" s="164" t="s">
        <v>948</v>
      </c>
      <c r="G179" s="164" t="str">
        <f>INDEX('Org2564 NEW'!E$4:E$902,MATCH(OrgTbl[[#This Row],[code5]],'Org2564 NEW'!$C$4:$C$902,0))</f>
        <v>รพช.</v>
      </c>
      <c r="H179" s="165">
        <v>22</v>
      </c>
      <c r="I179" s="164" t="s">
        <v>2574</v>
      </c>
      <c r="J179" s="169">
        <f>INDEX('Org2564 NEW'!G$4:G$902,MATCH(OrgTbl[[#This Row],[code5]],'Org2564 NEW'!$C$4:$C$902,0))</f>
        <v>33</v>
      </c>
      <c r="K179" s="164" t="s">
        <v>932</v>
      </c>
      <c r="L179" s="164" t="str">
        <f>INDEX('Org2564 NEW'!F$4:F$902,MATCH(OrgTbl[[#This Row],[code5]],'Org2564 NEW'!$C$4:$C$902,0))</f>
        <v>F2</v>
      </c>
      <c r="M179" s="165">
        <f>INDEX('Org2564 NEW'!I$4:I$902,MATCH(OrgTbl[[#This Row],[code5]],'Org2564 NEW'!$C$4:$C$902,0))</f>
        <v>5</v>
      </c>
      <c r="O179" s="164" t="s">
        <v>2592</v>
      </c>
      <c r="P179" s="164" t="str">
        <f>INDEX('Org2564 NEW'!J$4:J$902,MATCH(OrgTbl[[#This Row],[code5]],'Org2564 NEW'!$C$4:$C$902,0))</f>
        <v>รพช.F2 &lt;=30,000</v>
      </c>
      <c r="Q179" s="164"/>
      <c r="R179" s="166"/>
    </row>
    <row r="180" spans="1:18" x14ac:dyDescent="0.35">
      <c r="A180" s="164" t="s">
        <v>377</v>
      </c>
      <c r="B180" s="164" t="s">
        <v>2593</v>
      </c>
      <c r="C180" s="164" t="s">
        <v>2594</v>
      </c>
      <c r="D180" s="164" t="s">
        <v>2595</v>
      </c>
      <c r="E180" s="165">
        <v>6</v>
      </c>
      <c r="F180" s="164" t="s">
        <v>948</v>
      </c>
      <c r="G180" s="164" t="str">
        <f>INDEX('Org2564 NEW'!E$4:E$902,MATCH(OrgTbl[[#This Row],[code5]],'Org2564 NEW'!$C$4:$C$902,0))</f>
        <v>รพช.</v>
      </c>
      <c r="H180" s="165">
        <v>22</v>
      </c>
      <c r="I180" s="164" t="s">
        <v>2574</v>
      </c>
      <c r="J180" s="169">
        <f>INDEX('Org2564 NEW'!G$4:G$902,MATCH(OrgTbl[[#This Row],[code5]],'Org2564 NEW'!$C$4:$C$902,0))</f>
        <v>69</v>
      </c>
      <c r="K180" s="164" t="s">
        <v>941</v>
      </c>
      <c r="L180" s="164" t="str">
        <f>INDEX('Org2564 NEW'!F$4:F$902,MATCH(OrgTbl[[#This Row],[code5]],'Org2564 NEW'!$C$4:$C$902,0))</f>
        <v>F2</v>
      </c>
      <c r="M180" s="165">
        <f>INDEX('Org2564 NEW'!I$4:I$902,MATCH(OrgTbl[[#This Row],[code5]],'Org2564 NEW'!$C$4:$C$902,0))</f>
        <v>6</v>
      </c>
      <c r="O180" s="164" t="s">
        <v>2597</v>
      </c>
      <c r="P180" s="164" t="str">
        <f>INDEX('Org2564 NEW'!J$4:J$902,MATCH(OrgTbl[[#This Row],[code5]],'Org2564 NEW'!$C$4:$C$902,0))</f>
        <v>รพช.F2 30,000 - 60,000</v>
      </c>
      <c r="Q180" s="164"/>
      <c r="R180" s="166"/>
    </row>
    <row r="181" spans="1:18" x14ac:dyDescent="0.35">
      <c r="A181" s="164" t="s">
        <v>378</v>
      </c>
      <c r="B181" s="164" t="s">
        <v>2598</v>
      </c>
      <c r="C181" s="164" t="s">
        <v>2599</v>
      </c>
      <c r="D181" s="164" t="s">
        <v>2600</v>
      </c>
      <c r="E181" s="165">
        <v>6</v>
      </c>
      <c r="F181" s="164" t="s">
        <v>948</v>
      </c>
      <c r="G181" s="164" t="str">
        <f>INDEX('Org2564 NEW'!E$4:E$902,MATCH(OrgTbl[[#This Row],[code5]],'Org2564 NEW'!$C$4:$C$902,0))</f>
        <v>รพช.</v>
      </c>
      <c r="H181" s="165">
        <v>22</v>
      </c>
      <c r="I181" s="164" t="s">
        <v>2574</v>
      </c>
      <c r="J181" s="169">
        <f>INDEX('Org2564 NEW'!G$4:G$902,MATCH(OrgTbl[[#This Row],[code5]],'Org2564 NEW'!$C$4:$C$902,0))</f>
        <v>38</v>
      </c>
      <c r="K181" s="164" t="s">
        <v>941</v>
      </c>
      <c r="L181" s="164" t="str">
        <f>INDEX('Org2564 NEW'!F$4:F$902,MATCH(OrgTbl[[#This Row],[code5]],'Org2564 NEW'!$C$4:$C$902,0))</f>
        <v>F1</v>
      </c>
      <c r="M181" s="165">
        <f>INDEX('Org2564 NEW'!I$4:I$902,MATCH(OrgTbl[[#This Row],[code5]],'Org2564 NEW'!$C$4:$C$902,0))</f>
        <v>9</v>
      </c>
      <c r="O181" s="164" t="s">
        <v>2601</v>
      </c>
      <c r="P181" s="164" t="str">
        <f>INDEX('Org2564 NEW'!J$4:J$902,MATCH(OrgTbl[[#This Row],[code5]],'Org2564 NEW'!$C$4:$C$902,0))</f>
        <v>รพช.F1 &lt;=50,000</v>
      </c>
      <c r="Q181" s="164"/>
      <c r="R181" s="166"/>
    </row>
    <row r="182" spans="1:18" x14ac:dyDescent="0.35">
      <c r="A182" s="164" t="s">
        <v>379</v>
      </c>
      <c r="B182" s="164" t="s">
        <v>2602</v>
      </c>
      <c r="C182" s="164" t="s">
        <v>2603</v>
      </c>
      <c r="D182" s="164" t="s">
        <v>2604</v>
      </c>
      <c r="E182" s="165">
        <v>6</v>
      </c>
      <c r="F182" s="164" t="s">
        <v>948</v>
      </c>
      <c r="G182" s="164" t="str">
        <f>INDEX('Org2564 NEW'!E$4:E$902,MATCH(OrgTbl[[#This Row],[code5]],'Org2564 NEW'!$C$4:$C$902,0))</f>
        <v>รพช.</v>
      </c>
      <c r="H182" s="165">
        <v>22</v>
      </c>
      <c r="I182" s="164" t="s">
        <v>2574</v>
      </c>
      <c r="J182" s="169">
        <f>INDEX('Org2564 NEW'!G$4:G$902,MATCH(OrgTbl[[#This Row],[code5]],'Org2564 NEW'!$C$4:$C$902,0))</f>
        <v>36</v>
      </c>
      <c r="K182" s="164" t="s">
        <v>941</v>
      </c>
      <c r="L182" s="164" t="str">
        <f>INDEX('Org2564 NEW'!F$4:F$902,MATCH(OrgTbl[[#This Row],[code5]],'Org2564 NEW'!$C$4:$C$902,0))</f>
        <v>F2</v>
      </c>
      <c r="M182" s="165">
        <f>INDEX('Org2564 NEW'!I$4:I$902,MATCH(OrgTbl[[#This Row],[code5]],'Org2564 NEW'!$C$4:$C$902,0))</f>
        <v>5</v>
      </c>
      <c r="O182" s="164" t="s">
        <v>2605</v>
      </c>
      <c r="P182" s="164" t="str">
        <f>INDEX('Org2564 NEW'!J$4:J$902,MATCH(OrgTbl[[#This Row],[code5]],'Org2564 NEW'!$C$4:$C$902,0))</f>
        <v>รพช.F2 &lt;=30,000</v>
      </c>
      <c r="Q182" s="164"/>
      <c r="R182" s="166"/>
    </row>
    <row r="183" spans="1:18" x14ac:dyDescent="0.35">
      <c r="A183" s="164" t="s">
        <v>380</v>
      </c>
      <c r="B183" s="164" t="s">
        <v>2606</v>
      </c>
      <c r="C183" s="164" t="s">
        <v>2607</v>
      </c>
      <c r="D183" s="164" t="s">
        <v>2608</v>
      </c>
      <c r="E183" s="165">
        <v>6</v>
      </c>
      <c r="F183" s="164" t="s">
        <v>948</v>
      </c>
      <c r="G183" s="164" t="str">
        <f>INDEX('Org2564 NEW'!E$4:E$902,MATCH(OrgTbl[[#This Row],[code5]],'Org2564 NEW'!$C$4:$C$902,0))</f>
        <v>รพช.</v>
      </c>
      <c r="H183" s="165">
        <v>22</v>
      </c>
      <c r="I183" s="164" t="s">
        <v>2574</v>
      </c>
      <c r="J183" s="169">
        <f>INDEX('Org2564 NEW'!G$4:G$902,MATCH(OrgTbl[[#This Row],[code5]],'Org2564 NEW'!$C$4:$C$902,0))</f>
        <v>92</v>
      </c>
      <c r="K183" s="164" t="s">
        <v>941</v>
      </c>
      <c r="L183" s="164" t="str">
        <f>INDEX('Org2564 NEW'!F$4:F$902,MATCH(OrgTbl[[#This Row],[code5]],'Org2564 NEW'!$C$4:$C$902,0))</f>
        <v>F1</v>
      </c>
      <c r="M183" s="165">
        <f>INDEX('Org2564 NEW'!I$4:I$902,MATCH(OrgTbl[[#This Row],[code5]],'Org2564 NEW'!$C$4:$C$902,0))</f>
        <v>10</v>
      </c>
      <c r="O183" s="164" t="s">
        <v>2609</v>
      </c>
      <c r="P183" s="164" t="str">
        <f>INDEX('Org2564 NEW'!J$4:J$902,MATCH(OrgTbl[[#This Row],[code5]],'Org2564 NEW'!$C$4:$C$902,0))</f>
        <v>รพช.F1 50,000-100,000</v>
      </c>
      <c r="Q183" s="164"/>
      <c r="R183" s="166"/>
    </row>
    <row r="184" spans="1:18" x14ac:dyDescent="0.35">
      <c r="A184" s="164" t="s">
        <v>381</v>
      </c>
      <c r="B184" s="164" t="s">
        <v>2610</v>
      </c>
      <c r="C184" s="164" t="s">
        <v>2611</v>
      </c>
      <c r="D184" s="164" t="s">
        <v>2612</v>
      </c>
      <c r="E184" s="165">
        <v>6</v>
      </c>
      <c r="F184" s="164" t="s">
        <v>948</v>
      </c>
      <c r="G184" s="164" t="str">
        <f>INDEX('Org2564 NEW'!E$4:E$902,MATCH(OrgTbl[[#This Row],[code5]],'Org2564 NEW'!$C$4:$C$902,0))</f>
        <v>รพช.</v>
      </c>
      <c r="H184" s="165">
        <v>22</v>
      </c>
      <c r="I184" s="164" t="s">
        <v>2574</v>
      </c>
      <c r="J184" s="169">
        <f>INDEX('Org2564 NEW'!G$4:G$902,MATCH(OrgTbl[[#This Row],[code5]],'Org2564 NEW'!$C$4:$C$902,0))</f>
        <v>34</v>
      </c>
      <c r="K184" s="164" t="s">
        <v>941</v>
      </c>
      <c r="L184" s="164" t="str">
        <f>INDEX('Org2564 NEW'!F$4:F$902,MATCH(OrgTbl[[#This Row],[code5]],'Org2564 NEW'!$C$4:$C$902,0))</f>
        <v>F2</v>
      </c>
      <c r="M184" s="165">
        <f>INDEX('Org2564 NEW'!I$4:I$902,MATCH(OrgTbl[[#This Row],[code5]],'Org2564 NEW'!$C$4:$C$902,0))</f>
        <v>6</v>
      </c>
      <c r="O184" s="164" t="s">
        <v>2613</v>
      </c>
      <c r="P184" s="164" t="str">
        <f>INDEX('Org2564 NEW'!J$4:J$902,MATCH(OrgTbl[[#This Row],[code5]],'Org2564 NEW'!$C$4:$C$902,0))</f>
        <v>รพช.F2 30,000 - 60,000</v>
      </c>
      <c r="Q184" s="164"/>
      <c r="R184" s="166"/>
    </row>
    <row r="185" spans="1:18" x14ac:dyDescent="0.35">
      <c r="A185" s="164" t="s">
        <v>382</v>
      </c>
      <c r="B185" s="164" t="s">
        <v>2614</v>
      </c>
      <c r="C185" s="164" t="s">
        <v>2615</v>
      </c>
      <c r="D185" s="164" t="s">
        <v>2616</v>
      </c>
      <c r="E185" s="165">
        <v>6</v>
      </c>
      <c r="F185" s="164" t="s">
        <v>948</v>
      </c>
      <c r="G185" s="164" t="str">
        <f>INDEX('Org2564 NEW'!E$4:E$902,MATCH(OrgTbl[[#This Row],[code5]],'Org2564 NEW'!$C$4:$C$902,0))</f>
        <v>รพช.</v>
      </c>
      <c r="H185" s="165">
        <v>22</v>
      </c>
      <c r="I185" s="164" t="s">
        <v>2574</v>
      </c>
      <c r="J185" s="169">
        <f>INDEX('Org2564 NEW'!G$4:G$902,MATCH(OrgTbl[[#This Row],[code5]],'Org2564 NEW'!$C$4:$C$902,0))</f>
        <v>36</v>
      </c>
      <c r="K185" s="164" t="s">
        <v>941</v>
      </c>
      <c r="L185" s="164" t="str">
        <f>INDEX('Org2564 NEW'!F$4:F$902,MATCH(OrgTbl[[#This Row],[code5]],'Org2564 NEW'!$C$4:$C$902,0))</f>
        <v>F1</v>
      </c>
      <c r="M185" s="165">
        <f>INDEX('Org2564 NEW'!I$4:I$902,MATCH(OrgTbl[[#This Row],[code5]],'Org2564 NEW'!$C$4:$C$902,0))</f>
        <v>9</v>
      </c>
      <c r="O185" s="164" t="s">
        <v>2617</v>
      </c>
      <c r="P185" s="164" t="str">
        <f>INDEX('Org2564 NEW'!J$4:J$902,MATCH(OrgTbl[[#This Row],[code5]],'Org2564 NEW'!$C$4:$C$902,0))</f>
        <v>รพช.F1 &lt;=50,000</v>
      </c>
      <c r="Q185" s="164"/>
      <c r="R185" s="166"/>
    </row>
    <row r="186" spans="1:18" x14ac:dyDescent="0.35">
      <c r="A186" s="164" t="s">
        <v>383</v>
      </c>
      <c r="B186" s="164" t="s">
        <v>2618</v>
      </c>
      <c r="C186" s="164" t="s">
        <v>2619</v>
      </c>
      <c r="D186" s="164" t="s">
        <v>2620</v>
      </c>
      <c r="E186" s="165">
        <v>6</v>
      </c>
      <c r="F186" s="164" t="s">
        <v>948</v>
      </c>
      <c r="G186" s="164" t="str">
        <f>INDEX('Org2564 NEW'!E$4:E$902,MATCH(OrgTbl[[#This Row],[code5]],'Org2564 NEW'!$C$4:$C$902,0))</f>
        <v>รพช.</v>
      </c>
      <c r="H186" s="165">
        <v>22</v>
      </c>
      <c r="I186" s="164" t="s">
        <v>2574</v>
      </c>
      <c r="J186" s="169">
        <f>INDEX('Org2564 NEW'!G$4:G$902,MATCH(OrgTbl[[#This Row],[code5]],'Org2564 NEW'!$C$4:$C$902,0))</f>
        <v>38</v>
      </c>
      <c r="K186" s="164" t="s">
        <v>932</v>
      </c>
      <c r="L186" s="164" t="str">
        <f>INDEX('Org2564 NEW'!F$4:F$902,MATCH(OrgTbl[[#This Row],[code5]],'Org2564 NEW'!$C$4:$C$902,0))</f>
        <v>F2</v>
      </c>
      <c r="M186" s="165">
        <f>INDEX('Org2564 NEW'!I$4:I$902,MATCH(OrgTbl[[#This Row],[code5]],'Org2564 NEW'!$C$4:$C$902,0))</f>
        <v>5</v>
      </c>
      <c r="O186" s="164" t="s">
        <v>2621</v>
      </c>
      <c r="P186" s="164" t="str">
        <f>INDEX('Org2564 NEW'!J$4:J$902,MATCH(OrgTbl[[#This Row],[code5]],'Org2564 NEW'!$C$4:$C$902,0))</f>
        <v>รพช.F2 &lt;=30,000</v>
      </c>
      <c r="Q186" s="164"/>
      <c r="R186" s="166"/>
    </row>
    <row r="187" spans="1:18" x14ac:dyDescent="0.35">
      <c r="A187" s="164" t="s">
        <v>407</v>
      </c>
      <c r="B187" s="164" t="s">
        <v>2627</v>
      </c>
      <c r="C187" s="164" t="s">
        <v>2628</v>
      </c>
      <c r="D187" s="164" t="s">
        <v>2629</v>
      </c>
      <c r="E187" s="165">
        <v>6</v>
      </c>
      <c r="F187" s="164" t="s">
        <v>948</v>
      </c>
      <c r="G187" s="164" t="str">
        <f>INDEX('Org2564 NEW'!E$4:E$902,MATCH(OrgTbl[[#This Row],[code5]],'Org2564 NEW'!$C$4:$C$902,0))</f>
        <v>รพช.</v>
      </c>
      <c r="H187" s="165">
        <v>23</v>
      </c>
      <c r="I187" s="164" t="s">
        <v>2624</v>
      </c>
      <c r="J187" s="169">
        <f>INDEX('Org2564 NEW'!G$4:G$902,MATCH(OrgTbl[[#This Row],[code5]],'Org2564 NEW'!$C$4:$C$902,0))</f>
        <v>36</v>
      </c>
      <c r="K187" s="164" t="s">
        <v>932</v>
      </c>
      <c r="L187" s="164" t="str">
        <f>INDEX('Org2564 NEW'!F$4:F$902,MATCH(OrgTbl[[#This Row],[code5]],'Org2564 NEW'!$C$4:$C$902,0))</f>
        <v>F2</v>
      </c>
      <c r="M187" s="165">
        <f>INDEX('Org2564 NEW'!I$4:I$902,MATCH(OrgTbl[[#This Row],[code5]],'Org2564 NEW'!$C$4:$C$902,0))</f>
        <v>5</v>
      </c>
      <c r="O187" s="164" t="s">
        <v>2630</v>
      </c>
      <c r="P187" s="164" t="str">
        <f>INDEX('Org2564 NEW'!J$4:J$902,MATCH(OrgTbl[[#This Row],[code5]],'Org2564 NEW'!$C$4:$C$902,0))</f>
        <v>รพช.F2 &lt;=30,000</v>
      </c>
      <c r="Q187" s="164"/>
      <c r="R187" s="166"/>
    </row>
    <row r="188" spans="1:18" x14ac:dyDescent="0.35">
      <c r="A188" s="164" t="s">
        <v>408</v>
      </c>
      <c r="B188" s="164" t="s">
        <v>2631</v>
      </c>
      <c r="C188" s="164" t="s">
        <v>2632</v>
      </c>
      <c r="D188" s="164" t="s">
        <v>2633</v>
      </c>
      <c r="E188" s="165">
        <v>6</v>
      </c>
      <c r="F188" s="164" t="s">
        <v>948</v>
      </c>
      <c r="G188" s="164" t="str">
        <f>INDEX('Org2564 NEW'!E$4:E$902,MATCH(OrgTbl[[#This Row],[code5]],'Org2564 NEW'!$C$4:$C$902,0))</f>
        <v>รพช.</v>
      </c>
      <c r="H188" s="165">
        <v>23</v>
      </c>
      <c r="I188" s="164" t="s">
        <v>2624</v>
      </c>
      <c r="J188" s="169">
        <f>INDEX('Org2564 NEW'!G$4:G$902,MATCH(OrgTbl[[#This Row],[code5]],'Org2564 NEW'!$C$4:$C$902,0))</f>
        <v>36</v>
      </c>
      <c r="K188" s="164" t="s">
        <v>932</v>
      </c>
      <c r="L188" s="164" t="str">
        <f>INDEX('Org2564 NEW'!F$4:F$902,MATCH(OrgTbl[[#This Row],[code5]],'Org2564 NEW'!$C$4:$C$902,0))</f>
        <v>F2</v>
      </c>
      <c r="M188" s="165">
        <f>INDEX('Org2564 NEW'!I$4:I$902,MATCH(OrgTbl[[#This Row],[code5]],'Org2564 NEW'!$C$4:$C$902,0))</f>
        <v>6</v>
      </c>
      <c r="O188" s="164" t="s">
        <v>2634</v>
      </c>
      <c r="P188" s="164" t="str">
        <f>INDEX('Org2564 NEW'!J$4:J$902,MATCH(OrgTbl[[#This Row],[code5]],'Org2564 NEW'!$C$4:$C$902,0))</f>
        <v>รพช.F2 30,000 - 60,000</v>
      </c>
      <c r="Q188" s="164"/>
      <c r="R188" s="166"/>
    </row>
    <row r="189" spans="1:18" x14ac:dyDescent="0.35">
      <c r="A189" s="164" t="s">
        <v>409</v>
      </c>
      <c r="B189" s="164" t="s">
        <v>2635</v>
      </c>
      <c r="C189" s="164" t="s">
        <v>2636</v>
      </c>
      <c r="D189" s="164" t="s">
        <v>2637</v>
      </c>
      <c r="E189" s="165">
        <v>6</v>
      </c>
      <c r="F189" s="164" t="s">
        <v>948</v>
      </c>
      <c r="G189" s="164" t="str">
        <f>INDEX('Org2564 NEW'!E$4:E$902,MATCH(OrgTbl[[#This Row],[code5]],'Org2564 NEW'!$C$4:$C$902,0))</f>
        <v>รพช.</v>
      </c>
      <c r="H189" s="165">
        <v>23</v>
      </c>
      <c r="I189" s="164" t="s">
        <v>2624</v>
      </c>
      <c r="J189" s="169">
        <f>INDEX('Org2564 NEW'!G$4:G$902,MATCH(OrgTbl[[#This Row],[code5]],'Org2564 NEW'!$C$4:$C$902,0))</f>
        <v>35</v>
      </c>
      <c r="K189" s="164" t="s">
        <v>932</v>
      </c>
      <c r="L189" s="164" t="str">
        <f>INDEX('Org2564 NEW'!F$4:F$902,MATCH(OrgTbl[[#This Row],[code5]],'Org2564 NEW'!$C$4:$C$902,0))</f>
        <v>F2</v>
      </c>
      <c r="M189" s="165">
        <f>INDEX('Org2564 NEW'!I$4:I$902,MATCH(OrgTbl[[#This Row],[code5]],'Org2564 NEW'!$C$4:$C$902,0))</f>
        <v>5</v>
      </c>
      <c r="O189" s="164" t="s">
        <v>2638</v>
      </c>
      <c r="P189" s="164" t="str">
        <f>INDEX('Org2564 NEW'!J$4:J$902,MATCH(OrgTbl[[#This Row],[code5]],'Org2564 NEW'!$C$4:$C$902,0))</f>
        <v>รพช.F2 &lt;=30,000</v>
      </c>
      <c r="Q189" s="164"/>
      <c r="R189" s="166"/>
    </row>
    <row r="190" spans="1:18" x14ac:dyDescent="0.35">
      <c r="A190" s="164" t="s">
        <v>410</v>
      </c>
      <c r="B190" s="164" t="s">
        <v>2639</v>
      </c>
      <c r="C190" s="164" t="s">
        <v>2640</v>
      </c>
      <c r="D190" s="164" t="s">
        <v>2641</v>
      </c>
      <c r="E190" s="165">
        <v>6</v>
      </c>
      <c r="F190" s="164" t="s">
        <v>948</v>
      </c>
      <c r="G190" s="164" t="str">
        <f>INDEX('Org2564 NEW'!E$4:E$902,MATCH(OrgTbl[[#This Row],[code5]],'Org2564 NEW'!$C$4:$C$902,0))</f>
        <v>รพช.</v>
      </c>
      <c r="H190" s="165">
        <v>23</v>
      </c>
      <c r="I190" s="164" t="s">
        <v>2624</v>
      </c>
      <c r="J190" s="169">
        <f>INDEX('Org2564 NEW'!G$4:G$902,MATCH(OrgTbl[[#This Row],[code5]],'Org2564 NEW'!$C$4:$C$902,0))</f>
        <v>30</v>
      </c>
      <c r="K190" s="164" t="s">
        <v>932</v>
      </c>
      <c r="L190" s="164" t="str">
        <f>INDEX('Org2564 NEW'!F$4:F$902,MATCH(OrgTbl[[#This Row],[code5]],'Org2564 NEW'!$C$4:$C$902,0))</f>
        <v>F2</v>
      </c>
      <c r="M190" s="165">
        <f>INDEX('Org2564 NEW'!I$4:I$902,MATCH(OrgTbl[[#This Row],[code5]],'Org2564 NEW'!$C$4:$C$902,0))</f>
        <v>5</v>
      </c>
      <c r="O190" s="164" t="s">
        <v>2642</v>
      </c>
      <c r="P190" s="164" t="str">
        <f>INDEX('Org2564 NEW'!J$4:J$902,MATCH(OrgTbl[[#This Row],[code5]],'Org2564 NEW'!$C$4:$C$902,0))</f>
        <v>รพช.F2 &lt;=30,000</v>
      </c>
      <c r="Q190" s="164"/>
      <c r="R190" s="166"/>
    </row>
    <row r="191" spans="1:18" x14ac:dyDescent="0.35">
      <c r="A191" s="164" t="s">
        <v>411</v>
      </c>
      <c r="B191" s="164" t="s">
        <v>2643</v>
      </c>
      <c r="C191" s="164" t="s">
        <v>2644</v>
      </c>
      <c r="D191" s="164" t="s">
        <v>2645</v>
      </c>
      <c r="E191" s="165">
        <v>6</v>
      </c>
      <c r="F191" s="164" t="s">
        <v>948</v>
      </c>
      <c r="G191" s="164" t="str">
        <f>INDEX('Org2564 NEW'!E$4:E$902,MATCH(OrgTbl[[#This Row],[code5]],'Org2564 NEW'!$C$4:$C$902,0))</f>
        <v>รพช.</v>
      </c>
      <c r="H191" s="165">
        <v>23</v>
      </c>
      <c r="I191" s="164" t="s">
        <v>2624</v>
      </c>
      <c r="J191" s="169">
        <f>INDEX('Org2564 NEW'!G$4:G$902,MATCH(OrgTbl[[#This Row],[code5]],'Org2564 NEW'!$C$4:$C$902,0))</f>
        <v>7</v>
      </c>
      <c r="K191" s="164" t="s">
        <v>932</v>
      </c>
      <c r="L191" s="164" t="str">
        <f>INDEX('Org2564 NEW'!F$4:F$902,MATCH(OrgTbl[[#This Row],[code5]],'Org2564 NEW'!$C$4:$C$902,0))</f>
        <v>F3</v>
      </c>
      <c r="M191" s="165">
        <f>INDEX('Org2564 NEW'!I$4:I$902,MATCH(OrgTbl[[#This Row],[code5]],'Org2564 NEW'!$C$4:$C$902,0))</f>
        <v>2</v>
      </c>
      <c r="O191" s="164" t="s">
        <v>2647</v>
      </c>
      <c r="P191" s="164" t="str">
        <f>INDEX('Org2564 NEW'!J$4:J$902,MATCH(OrgTbl[[#This Row],[code5]],'Org2564 NEW'!$C$4:$C$902,0))</f>
        <v>รพช.F3 &lt;=15,000</v>
      </c>
      <c r="Q191" s="164"/>
      <c r="R191" s="166"/>
    </row>
    <row r="192" spans="1:18" x14ac:dyDescent="0.35">
      <c r="A192" s="164" t="s">
        <v>386</v>
      </c>
      <c r="B192" s="164" t="s">
        <v>2660</v>
      </c>
      <c r="C192" s="164" t="s">
        <v>2661</v>
      </c>
      <c r="D192" s="164" t="s">
        <v>2662</v>
      </c>
      <c r="E192" s="165">
        <v>6</v>
      </c>
      <c r="F192" s="164" t="s">
        <v>948</v>
      </c>
      <c r="G192" s="164" t="str">
        <f>INDEX('Org2564 NEW'!E$4:E$902,MATCH(OrgTbl[[#This Row],[code5]],'Org2564 NEW'!$C$4:$C$902,0))</f>
        <v>รพช.</v>
      </c>
      <c r="H192" s="165">
        <v>24</v>
      </c>
      <c r="I192" s="164" t="s">
        <v>2654</v>
      </c>
      <c r="J192" s="169">
        <f>INDEX('Org2564 NEW'!G$4:G$902,MATCH(OrgTbl[[#This Row],[code5]],'Org2564 NEW'!$C$4:$C$902,0))</f>
        <v>50</v>
      </c>
      <c r="K192" s="164" t="s">
        <v>932</v>
      </c>
      <c r="L192" s="164" t="str">
        <f>INDEX('Org2564 NEW'!F$4:F$902,MATCH(OrgTbl[[#This Row],[code5]],'Org2564 NEW'!$C$4:$C$902,0))</f>
        <v>F2</v>
      </c>
      <c r="M192" s="165">
        <f>INDEX('Org2564 NEW'!I$4:I$902,MATCH(OrgTbl[[#This Row],[code5]],'Org2564 NEW'!$C$4:$C$902,0))</f>
        <v>5</v>
      </c>
      <c r="O192" s="164" t="s">
        <v>2663</v>
      </c>
      <c r="P192" s="164" t="str">
        <f>INDEX('Org2564 NEW'!J$4:J$902,MATCH(OrgTbl[[#This Row],[code5]],'Org2564 NEW'!$C$4:$C$902,0))</f>
        <v>รพช.F2 &lt;=30,000</v>
      </c>
      <c r="Q192" s="164"/>
      <c r="R192" s="166"/>
    </row>
    <row r="193" spans="1:18" x14ac:dyDescent="0.35">
      <c r="A193" s="164" t="s">
        <v>387</v>
      </c>
      <c r="B193" s="164" t="s">
        <v>2664</v>
      </c>
      <c r="C193" s="164" t="s">
        <v>2665</v>
      </c>
      <c r="D193" s="164" t="s">
        <v>2666</v>
      </c>
      <c r="E193" s="165">
        <v>6</v>
      </c>
      <c r="F193" s="164" t="s">
        <v>948</v>
      </c>
      <c r="G193" s="164" t="str">
        <f>INDEX('Org2564 NEW'!E$4:E$902,MATCH(OrgTbl[[#This Row],[code5]],'Org2564 NEW'!$C$4:$C$902,0))</f>
        <v>รพช.</v>
      </c>
      <c r="H193" s="165">
        <v>24</v>
      </c>
      <c r="I193" s="164" t="s">
        <v>2654</v>
      </c>
      <c r="J193" s="169">
        <f>INDEX('Org2564 NEW'!G$4:G$902,MATCH(OrgTbl[[#This Row],[code5]],'Org2564 NEW'!$C$4:$C$902,0))</f>
        <v>64</v>
      </c>
      <c r="K193" s="164" t="s">
        <v>932</v>
      </c>
      <c r="L193" s="164" t="str">
        <f>INDEX('Org2564 NEW'!F$4:F$902,MATCH(OrgTbl[[#This Row],[code5]],'Org2564 NEW'!$C$4:$C$902,0))</f>
        <v>F1</v>
      </c>
      <c r="M193" s="165">
        <f>INDEX('Org2564 NEW'!I$4:I$902,MATCH(OrgTbl[[#This Row],[code5]],'Org2564 NEW'!$C$4:$C$902,0))</f>
        <v>10</v>
      </c>
      <c r="O193" s="164" t="s">
        <v>2667</v>
      </c>
      <c r="P193" s="164" t="str">
        <f>INDEX('Org2564 NEW'!J$4:J$902,MATCH(OrgTbl[[#This Row],[code5]],'Org2564 NEW'!$C$4:$C$902,0))</f>
        <v>รพช.F1 50,000-100,000</v>
      </c>
      <c r="Q193" s="164"/>
      <c r="R193" s="166"/>
    </row>
    <row r="194" spans="1:18" x14ac:dyDescent="0.35">
      <c r="A194" s="164" t="s">
        <v>388</v>
      </c>
      <c r="B194" s="164" t="s">
        <v>2668</v>
      </c>
      <c r="C194" s="164" t="s">
        <v>2669</v>
      </c>
      <c r="D194" s="164" t="s">
        <v>2670</v>
      </c>
      <c r="E194" s="165">
        <v>6</v>
      </c>
      <c r="F194" s="164" t="s">
        <v>948</v>
      </c>
      <c r="G194" s="164" t="str">
        <f>INDEX('Org2564 NEW'!E$4:E$902,MATCH(OrgTbl[[#This Row],[code5]],'Org2564 NEW'!$C$4:$C$902,0))</f>
        <v>รพช.</v>
      </c>
      <c r="H194" s="165">
        <v>24</v>
      </c>
      <c r="I194" s="164" t="s">
        <v>2654</v>
      </c>
      <c r="J194" s="169">
        <f>INDEX('Org2564 NEW'!G$4:G$902,MATCH(OrgTbl[[#This Row],[code5]],'Org2564 NEW'!$C$4:$C$902,0))</f>
        <v>90</v>
      </c>
      <c r="K194" s="164" t="s">
        <v>932</v>
      </c>
      <c r="L194" s="164" t="str">
        <f>INDEX('Org2564 NEW'!F$4:F$902,MATCH(OrgTbl[[#This Row],[code5]],'Org2564 NEW'!$C$4:$C$902,0))</f>
        <v>F1</v>
      </c>
      <c r="M194" s="165">
        <f>INDEX('Org2564 NEW'!I$4:I$902,MATCH(OrgTbl[[#This Row],[code5]],'Org2564 NEW'!$C$4:$C$902,0))</f>
        <v>10</v>
      </c>
      <c r="O194" s="164" t="s">
        <v>2671</v>
      </c>
      <c r="P194" s="164" t="str">
        <f>INDEX('Org2564 NEW'!J$4:J$902,MATCH(OrgTbl[[#This Row],[code5]],'Org2564 NEW'!$C$4:$C$902,0))</f>
        <v>รพช.F1 50,000-100,000</v>
      </c>
      <c r="Q194" s="164"/>
      <c r="R194" s="166"/>
    </row>
    <row r="195" spans="1:18" x14ac:dyDescent="0.35">
      <c r="A195" s="164" t="s">
        <v>389</v>
      </c>
      <c r="B195" s="164" t="s">
        <v>2672</v>
      </c>
      <c r="C195" s="164" t="s">
        <v>2673</v>
      </c>
      <c r="D195" s="164" t="s">
        <v>2674</v>
      </c>
      <c r="E195" s="165">
        <v>6</v>
      </c>
      <c r="F195" s="164" t="s">
        <v>948</v>
      </c>
      <c r="G195" s="164" t="str">
        <f>INDEX('Org2564 NEW'!E$4:E$902,MATCH(OrgTbl[[#This Row],[code5]],'Org2564 NEW'!$C$4:$C$902,0))</f>
        <v>รพช.</v>
      </c>
      <c r="H195" s="165">
        <v>24</v>
      </c>
      <c r="I195" s="164" t="s">
        <v>2654</v>
      </c>
      <c r="J195" s="169">
        <f>INDEX('Org2564 NEW'!G$4:G$902,MATCH(OrgTbl[[#This Row],[code5]],'Org2564 NEW'!$C$4:$C$902,0))</f>
        <v>52</v>
      </c>
      <c r="K195" s="164" t="s">
        <v>932</v>
      </c>
      <c r="L195" s="164" t="str">
        <f>INDEX('Org2564 NEW'!F$4:F$902,MATCH(OrgTbl[[#This Row],[code5]],'Org2564 NEW'!$C$4:$C$902,0))</f>
        <v>F2</v>
      </c>
      <c r="M195" s="165">
        <f>INDEX('Org2564 NEW'!I$4:I$902,MATCH(OrgTbl[[#This Row],[code5]],'Org2564 NEW'!$C$4:$C$902,0))</f>
        <v>6</v>
      </c>
      <c r="O195" s="164" t="s">
        <v>2675</v>
      </c>
      <c r="P195" s="164" t="str">
        <f>INDEX('Org2564 NEW'!J$4:J$902,MATCH(OrgTbl[[#This Row],[code5]],'Org2564 NEW'!$C$4:$C$902,0))</f>
        <v>รพช.F2 30,000 - 60,000</v>
      </c>
      <c r="Q195" s="164"/>
      <c r="R195" s="166"/>
    </row>
    <row r="196" spans="1:18" x14ac:dyDescent="0.35">
      <c r="A196" s="164" t="s">
        <v>390</v>
      </c>
      <c r="B196" s="164" t="s">
        <v>2676</v>
      </c>
      <c r="C196" s="164" t="s">
        <v>2677</v>
      </c>
      <c r="D196" s="164" t="s">
        <v>2678</v>
      </c>
      <c r="E196" s="165">
        <v>6</v>
      </c>
      <c r="F196" s="164" t="s">
        <v>948</v>
      </c>
      <c r="G196" s="164" t="str">
        <f>INDEX('Org2564 NEW'!E$4:E$902,MATCH(OrgTbl[[#This Row],[code5]],'Org2564 NEW'!$C$4:$C$902,0))</f>
        <v>รพช.</v>
      </c>
      <c r="H196" s="165">
        <v>24</v>
      </c>
      <c r="I196" s="164" t="s">
        <v>2654</v>
      </c>
      <c r="J196" s="169">
        <f>INDEX('Org2564 NEW'!G$4:G$902,MATCH(OrgTbl[[#This Row],[code5]],'Org2564 NEW'!$C$4:$C$902,0))</f>
        <v>146</v>
      </c>
      <c r="K196" s="164" t="s">
        <v>932</v>
      </c>
      <c r="L196" s="164" t="str">
        <f>INDEX('Org2564 NEW'!F$4:F$902,MATCH(OrgTbl[[#This Row],[code5]],'Org2564 NEW'!$C$4:$C$902,0))</f>
        <v>M2</v>
      </c>
      <c r="M196" s="165">
        <f>INDEX('Org2564 NEW'!I$4:I$902,MATCH(OrgTbl[[#This Row],[code5]],'Org2564 NEW'!$C$4:$C$902,0))</f>
        <v>13</v>
      </c>
      <c r="O196" s="164" t="s">
        <v>2680</v>
      </c>
      <c r="P196" s="164" t="str">
        <f>INDEX('Org2564 NEW'!J$4:J$902,MATCH(OrgTbl[[#This Row],[code5]],'Org2564 NEW'!$C$4:$C$902,0))</f>
        <v>รพช. M2 &gt;100</v>
      </c>
      <c r="Q196" s="164"/>
      <c r="R196" s="166"/>
    </row>
    <row r="197" spans="1:18" x14ac:dyDescent="0.35">
      <c r="A197" s="164" t="s">
        <v>391</v>
      </c>
      <c r="B197" s="164" t="s">
        <v>2681</v>
      </c>
      <c r="C197" s="164" t="s">
        <v>2682</v>
      </c>
      <c r="D197" s="164" t="s">
        <v>2683</v>
      </c>
      <c r="E197" s="165">
        <v>6</v>
      </c>
      <c r="F197" s="164" t="s">
        <v>948</v>
      </c>
      <c r="G197" s="164" t="str">
        <f>INDEX('Org2564 NEW'!E$4:E$902,MATCH(OrgTbl[[#This Row],[code5]],'Org2564 NEW'!$C$4:$C$902,0))</f>
        <v>รพช.</v>
      </c>
      <c r="H197" s="165">
        <v>24</v>
      </c>
      <c r="I197" s="164" t="s">
        <v>2654</v>
      </c>
      <c r="J197" s="169">
        <f>INDEX('Org2564 NEW'!G$4:G$902,MATCH(OrgTbl[[#This Row],[code5]],'Org2564 NEW'!$C$4:$C$902,0))</f>
        <v>150</v>
      </c>
      <c r="K197" s="164" t="s">
        <v>932</v>
      </c>
      <c r="L197" s="164" t="str">
        <f>INDEX('Org2564 NEW'!F$4:F$902,MATCH(OrgTbl[[#This Row],[code5]],'Org2564 NEW'!$C$4:$C$902,0))</f>
        <v>M2</v>
      </c>
      <c r="M197" s="165">
        <f>INDEX('Org2564 NEW'!I$4:I$902,MATCH(OrgTbl[[#This Row],[code5]],'Org2564 NEW'!$C$4:$C$902,0))</f>
        <v>13</v>
      </c>
      <c r="O197" s="164" t="s">
        <v>2685</v>
      </c>
      <c r="P197" s="164" t="str">
        <f>INDEX('Org2564 NEW'!J$4:J$902,MATCH(OrgTbl[[#This Row],[code5]],'Org2564 NEW'!$C$4:$C$902,0))</f>
        <v>รพช. M2 &gt;100</v>
      </c>
      <c r="Q197" s="164"/>
      <c r="R197" s="166"/>
    </row>
    <row r="198" spans="1:18" x14ac:dyDescent="0.35">
      <c r="A198" s="164" t="s">
        <v>392</v>
      </c>
      <c r="B198" s="164" t="s">
        <v>2686</v>
      </c>
      <c r="C198" s="164" t="s">
        <v>2687</v>
      </c>
      <c r="D198" s="164" t="s">
        <v>2688</v>
      </c>
      <c r="E198" s="165">
        <v>6</v>
      </c>
      <c r="F198" s="164" t="s">
        <v>948</v>
      </c>
      <c r="G198" s="164" t="str">
        <f>INDEX('Org2564 NEW'!E$4:E$902,MATCH(OrgTbl[[#This Row],[code5]],'Org2564 NEW'!$C$4:$C$902,0))</f>
        <v>รพช.</v>
      </c>
      <c r="H198" s="165">
        <v>24</v>
      </c>
      <c r="I198" s="164" t="s">
        <v>2654</v>
      </c>
      <c r="J198" s="169">
        <f>INDEX('Org2564 NEW'!G$4:G$902,MATCH(OrgTbl[[#This Row],[code5]],'Org2564 NEW'!$C$4:$C$902,0))</f>
        <v>85</v>
      </c>
      <c r="K198" s="164" t="s">
        <v>932</v>
      </c>
      <c r="L198" s="164" t="str">
        <f>INDEX('Org2564 NEW'!F$4:F$902,MATCH(OrgTbl[[#This Row],[code5]],'Org2564 NEW'!$C$4:$C$902,0))</f>
        <v>F2</v>
      </c>
      <c r="M198" s="165">
        <f>INDEX('Org2564 NEW'!I$4:I$902,MATCH(OrgTbl[[#This Row],[code5]],'Org2564 NEW'!$C$4:$C$902,0))</f>
        <v>5</v>
      </c>
      <c r="O198" s="164" t="s">
        <v>2689</v>
      </c>
      <c r="P198" s="164" t="str">
        <f>INDEX('Org2564 NEW'!J$4:J$902,MATCH(OrgTbl[[#This Row],[code5]],'Org2564 NEW'!$C$4:$C$902,0))</f>
        <v>รพช.F2 &lt;=30,000</v>
      </c>
      <c r="Q198" s="164"/>
      <c r="R198" s="166"/>
    </row>
    <row r="199" spans="1:18" x14ac:dyDescent="0.35">
      <c r="A199" s="164" t="s">
        <v>414</v>
      </c>
      <c r="B199" s="164" t="s">
        <v>2705</v>
      </c>
      <c r="C199" s="164" t="s">
        <v>2706</v>
      </c>
      <c r="D199" s="164" t="s">
        <v>2707</v>
      </c>
      <c r="E199" s="165">
        <v>6</v>
      </c>
      <c r="F199" s="164" t="s">
        <v>938</v>
      </c>
      <c r="G199" s="164" t="str">
        <f>INDEX('Org2564 NEW'!E$4:E$902,MATCH(OrgTbl[[#This Row],[code5]],'Org2564 NEW'!$C$4:$C$902,0))</f>
        <v>รพท.</v>
      </c>
      <c r="H199" s="165">
        <v>25</v>
      </c>
      <c r="I199" s="164" t="s">
        <v>2702</v>
      </c>
      <c r="J199" s="169">
        <f>INDEX('Org2564 NEW'!G$4:G$902,MATCH(OrgTbl[[#This Row],[code5]],'Org2564 NEW'!$C$4:$C$902,0))</f>
        <v>248</v>
      </c>
      <c r="K199" s="164" t="s">
        <v>941</v>
      </c>
      <c r="L199" s="164" t="str">
        <f>INDEX('Org2564 NEW'!F$4:F$902,MATCH(OrgTbl[[#This Row],[code5]],'Org2564 NEW'!$C$4:$C$902,0))</f>
        <v>M1</v>
      </c>
      <c r="M199" s="165">
        <f>INDEX('Org2564 NEW'!I$4:I$902,MATCH(OrgTbl[[#This Row],[code5]],'Org2564 NEW'!$C$4:$C$902,0))</f>
        <v>15</v>
      </c>
      <c r="O199" s="164" t="s">
        <v>2708</v>
      </c>
      <c r="P199" s="164" t="str">
        <f>INDEX('Org2564 NEW'!J$4:J$902,MATCH(OrgTbl[[#This Row],[code5]],'Org2564 NEW'!$C$4:$C$902,0))</f>
        <v>รพท. M1 &gt;200</v>
      </c>
      <c r="Q199" s="164"/>
      <c r="R199" s="166"/>
    </row>
    <row r="200" spans="1:18" x14ac:dyDescent="0.35">
      <c r="A200" s="164" t="s">
        <v>415</v>
      </c>
      <c r="B200" s="164" t="s">
        <v>2709</v>
      </c>
      <c r="C200" s="164" t="s">
        <v>2710</v>
      </c>
      <c r="D200" s="164" t="s">
        <v>2711</v>
      </c>
      <c r="E200" s="165">
        <v>6</v>
      </c>
      <c r="F200" s="164" t="s">
        <v>948</v>
      </c>
      <c r="G200" s="164" t="str">
        <f>INDEX('Org2564 NEW'!E$4:E$902,MATCH(OrgTbl[[#This Row],[code5]],'Org2564 NEW'!$C$4:$C$902,0))</f>
        <v>รพช.</v>
      </c>
      <c r="H200" s="165">
        <v>25</v>
      </c>
      <c r="I200" s="164" t="s">
        <v>2702</v>
      </c>
      <c r="J200" s="169">
        <f>INDEX('Org2564 NEW'!G$4:G$902,MATCH(OrgTbl[[#This Row],[code5]],'Org2564 NEW'!$C$4:$C$902,0))</f>
        <v>60</v>
      </c>
      <c r="K200" s="164" t="s">
        <v>941</v>
      </c>
      <c r="L200" s="164" t="str">
        <f>INDEX('Org2564 NEW'!F$4:F$902,MATCH(OrgTbl[[#This Row],[code5]],'Org2564 NEW'!$C$4:$C$902,0))</f>
        <v>F2</v>
      </c>
      <c r="M200" s="165">
        <f>INDEX('Org2564 NEW'!I$4:I$902,MATCH(OrgTbl[[#This Row],[code5]],'Org2564 NEW'!$C$4:$C$902,0))</f>
        <v>6</v>
      </c>
      <c r="O200" s="164" t="s">
        <v>2712</v>
      </c>
      <c r="P200" s="164" t="str">
        <f>INDEX('Org2564 NEW'!J$4:J$902,MATCH(OrgTbl[[#This Row],[code5]],'Org2564 NEW'!$C$4:$C$902,0))</f>
        <v>รพช.F2 30,000 - 60,000</v>
      </c>
      <c r="Q200" s="164"/>
      <c r="R200" s="166"/>
    </row>
    <row r="201" spans="1:18" x14ac:dyDescent="0.35">
      <c r="A201" s="164" t="s">
        <v>416</v>
      </c>
      <c r="B201" s="164" t="s">
        <v>2713</v>
      </c>
      <c r="C201" s="164" t="s">
        <v>2714</v>
      </c>
      <c r="D201" s="164" t="s">
        <v>2715</v>
      </c>
      <c r="E201" s="165">
        <v>6</v>
      </c>
      <c r="F201" s="164" t="s">
        <v>948</v>
      </c>
      <c r="G201" s="164" t="str">
        <f>INDEX('Org2564 NEW'!E$4:E$902,MATCH(OrgTbl[[#This Row],[code5]],'Org2564 NEW'!$C$4:$C$902,0))</f>
        <v>รพช.</v>
      </c>
      <c r="H201" s="165">
        <v>25</v>
      </c>
      <c r="I201" s="164" t="s">
        <v>2702</v>
      </c>
      <c r="J201" s="169">
        <f>INDEX('Org2564 NEW'!G$4:G$902,MATCH(OrgTbl[[#This Row],[code5]],'Org2564 NEW'!$C$4:$C$902,0))</f>
        <v>30</v>
      </c>
      <c r="K201" s="164" t="s">
        <v>941</v>
      </c>
      <c r="L201" s="164" t="str">
        <f>INDEX('Org2564 NEW'!F$4:F$902,MATCH(OrgTbl[[#This Row],[code5]],'Org2564 NEW'!$C$4:$C$902,0))</f>
        <v>F2</v>
      </c>
      <c r="M201" s="165">
        <f>INDEX('Org2564 NEW'!I$4:I$902,MATCH(OrgTbl[[#This Row],[code5]],'Org2564 NEW'!$C$4:$C$902,0))</f>
        <v>5</v>
      </c>
      <c r="O201" s="164" t="s">
        <v>2716</v>
      </c>
      <c r="P201" s="164" t="str">
        <f>INDEX('Org2564 NEW'!J$4:J$902,MATCH(OrgTbl[[#This Row],[code5]],'Org2564 NEW'!$C$4:$C$902,0))</f>
        <v>รพช.F2 &lt;=30,000</v>
      </c>
      <c r="Q201" s="164"/>
      <c r="R201" s="166"/>
    </row>
    <row r="202" spans="1:18" x14ac:dyDescent="0.35">
      <c r="A202" s="164" t="s">
        <v>417</v>
      </c>
      <c r="B202" s="164" t="s">
        <v>2717</v>
      </c>
      <c r="C202" s="164" t="s">
        <v>2718</v>
      </c>
      <c r="D202" s="164" t="s">
        <v>2719</v>
      </c>
      <c r="E202" s="165">
        <v>6</v>
      </c>
      <c r="F202" s="164" t="s">
        <v>948</v>
      </c>
      <c r="G202" s="164" t="str">
        <f>INDEX('Org2564 NEW'!E$4:E$902,MATCH(OrgTbl[[#This Row],[code5]],'Org2564 NEW'!$C$4:$C$902,0))</f>
        <v>รพช.</v>
      </c>
      <c r="H202" s="165">
        <v>25</v>
      </c>
      <c r="I202" s="164" t="s">
        <v>2702</v>
      </c>
      <c r="J202" s="169">
        <f>INDEX('Org2564 NEW'!G$4:G$902,MATCH(OrgTbl[[#This Row],[code5]],'Org2564 NEW'!$C$4:$C$902,0))</f>
        <v>33</v>
      </c>
      <c r="K202" s="164" t="s">
        <v>941</v>
      </c>
      <c r="L202" s="164" t="str">
        <f>INDEX('Org2564 NEW'!F$4:F$902,MATCH(OrgTbl[[#This Row],[code5]],'Org2564 NEW'!$C$4:$C$902,0))</f>
        <v>F2</v>
      </c>
      <c r="M202" s="165">
        <f>INDEX('Org2564 NEW'!I$4:I$902,MATCH(OrgTbl[[#This Row],[code5]],'Org2564 NEW'!$C$4:$C$902,0))</f>
        <v>6</v>
      </c>
      <c r="O202" s="164" t="s">
        <v>2720</v>
      </c>
      <c r="P202" s="164" t="str">
        <f>INDEX('Org2564 NEW'!J$4:J$902,MATCH(OrgTbl[[#This Row],[code5]],'Org2564 NEW'!$C$4:$C$902,0))</f>
        <v>รพช.F2 30,000 - 60,000</v>
      </c>
      <c r="Q202" s="164"/>
      <c r="R202" s="166"/>
    </row>
    <row r="203" spans="1:18" x14ac:dyDescent="0.35">
      <c r="A203" s="164" t="s">
        <v>418</v>
      </c>
      <c r="B203" s="164" t="s">
        <v>2721</v>
      </c>
      <c r="C203" s="164" t="s">
        <v>2722</v>
      </c>
      <c r="D203" s="164" t="s">
        <v>2723</v>
      </c>
      <c r="E203" s="165">
        <v>6</v>
      </c>
      <c r="F203" s="164" t="s">
        <v>948</v>
      </c>
      <c r="G203" s="164" t="str">
        <f>INDEX('Org2564 NEW'!E$4:E$902,MATCH(OrgTbl[[#This Row],[code5]],'Org2564 NEW'!$C$4:$C$902,0))</f>
        <v>รพช.</v>
      </c>
      <c r="H203" s="165">
        <v>25</v>
      </c>
      <c r="I203" s="164" t="s">
        <v>2702</v>
      </c>
      <c r="J203" s="169">
        <f>INDEX('Org2564 NEW'!G$4:G$902,MATCH(OrgTbl[[#This Row],[code5]],'Org2564 NEW'!$C$4:$C$902,0))</f>
        <v>60</v>
      </c>
      <c r="K203" s="164" t="s">
        <v>941</v>
      </c>
      <c r="L203" s="164" t="str">
        <f>INDEX('Org2564 NEW'!F$4:F$902,MATCH(OrgTbl[[#This Row],[code5]],'Org2564 NEW'!$C$4:$C$902,0))</f>
        <v>F2</v>
      </c>
      <c r="M203" s="165">
        <f>INDEX('Org2564 NEW'!I$4:I$902,MATCH(OrgTbl[[#This Row],[code5]],'Org2564 NEW'!$C$4:$C$902,0))</f>
        <v>6</v>
      </c>
      <c r="O203" s="164" t="s">
        <v>2724</v>
      </c>
      <c r="P203" s="164" t="str">
        <f>INDEX('Org2564 NEW'!J$4:J$902,MATCH(OrgTbl[[#This Row],[code5]],'Org2564 NEW'!$C$4:$C$902,0))</f>
        <v>รพช.F2 30,000 - 60,000</v>
      </c>
      <c r="Q203" s="164"/>
      <c r="R203" s="166"/>
    </row>
    <row r="204" spans="1:18" x14ac:dyDescent="0.35">
      <c r="A204" s="164" t="s">
        <v>419</v>
      </c>
      <c r="B204" s="164" t="s">
        <v>2725</v>
      </c>
      <c r="C204" s="164" t="s">
        <v>2726</v>
      </c>
      <c r="D204" s="164" t="s">
        <v>2727</v>
      </c>
      <c r="E204" s="165">
        <v>6</v>
      </c>
      <c r="F204" s="164" t="s">
        <v>948</v>
      </c>
      <c r="G204" s="164" t="str">
        <f>INDEX('Org2564 NEW'!E$4:E$902,MATCH(OrgTbl[[#This Row],[code5]],'Org2564 NEW'!$C$4:$C$902,0))</f>
        <v>รพช.</v>
      </c>
      <c r="H204" s="165">
        <v>25</v>
      </c>
      <c r="I204" s="164" t="s">
        <v>2702</v>
      </c>
      <c r="J204" s="169">
        <f>INDEX('Org2564 NEW'!G$4:G$902,MATCH(OrgTbl[[#This Row],[code5]],'Org2564 NEW'!$C$4:$C$902,0))</f>
        <v>30</v>
      </c>
      <c r="K204" s="164" t="s">
        <v>941</v>
      </c>
      <c r="L204" s="164" t="str">
        <f>INDEX('Org2564 NEW'!F$4:F$902,MATCH(OrgTbl[[#This Row],[code5]],'Org2564 NEW'!$C$4:$C$902,0))</f>
        <v>F2</v>
      </c>
      <c r="M204" s="165">
        <f>INDEX('Org2564 NEW'!I$4:I$902,MATCH(OrgTbl[[#This Row],[code5]],'Org2564 NEW'!$C$4:$C$902,0))</f>
        <v>5</v>
      </c>
      <c r="O204" s="164" t="s">
        <v>2728</v>
      </c>
      <c r="P204" s="164" t="str">
        <f>INDEX('Org2564 NEW'!J$4:J$902,MATCH(OrgTbl[[#This Row],[code5]],'Org2564 NEW'!$C$4:$C$902,0))</f>
        <v>รพช.F2 &lt;=30,000</v>
      </c>
      <c r="Q204" s="164"/>
      <c r="R204" s="166"/>
    </row>
    <row r="205" spans="1:18" x14ac:dyDescent="0.35">
      <c r="A205" s="164" t="s">
        <v>236</v>
      </c>
      <c r="B205" s="164" t="s">
        <v>2153</v>
      </c>
      <c r="C205" s="164" t="s">
        <v>2154</v>
      </c>
      <c r="D205" s="164" t="s">
        <v>2155</v>
      </c>
      <c r="E205" s="165">
        <v>4</v>
      </c>
      <c r="F205" s="164" t="s">
        <v>948</v>
      </c>
      <c r="G205" s="164" t="str">
        <f>INDEX('Org2564 NEW'!E$4:E$902,MATCH(OrgTbl[[#This Row],[code5]],'Org2564 NEW'!$C$4:$C$902,0))</f>
        <v>รพช.</v>
      </c>
      <c r="H205" s="165">
        <v>26</v>
      </c>
      <c r="I205" s="164" t="s">
        <v>2150</v>
      </c>
      <c r="J205" s="169">
        <f>INDEX('Org2564 NEW'!G$4:G$902,MATCH(OrgTbl[[#This Row],[code5]],'Org2564 NEW'!$C$4:$C$902,0))</f>
        <v>18</v>
      </c>
      <c r="K205" s="164" t="s">
        <v>941</v>
      </c>
      <c r="L205" s="164" t="str">
        <f>INDEX('Org2564 NEW'!F$4:F$902,MATCH(OrgTbl[[#This Row],[code5]],'Org2564 NEW'!$C$4:$C$902,0))</f>
        <v>F3</v>
      </c>
      <c r="M205" s="165">
        <f>INDEX('Org2564 NEW'!I$4:I$902,MATCH(OrgTbl[[#This Row],[code5]],'Org2564 NEW'!$C$4:$C$902,0))</f>
        <v>2</v>
      </c>
      <c r="O205" s="164" t="s">
        <v>2156</v>
      </c>
      <c r="P205" s="164" t="str">
        <f>INDEX('Org2564 NEW'!J$4:J$902,MATCH(OrgTbl[[#This Row],[code5]],'Org2564 NEW'!$C$4:$C$902,0))</f>
        <v>รพช.F3 &lt;=15,000</v>
      </c>
      <c r="Q205" s="164"/>
      <c r="R205" s="166"/>
    </row>
    <row r="206" spans="1:18" x14ac:dyDescent="0.35">
      <c r="A206" s="164" t="s">
        <v>237</v>
      </c>
      <c r="B206" s="164" t="s">
        <v>2157</v>
      </c>
      <c r="C206" s="164" t="s">
        <v>2158</v>
      </c>
      <c r="D206" s="164" t="s">
        <v>2159</v>
      </c>
      <c r="E206" s="165">
        <v>4</v>
      </c>
      <c r="F206" s="164" t="s">
        <v>948</v>
      </c>
      <c r="G206" s="164" t="str">
        <f>INDEX('Org2564 NEW'!E$4:E$902,MATCH(OrgTbl[[#This Row],[code5]],'Org2564 NEW'!$C$4:$C$902,0))</f>
        <v>รพช.</v>
      </c>
      <c r="H206" s="165">
        <v>26</v>
      </c>
      <c r="I206" s="164" t="s">
        <v>2150</v>
      </c>
      <c r="J206" s="169">
        <f>INDEX('Org2564 NEW'!G$4:G$902,MATCH(OrgTbl[[#This Row],[code5]],'Org2564 NEW'!$C$4:$C$902,0))</f>
        <v>70</v>
      </c>
      <c r="K206" s="164" t="s">
        <v>941</v>
      </c>
      <c r="L206" s="164" t="str">
        <f>INDEX('Org2564 NEW'!F$4:F$902,MATCH(OrgTbl[[#This Row],[code5]],'Org2564 NEW'!$C$4:$C$902,0))</f>
        <v>F2</v>
      </c>
      <c r="M206" s="165">
        <f>INDEX('Org2564 NEW'!I$4:I$902,MATCH(OrgTbl[[#This Row],[code5]],'Org2564 NEW'!$C$4:$C$902,0))</f>
        <v>6</v>
      </c>
      <c r="O206" s="164" t="s">
        <v>2160</v>
      </c>
      <c r="P206" s="164" t="str">
        <f>INDEX('Org2564 NEW'!J$4:J$902,MATCH(OrgTbl[[#This Row],[code5]],'Org2564 NEW'!$C$4:$C$902,0))</f>
        <v>รพช.F2 30,000 - 60,000</v>
      </c>
      <c r="Q206" s="164"/>
      <c r="R206" s="166"/>
    </row>
    <row r="207" spans="1:18" x14ac:dyDescent="0.35">
      <c r="A207" s="164" t="s">
        <v>238</v>
      </c>
      <c r="B207" s="164" t="s">
        <v>2161</v>
      </c>
      <c r="C207" s="164" t="s">
        <v>2162</v>
      </c>
      <c r="D207" s="164" t="s">
        <v>2163</v>
      </c>
      <c r="E207" s="165">
        <v>4</v>
      </c>
      <c r="F207" s="164" t="s">
        <v>948</v>
      </c>
      <c r="G207" s="164" t="str">
        <f>INDEX('Org2564 NEW'!E$4:E$902,MATCH(OrgTbl[[#This Row],[code5]],'Org2564 NEW'!$C$4:$C$902,0))</f>
        <v>รพช.</v>
      </c>
      <c r="H207" s="165">
        <v>26</v>
      </c>
      <c r="I207" s="164" t="s">
        <v>2150</v>
      </c>
      <c r="J207" s="169">
        <f>INDEX('Org2564 NEW'!G$4:G$902,MATCH(OrgTbl[[#This Row],[code5]],'Org2564 NEW'!$C$4:$C$902,0))</f>
        <v>33</v>
      </c>
      <c r="K207" s="164" t="s">
        <v>941</v>
      </c>
      <c r="L207" s="164" t="str">
        <f>INDEX('Org2564 NEW'!F$4:F$902,MATCH(OrgTbl[[#This Row],[code5]],'Org2564 NEW'!$C$4:$C$902,0))</f>
        <v>F2</v>
      </c>
      <c r="M207" s="165">
        <f>INDEX('Org2564 NEW'!I$4:I$902,MATCH(OrgTbl[[#This Row],[code5]],'Org2564 NEW'!$C$4:$C$902,0))</f>
        <v>5</v>
      </c>
      <c r="O207" s="164" t="s">
        <v>2164</v>
      </c>
      <c r="P207" s="164" t="str">
        <f>INDEX('Org2564 NEW'!J$4:J$902,MATCH(OrgTbl[[#This Row],[code5]],'Org2564 NEW'!$C$4:$C$902,0))</f>
        <v>รพช.F2 &lt;=30,000</v>
      </c>
      <c r="Q207" s="164"/>
      <c r="R207" s="166"/>
    </row>
    <row r="208" spans="1:18" x14ac:dyDescent="0.35">
      <c r="A208" s="164" t="s">
        <v>436</v>
      </c>
      <c r="B208" s="164" t="s">
        <v>2735</v>
      </c>
      <c r="C208" s="164" t="s">
        <v>2736</v>
      </c>
      <c r="D208" s="164" t="s">
        <v>2737</v>
      </c>
      <c r="E208" s="165">
        <v>6</v>
      </c>
      <c r="F208" s="164" t="s">
        <v>948</v>
      </c>
      <c r="G208" s="164" t="str">
        <f>INDEX('Org2564 NEW'!E$4:E$902,MATCH(OrgTbl[[#This Row],[code5]],'Org2564 NEW'!$C$4:$C$902,0))</f>
        <v>รพช.</v>
      </c>
      <c r="H208" s="165">
        <v>27</v>
      </c>
      <c r="I208" s="164" t="s">
        <v>2732</v>
      </c>
      <c r="J208" s="169">
        <f>INDEX('Org2564 NEW'!G$4:G$902,MATCH(OrgTbl[[#This Row],[code5]],'Org2564 NEW'!$C$4:$C$902,0))</f>
        <v>36</v>
      </c>
      <c r="K208" s="164" t="s">
        <v>941</v>
      </c>
      <c r="L208" s="164" t="str">
        <f>INDEX('Org2564 NEW'!F$4:F$902,MATCH(OrgTbl[[#This Row],[code5]],'Org2564 NEW'!$C$4:$C$902,0))</f>
        <v>F2</v>
      </c>
      <c r="M208" s="165">
        <f>INDEX('Org2564 NEW'!I$4:I$902,MATCH(OrgTbl[[#This Row],[code5]],'Org2564 NEW'!$C$4:$C$902,0))</f>
        <v>5</v>
      </c>
      <c r="O208" s="164" t="s">
        <v>2738</v>
      </c>
      <c r="P208" s="164" t="str">
        <f>INDEX('Org2564 NEW'!J$4:J$902,MATCH(OrgTbl[[#This Row],[code5]],'Org2564 NEW'!$C$4:$C$902,0))</f>
        <v>รพช.F2 &lt;=30,000</v>
      </c>
      <c r="Q208" s="164"/>
      <c r="R208" s="166"/>
    </row>
    <row r="209" spans="1:18" x14ac:dyDescent="0.35">
      <c r="A209" s="164" t="s">
        <v>437</v>
      </c>
      <c r="B209" s="164" t="s">
        <v>2739</v>
      </c>
      <c r="C209" s="164" t="s">
        <v>2740</v>
      </c>
      <c r="D209" s="164" t="s">
        <v>2741</v>
      </c>
      <c r="E209" s="165">
        <v>6</v>
      </c>
      <c r="F209" s="164" t="s">
        <v>948</v>
      </c>
      <c r="G209" s="164" t="str">
        <f>INDEX('Org2564 NEW'!E$4:E$902,MATCH(OrgTbl[[#This Row],[code5]],'Org2564 NEW'!$C$4:$C$902,0))</f>
        <v>รพช.</v>
      </c>
      <c r="H209" s="165">
        <v>27</v>
      </c>
      <c r="I209" s="164" t="s">
        <v>2732</v>
      </c>
      <c r="J209" s="169">
        <f>INDEX('Org2564 NEW'!G$4:G$902,MATCH(OrgTbl[[#This Row],[code5]],'Org2564 NEW'!$C$4:$C$902,0))</f>
        <v>46</v>
      </c>
      <c r="K209" s="164" t="s">
        <v>941</v>
      </c>
      <c r="L209" s="164" t="str">
        <f>INDEX('Org2564 NEW'!F$4:F$902,MATCH(OrgTbl[[#This Row],[code5]],'Org2564 NEW'!$C$4:$C$902,0))</f>
        <v>F2</v>
      </c>
      <c r="M209" s="165">
        <f>INDEX('Org2564 NEW'!I$4:I$902,MATCH(OrgTbl[[#This Row],[code5]],'Org2564 NEW'!$C$4:$C$902,0))</f>
        <v>6</v>
      </c>
      <c r="O209" s="164" t="s">
        <v>2742</v>
      </c>
      <c r="P209" s="164" t="str">
        <f>INDEX('Org2564 NEW'!J$4:J$902,MATCH(OrgTbl[[#This Row],[code5]],'Org2564 NEW'!$C$4:$C$902,0))</f>
        <v>รพช.F2 30,000 - 60,000</v>
      </c>
      <c r="Q209" s="164"/>
      <c r="R209" s="166"/>
    </row>
    <row r="210" spans="1:18" x14ac:dyDescent="0.35">
      <c r="A210" s="164" t="s">
        <v>438</v>
      </c>
      <c r="B210" s="164" t="s">
        <v>2743</v>
      </c>
      <c r="C210" s="164" t="s">
        <v>2744</v>
      </c>
      <c r="D210" s="164" t="s">
        <v>2745</v>
      </c>
      <c r="E210" s="165">
        <v>6</v>
      </c>
      <c r="F210" s="164" t="s">
        <v>948</v>
      </c>
      <c r="G210" s="164" t="str">
        <f>INDEX('Org2564 NEW'!E$4:E$902,MATCH(OrgTbl[[#This Row],[code5]],'Org2564 NEW'!$C$4:$C$902,0))</f>
        <v>รพช.</v>
      </c>
      <c r="H210" s="165">
        <v>27</v>
      </c>
      <c r="I210" s="164" t="s">
        <v>2732</v>
      </c>
      <c r="J210" s="169">
        <f>INDEX('Org2564 NEW'!G$4:G$902,MATCH(OrgTbl[[#This Row],[code5]],'Org2564 NEW'!$C$4:$C$902,0))</f>
        <v>71</v>
      </c>
      <c r="K210" s="164" t="s">
        <v>941</v>
      </c>
      <c r="L210" s="164" t="str">
        <f>INDEX('Org2564 NEW'!F$4:F$902,MATCH(OrgTbl[[#This Row],[code5]],'Org2564 NEW'!$C$4:$C$902,0))</f>
        <v>F2</v>
      </c>
      <c r="M210" s="165">
        <f>INDEX('Org2564 NEW'!I$4:I$902,MATCH(OrgTbl[[#This Row],[code5]],'Org2564 NEW'!$C$4:$C$902,0))</f>
        <v>6</v>
      </c>
      <c r="O210" s="164" t="s">
        <v>2747</v>
      </c>
      <c r="P210" s="164" t="str">
        <f>INDEX('Org2564 NEW'!J$4:J$902,MATCH(OrgTbl[[#This Row],[code5]],'Org2564 NEW'!$C$4:$C$902,0))</f>
        <v>รพช.F2 30,000 - 60,000</v>
      </c>
      <c r="Q210" s="164"/>
      <c r="R210" s="166"/>
    </row>
    <row r="211" spans="1:18" x14ac:dyDescent="0.35">
      <c r="A211" s="164" t="s">
        <v>439</v>
      </c>
      <c r="B211" s="164" t="s">
        <v>2748</v>
      </c>
      <c r="C211" s="164" t="s">
        <v>2749</v>
      </c>
      <c r="D211" s="164" t="s">
        <v>2750</v>
      </c>
      <c r="E211" s="165">
        <v>6</v>
      </c>
      <c r="F211" s="164" t="s">
        <v>948</v>
      </c>
      <c r="G211" s="164" t="str">
        <f>INDEX('Org2564 NEW'!E$4:E$902,MATCH(OrgTbl[[#This Row],[code5]],'Org2564 NEW'!$C$4:$C$902,0))</f>
        <v>รพช.</v>
      </c>
      <c r="H211" s="165">
        <v>27</v>
      </c>
      <c r="I211" s="164" t="s">
        <v>2732</v>
      </c>
      <c r="J211" s="169">
        <f>INDEX('Org2564 NEW'!G$4:G$902,MATCH(OrgTbl[[#This Row],[code5]],'Org2564 NEW'!$C$4:$C$902,0))</f>
        <v>77</v>
      </c>
      <c r="K211" s="164" t="s">
        <v>941</v>
      </c>
      <c r="L211" s="164" t="str">
        <f>INDEX('Org2564 NEW'!F$4:F$902,MATCH(OrgTbl[[#This Row],[code5]],'Org2564 NEW'!$C$4:$C$902,0))</f>
        <v>F2</v>
      </c>
      <c r="M211" s="165">
        <f>INDEX('Org2564 NEW'!I$4:I$902,MATCH(OrgTbl[[#This Row],[code5]],'Org2564 NEW'!$C$4:$C$902,0))</f>
        <v>6</v>
      </c>
      <c r="O211" s="164" t="s">
        <v>2751</v>
      </c>
      <c r="P211" s="164" t="str">
        <f>INDEX('Org2564 NEW'!J$4:J$902,MATCH(OrgTbl[[#This Row],[code5]],'Org2564 NEW'!$C$4:$C$902,0))</f>
        <v>รพช.F2 30,000 - 60,000</v>
      </c>
      <c r="Q211" s="164"/>
      <c r="R211" s="166"/>
    </row>
    <row r="212" spans="1:18" x14ac:dyDescent="0.35">
      <c r="A212" s="164" t="s">
        <v>440</v>
      </c>
      <c r="B212" s="164" t="s">
        <v>2752</v>
      </c>
      <c r="C212" s="164" t="s">
        <v>2753</v>
      </c>
      <c r="D212" s="164" t="s">
        <v>2754</v>
      </c>
      <c r="E212" s="165">
        <v>6</v>
      </c>
      <c r="F212" s="164" t="s">
        <v>938</v>
      </c>
      <c r="G212" s="164" t="str">
        <f>INDEX('Org2564 NEW'!E$4:E$902,MATCH(OrgTbl[[#This Row],[code5]],'Org2564 NEW'!$C$4:$C$902,0))</f>
        <v>รพท.</v>
      </c>
      <c r="H212" s="165">
        <v>27</v>
      </c>
      <c r="I212" s="164" t="s">
        <v>2732</v>
      </c>
      <c r="J212" s="169">
        <f>INDEX('Org2564 NEW'!G$4:G$902,MATCH(OrgTbl[[#This Row],[code5]],'Org2564 NEW'!$C$4:$C$902,0))</f>
        <v>156</v>
      </c>
      <c r="K212" s="164" t="s">
        <v>941</v>
      </c>
      <c r="L212" s="164" t="str">
        <f>INDEX('Org2564 NEW'!F$4:F$902,MATCH(OrgTbl[[#This Row],[code5]],'Org2564 NEW'!$C$4:$C$902,0))</f>
        <v>M1</v>
      </c>
      <c r="M212" s="165">
        <f>INDEX('Org2564 NEW'!I$4:I$902,MATCH(OrgTbl[[#This Row],[code5]],'Org2564 NEW'!$C$4:$C$902,0))</f>
        <v>14</v>
      </c>
      <c r="O212" s="164" t="s">
        <v>2756</v>
      </c>
      <c r="P212" s="164" t="str">
        <f>INDEX('Org2564 NEW'!J$4:J$902,MATCH(OrgTbl[[#This Row],[code5]],'Org2564 NEW'!$C$4:$C$902,0))</f>
        <v>รพท. M1 &lt;=200</v>
      </c>
      <c r="Q212" s="164"/>
      <c r="R212" s="166"/>
    </row>
    <row r="213" spans="1:18" x14ac:dyDescent="0.35">
      <c r="A213" s="164" t="s">
        <v>614</v>
      </c>
      <c r="B213" s="164" t="s">
        <v>3473</v>
      </c>
      <c r="C213" s="164" t="s">
        <v>3474</v>
      </c>
      <c r="D213" s="164" t="s">
        <v>3475</v>
      </c>
      <c r="E213" s="165">
        <v>9</v>
      </c>
      <c r="F213" s="164" t="s">
        <v>948</v>
      </c>
      <c r="G213" s="164" t="str">
        <f>INDEX('Org2564 NEW'!E$4:E$902,MATCH(OrgTbl[[#This Row],[code5]],'Org2564 NEW'!$C$4:$C$902,0))</f>
        <v>รพช.</v>
      </c>
      <c r="H213" s="165">
        <v>30</v>
      </c>
      <c r="I213" s="164" t="s">
        <v>3471</v>
      </c>
      <c r="J213" s="169">
        <f>INDEX('Org2564 NEW'!G$4:G$902,MATCH(OrgTbl[[#This Row],[code5]],'Org2564 NEW'!$C$4:$C$902,0))</f>
        <v>120</v>
      </c>
      <c r="K213" s="164" t="s">
        <v>941</v>
      </c>
      <c r="L213" s="164" t="str">
        <f>INDEX('Org2564 NEW'!F$4:F$902,MATCH(OrgTbl[[#This Row],[code5]],'Org2564 NEW'!$C$4:$C$902,0))</f>
        <v>M2</v>
      </c>
      <c r="M213" s="165">
        <f>INDEX('Org2564 NEW'!I$4:I$902,MATCH(OrgTbl[[#This Row],[code5]],'Org2564 NEW'!$C$4:$C$902,0))</f>
        <v>13</v>
      </c>
      <c r="O213" s="164" t="s">
        <v>3476</v>
      </c>
      <c r="P213" s="164" t="str">
        <f>INDEX('Org2564 NEW'!J$4:J$902,MATCH(OrgTbl[[#This Row],[code5]],'Org2564 NEW'!$C$4:$C$902,0))</f>
        <v>รพช. M2 &gt;100</v>
      </c>
      <c r="Q213" s="164"/>
      <c r="R213" s="166"/>
    </row>
    <row r="214" spans="1:18" x14ac:dyDescent="0.35">
      <c r="A214" s="164" t="s">
        <v>615</v>
      </c>
      <c r="B214" s="164" t="s">
        <v>3477</v>
      </c>
      <c r="C214" s="164" t="s">
        <v>3478</v>
      </c>
      <c r="D214" s="164" t="s">
        <v>3479</v>
      </c>
      <c r="E214" s="165">
        <v>9</v>
      </c>
      <c r="F214" s="164" t="s">
        <v>948</v>
      </c>
      <c r="G214" s="164" t="str">
        <f>INDEX('Org2564 NEW'!E$4:E$902,MATCH(OrgTbl[[#This Row],[code5]],'Org2564 NEW'!$C$4:$C$902,0))</f>
        <v>รพช.</v>
      </c>
      <c r="H214" s="165">
        <v>30</v>
      </c>
      <c r="I214" s="164" t="s">
        <v>3471</v>
      </c>
      <c r="J214" s="169">
        <f>INDEX('Org2564 NEW'!G$4:G$902,MATCH(OrgTbl[[#This Row],[code5]],'Org2564 NEW'!$C$4:$C$902,0))</f>
        <v>60</v>
      </c>
      <c r="K214" s="164" t="s">
        <v>941</v>
      </c>
      <c r="L214" s="164" t="str">
        <f>INDEX('Org2564 NEW'!F$4:F$902,MATCH(OrgTbl[[#This Row],[code5]],'Org2564 NEW'!$C$4:$C$902,0))</f>
        <v>F2</v>
      </c>
      <c r="M214" s="165">
        <f>INDEX('Org2564 NEW'!I$4:I$902,MATCH(OrgTbl[[#This Row],[code5]],'Org2564 NEW'!$C$4:$C$902,0))</f>
        <v>6</v>
      </c>
      <c r="O214" s="164" t="s">
        <v>3480</v>
      </c>
      <c r="P214" s="164" t="str">
        <f>INDEX('Org2564 NEW'!J$4:J$902,MATCH(OrgTbl[[#This Row],[code5]],'Org2564 NEW'!$C$4:$C$902,0))</f>
        <v>รพช.F2 30,000 - 60,000</v>
      </c>
      <c r="Q214" s="164"/>
      <c r="R214" s="166"/>
    </row>
    <row r="215" spans="1:18" x14ac:dyDescent="0.35">
      <c r="A215" s="164" t="s">
        <v>616</v>
      </c>
      <c r="B215" s="164" t="s">
        <v>3481</v>
      </c>
      <c r="C215" s="164" t="s">
        <v>3482</v>
      </c>
      <c r="D215" s="164" t="s">
        <v>3483</v>
      </c>
      <c r="E215" s="165">
        <v>9</v>
      </c>
      <c r="F215" s="164" t="s">
        <v>948</v>
      </c>
      <c r="G215" s="164" t="str">
        <f>INDEX('Org2564 NEW'!E$4:E$902,MATCH(OrgTbl[[#This Row],[code5]],'Org2564 NEW'!$C$4:$C$902,0))</f>
        <v>รพช.</v>
      </c>
      <c r="H215" s="165">
        <v>30</v>
      </c>
      <c r="I215" s="164" t="s">
        <v>3471</v>
      </c>
      <c r="J215" s="169">
        <f>INDEX('Org2564 NEW'!G$4:G$902,MATCH(OrgTbl[[#This Row],[code5]],'Org2564 NEW'!$C$4:$C$902,0))</f>
        <v>63</v>
      </c>
      <c r="K215" s="164" t="s">
        <v>941</v>
      </c>
      <c r="L215" s="164" t="str">
        <f>INDEX('Org2564 NEW'!F$4:F$902,MATCH(OrgTbl[[#This Row],[code5]],'Org2564 NEW'!$C$4:$C$902,0))</f>
        <v>F2</v>
      </c>
      <c r="M215" s="165">
        <f>INDEX('Org2564 NEW'!I$4:I$902,MATCH(OrgTbl[[#This Row],[code5]],'Org2564 NEW'!$C$4:$C$902,0))</f>
        <v>6</v>
      </c>
      <c r="O215" s="164" t="s">
        <v>3484</v>
      </c>
      <c r="P215" s="164" t="str">
        <f>INDEX('Org2564 NEW'!J$4:J$902,MATCH(OrgTbl[[#This Row],[code5]],'Org2564 NEW'!$C$4:$C$902,0))</f>
        <v>รพช.F2 30,000 - 60,000</v>
      </c>
      <c r="Q215" s="164"/>
      <c r="R215" s="166"/>
    </row>
    <row r="216" spans="1:18" x14ac:dyDescent="0.35">
      <c r="A216" s="164" t="s">
        <v>617</v>
      </c>
      <c r="B216" s="164" t="s">
        <v>3485</v>
      </c>
      <c r="C216" s="164" t="s">
        <v>3486</v>
      </c>
      <c r="D216" s="164" t="s">
        <v>3487</v>
      </c>
      <c r="E216" s="165">
        <v>9</v>
      </c>
      <c r="F216" s="164" t="s">
        <v>948</v>
      </c>
      <c r="G216" s="164" t="str">
        <f>INDEX('Org2564 NEW'!E$4:E$902,MATCH(OrgTbl[[#This Row],[code5]],'Org2564 NEW'!$C$4:$C$902,0))</f>
        <v>รพช.</v>
      </c>
      <c r="H216" s="165">
        <v>30</v>
      </c>
      <c r="I216" s="164" t="s">
        <v>3471</v>
      </c>
      <c r="J216" s="169">
        <f>INDEX('Org2564 NEW'!G$4:G$902,MATCH(OrgTbl[[#This Row],[code5]],'Org2564 NEW'!$C$4:$C$902,0))</f>
        <v>35</v>
      </c>
      <c r="K216" s="164" t="s">
        <v>941</v>
      </c>
      <c r="L216" s="164" t="str">
        <f>INDEX('Org2564 NEW'!F$4:F$902,MATCH(OrgTbl[[#This Row],[code5]],'Org2564 NEW'!$C$4:$C$902,0))</f>
        <v>F2</v>
      </c>
      <c r="M216" s="165">
        <f>INDEX('Org2564 NEW'!I$4:I$902,MATCH(OrgTbl[[#This Row],[code5]],'Org2564 NEW'!$C$4:$C$902,0))</f>
        <v>5</v>
      </c>
      <c r="O216" s="164" t="s">
        <v>3488</v>
      </c>
      <c r="P216" s="164" t="str">
        <f>INDEX('Org2564 NEW'!J$4:J$902,MATCH(OrgTbl[[#This Row],[code5]],'Org2564 NEW'!$C$4:$C$902,0))</f>
        <v>รพช.F2 &lt;=30,000</v>
      </c>
      <c r="Q216" s="164"/>
      <c r="R216" s="166"/>
    </row>
    <row r="217" spans="1:18" x14ac:dyDescent="0.35">
      <c r="A217" s="164" t="s">
        <v>618</v>
      </c>
      <c r="B217" s="164" t="s">
        <v>3489</v>
      </c>
      <c r="C217" s="164" t="s">
        <v>3490</v>
      </c>
      <c r="D217" s="164" t="s">
        <v>3491</v>
      </c>
      <c r="E217" s="165">
        <v>9</v>
      </c>
      <c r="F217" s="164" t="s">
        <v>948</v>
      </c>
      <c r="G217" s="164" t="str">
        <f>INDEX('Org2564 NEW'!E$4:E$902,MATCH(OrgTbl[[#This Row],[code5]],'Org2564 NEW'!$C$4:$C$902,0))</f>
        <v>รพช.</v>
      </c>
      <c r="H217" s="165">
        <v>30</v>
      </c>
      <c r="I217" s="164" t="s">
        <v>3471</v>
      </c>
      <c r="J217" s="169">
        <f>INDEX('Org2564 NEW'!G$4:G$902,MATCH(OrgTbl[[#This Row],[code5]],'Org2564 NEW'!$C$4:$C$902,0))</f>
        <v>85</v>
      </c>
      <c r="K217" s="164" t="s">
        <v>941</v>
      </c>
      <c r="L217" s="164" t="str">
        <f>INDEX('Org2564 NEW'!F$4:F$902,MATCH(OrgTbl[[#This Row],[code5]],'Org2564 NEW'!$C$4:$C$902,0))</f>
        <v>F1</v>
      </c>
      <c r="M217" s="165">
        <f>INDEX('Org2564 NEW'!I$4:I$902,MATCH(OrgTbl[[#This Row],[code5]],'Org2564 NEW'!$C$4:$C$902,0))</f>
        <v>10</v>
      </c>
      <c r="O217" s="164" t="s">
        <v>3492</v>
      </c>
      <c r="P217" s="164" t="str">
        <f>INDEX('Org2564 NEW'!J$4:J$902,MATCH(OrgTbl[[#This Row],[code5]],'Org2564 NEW'!$C$4:$C$902,0))</f>
        <v>รพช.F1 50,000-100,000</v>
      </c>
      <c r="Q217" s="164"/>
      <c r="R217" s="166"/>
    </row>
    <row r="218" spans="1:18" x14ac:dyDescent="0.35">
      <c r="A218" s="164" t="s">
        <v>619</v>
      </c>
      <c r="B218" s="164" t="s">
        <v>3493</v>
      </c>
      <c r="C218" s="164" t="s">
        <v>3494</v>
      </c>
      <c r="D218" s="164" t="s">
        <v>3495</v>
      </c>
      <c r="E218" s="165">
        <v>9</v>
      </c>
      <c r="F218" s="164" t="s">
        <v>948</v>
      </c>
      <c r="G218" s="164" t="str">
        <f>INDEX('Org2564 NEW'!E$4:E$902,MATCH(OrgTbl[[#This Row],[code5]],'Org2564 NEW'!$C$4:$C$902,0))</f>
        <v>รพช.</v>
      </c>
      <c r="H218" s="165">
        <v>30</v>
      </c>
      <c r="I218" s="164" t="s">
        <v>3471</v>
      </c>
      <c r="J218" s="169">
        <f>INDEX('Org2564 NEW'!G$4:G$902,MATCH(OrgTbl[[#This Row],[code5]],'Org2564 NEW'!$C$4:$C$902,0))</f>
        <v>91</v>
      </c>
      <c r="K218" s="164" t="s">
        <v>941</v>
      </c>
      <c r="L218" s="164" t="str">
        <f>INDEX('Org2564 NEW'!F$4:F$902,MATCH(OrgTbl[[#This Row],[code5]],'Org2564 NEW'!$C$4:$C$902,0))</f>
        <v>M2</v>
      </c>
      <c r="M218" s="165">
        <f>INDEX('Org2564 NEW'!I$4:I$902,MATCH(OrgTbl[[#This Row],[code5]],'Org2564 NEW'!$C$4:$C$902,0))</f>
        <v>12</v>
      </c>
      <c r="O218" s="164" t="s">
        <v>3497</v>
      </c>
      <c r="P218" s="164" t="str">
        <f>INDEX('Org2564 NEW'!J$4:J$902,MATCH(OrgTbl[[#This Row],[code5]],'Org2564 NEW'!$C$4:$C$902,0))</f>
        <v>รพช. M2 &lt;=100</v>
      </c>
      <c r="Q218" s="164"/>
      <c r="R218" s="166"/>
    </row>
    <row r="219" spans="1:18" x14ac:dyDescent="0.35">
      <c r="A219" s="164" t="s">
        <v>620</v>
      </c>
      <c r="B219" s="164" t="s">
        <v>3498</v>
      </c>
      <c r="C219" s="164" t="s">
        <v>3499</v>
      </c>
      <c r="D219" s="164" t="s">
        <v>3500</v>
      </c>
      <c r="E219" s="165">
        <v>9</v>
      </c>
      <c r="F219" s="164" t="s">
        <v>948</v>
      </c>
      <c r="G219" s="164" t="str">
        <f>INDEX('Org2564 NEW'!E$4:E$902,MATCH(OrgTbl[[#This Row],[code5]],'Org2564 NEW'!$C$4:$C$902,0))</f>
        <v>รพช.</v>
      </c>
      <c r="H219" s="165">
        <v>30</v>
      </c>
      <c r="I219" s="164" t="s">
        <v>3471</v>
      </c>
      <c r="J219" s="169">
        <f>INDEX('Org2564 NEW'!G$4:G$902,MATCH(OrgTbl[[#This Row],[code5]],'Org2564 NEW'!$C$4:$C$902,0))</f>
        <v>125</v>
      </c>
      <c r="K219" s="164" t="s">
        <v>941</v>
      </c>
      <c r="L219" s="164" t="str">
        <f>INDEX('Org2564 NEW'!F$4:F$902,MATCH(OrgTbl[[#This Row],[code5]],'Org2564 NEW'!$C$4:$C$902,0))</f>
        <v>M2</v>
      </c>
      <c r="M219" s="165">
        <f>INDEX('Org2564 NEW'!I$4:I$902,MATCH(OrgTbl[[#This Row],[code5]],'Org2564 NEW'!$C$4:$C$902,0))</f>
        <v>13</v>
      </c>
      <c r="O219" s="164" t="s">
        <v>3502</v>
      </c>
      <c r="P219" s="164" t="str">
        <f>INDEX('Org2564 NEW'!J$4:J$902,MATCH(OrgTbl[[#This Row],[code5]],'Org2564 NEW'!$C$4:$C$902,0))</f>
        <v>รพช. M2 &gt;100</v>
      </c>
      <c r="Q219" s="164"/>
      <c r="R219" s="166"/>
    </row>
    <row r="220" spans="1:18" x14ac:dyDescent="0.35">
      <c r="A220" s="164" t="s">
        <v>621</v>
      </c>
      <c r="B220" s="164" t="s">
        <v>3503</v>
      </c>
      <c r="C220" s="164" t="s">
        <v>3504</v>
      </c>
      <c r="D220" s="164" t="s">
        <v>3505</v>
      </c>
      <c r="E220" s="165">
        <v>9</v>
      </c>
      <c r="F220" s="164" t="s">
        <v>948</v>
      </c>
      <c r="G220" s="164" t="str">
        <f>INDEX('Org2564 NEW'!E$4:E$902,MATCH(OrgTbl[[#This Row],[code5]],'Org2564 NEW'!$C$4:$C$902,0))</f>
        <v>รพช.</v>
      </c>
      <c r="H220" s="165">
        <v>30</v>
      </c>
      <c r="I220" s="164" t="s">
        <v>3471</v>
      </c>
      <c r="J220" s="169">
        <f>INDEX('Org2564 NEW'!G$4:G$902,MATCH(OrgTbl[[#This Row],[code5]],'Org2564 NEW'!$C$4:$C$902,0))</f>
        <v>87</v>
      </c>
      <c r="K220" s="164" t="s">
        <v>941</v>
      </c>
      <c r="L220" s="164" t="str">
        <f>INDEX('Org2564 NEW'!F$4:F$902,MATCH(OrgTbl[[#This Row],[code5]],'Org2564 NEW'!$C$4:$C$902,0))</f>
        <v>F2</v>
      </c>
      <c r="M220" s="165">
        <f>INDEX('Org2564 NEW'!I$4:I$902,MATCH(OrgTbl[[#This Row],[code5]],'Org2564 NEW'!$C$4:$C$902,0))</f>
        <v>6</v>
      </c>
      <c r="O220" s="164" t="s">
        <v>3506</v>
      </c>
      <c r="P220" s="164" t="str">
        <f>INDEX('Org2564 NEW'!J$4:J$902,MATCH(OrgTbl[[#This Row],[code5]],'Org2564 NEW'!$C$4:$C$902,0))</f>
        <v>รพช.F2 30,000 - 60,000</v>
      </c>
      <c r="Q220" s="164"/>
      <c r="R220" s="166"/>
    </row>
    <row r="221" spans="1:18" x14ac:dyDescent="0.35">
      <c r="A221" s="164" t="s">
        <v>622</v>
      </c>
      <c r="B221" s="164" t="s">
        <v>3507</v>
      </c>
      <c r="C221" s="164" t="s">
        <v>3508</v>
      </c>
      <c r="D221" s="164" t="s">
        <v>3509</v>
      </c>
      <c r="E221" s="165">
        <v>9</v>
      </c>
      <c r="F221" s="164" t="s">
        <v>948</v>
      </c>
      <c r="G221" s="164" t="str">
        <f>INDEX('Org2564 NEW'!E$4:E$902,MATCH(OrgTbl[[#This Row],[code5]],'Org2564 NEW'!$C$4:$C$902,0))</f>
        <v>รพช.</v>
      </c>
      <c r="H221" s="165">
        <v>30</v>
      </c>
      <c r="I221" s="164" t="s">
        <v>3471</v>
      </c>
      <c r="J221" s="169">
        <f>INDEX('Org2564 NEW'!G$4:G$902,MATCH(OrgTbl[[#This Row],[code5]],'Org2564 NEW'!$C$4:$C$902,0))</f>
        <v>77</v>
      </c>
      <c r="K221" s="164" t="s">
        <v>941</v>
      </c>
      <c r="L221" s="164" t="str">
        <f>INDEX('Org2564 NEW'!F$4:F$902,MATCH(OrgTbl[[#This Row],[code5]],'Org2564 NEW'!$C$4:$C$902,0))</f>
        <v>F2</v>
      </c>
      <c r="M221" s="165">
        <f>INDEX('Org2564 NEW'!I$4:I$902,MATCH(OrgTbl[[#This Row],[code5]],'Org2564 NEW'!$C$4:$C$902,0))</f>
        <v>7</v>
      </c>
      <c r="O221" s="164" t="s">
        <v>3510</v>
      </c>
      <c r="P221" s="164" t="str">
        <f>INDEX('Org2564 NEW'!J$4:J$902,MATCH(OrgTbl[[#This Row],[code5]],'Org2564 NEW'!$C$4:$C$902,0))</f>
        <v>รพช.F2 60,000-90,000</v>
      </c>
      <c r="Q221" s="164"/>
      <c r="R221" s="166"/>
    </row>
    <row r="222" spans="1:18" x14ac:dyDescent="0.35">
      <c r="A222" s="164" t="s">
        <v>623</v>
      </c>
      <c r="B222" s="164" t="s">
        <v>3511</v>
      </c>
      <c r="C222" s="164" t="s">
        <v>3512</v>
      </c>
      <c r="D222" s="164" t="s">
        <v>3513</v>
      </c>
      <c r="E222" s="165">
        <v>9</v>
      </c>
      <c r="F222" s="164" t="s">
        <v>948</v>
      </c>
      <c r="G222" s="164" t="str">
        <f>INDEX('Org2564 NEW'!E$4:E$902,MATCH(OrgTbl[[#This Row],[code5]],'Org2564 NEW'!$C$4:$C$902,0))</f>
        <v>รพช.</v>
      </c>
      <c r="H222" s="165">
        <v>30</v>
      </c>
      <c r="I222" s="164" t="s">
        <v>3471</v>
      </c>
      <c r="J222" s="169">
        <f>INDEX('Org2564 NEW'!G$4:G$902,MATCH(OrgTbl[[#This Row],[code5]],'Org2564 NEW'!$C$4:$C$902,0))</f>
        <v>54</v>
      </c>
      <c r="K222" s="164" t="s">
        <v>941</v>
      </c>
      <c r="L222" s="164" t="str">
        <f>INDEX('Org2564 NEW'!F$4:F$902,MATCH(OrgTbl[[#This Row],[code5]],'Org2564 NEW'!$C$4:$C$902,0))</f>
        <v>F2</v>
      </c>
      <c r="M222" s="165">
        <f>INDEX('Org2564 NEW'!I$4:I$902,MATCH(OrgTbl[[#This Row],[code5]],'Org2564 NEW'!$C$4:$C$902,0))</f>
        <v>6</v>
      </c>
      <c r="O222" s="164" t="s">
        <v>3514</v>
      </c>
      <c r="P222" s="164" t="str">
        <f>INDEX('Org2564 NEW'!J$4:J$902,MATCH(OrgTbl[[#This Row],[code5]],'Org2564 NEW'!$C$4:$C$902,0))</f>
        <v>รพช.F2 30,000 - 60,000</v>
      </c>
      <c r="Q222" s="164"/>
      <c r="R222" s="166"/>
    </row>
    <row r="223" spans="1:18" x14ac:dyDescent="0.35">
      <c r="A223" s="164" t="s">
        <v>624</v>
      </c>
      <c r="B223" s="164" t="s">
        <v>3515</v>
      </c>
      <c r="C223" s="164" t="s">
        <v>3516</v>
      </c>
      <c r="D223" s="164" t="s">
        <v>3517</v>
      </c>
      <c r="E223" s="165">
        <v>9</v>
      </c>
      <c r="F223" s="164" t="s">
        <v>948</v>
      </c>
      <c r="G223" s="164" t="str">
        <f>INDEX('Org2564 NEW'!E$4:E$902,MATCH(OrgTbl[[#This Row],[code5]],'Org2564 NEW'!$C$4:$C$902,0))</f>
        <v>รพช.</v>
      </c>
      <c r="H223" s="165">
        <v>30</v>
      </c>
      <c r="I223" s="164" t="s">
        <v>3471</v>
      </c>
      <c r="J223" s="169">
        <f>INDEX('Org2564 NEW'!G$4:G$902,MATCH(OrgTbl[[#This Row],[code5]],'Org2564 NEW'!$C$4:$C$902,0))</f>
        <v>145</v>
      </c>
      <c r="K223" s="164" t="s">
        <v>941</v>
      </c>
      <c r="L223" s="164" t="str">
        <f>INDEX('Org2564 NEW'!F$4:F$902,MATCH(OrgTbl[[#This Row],[code5]],'Org2564 NEW'!$C$4:$C$902,0))</f>
        <v>M2</v>
      </c>
      <c r="M223" s="165">
        <f>INDEX('Org2564 NEW'!I$4:I$902,MATCH(OrgTbl[[#This Row],[code5]],'Org2564 NEW'!$C$4:$C$902,0))</f>
        <v>13</v>
      </c>
      <c r="O223" s="164" t="s">
        <v>3518</v>
      </c>
      <c r="P223" s="164" t="str">
        <f>INDEX('Org2564 NEW'!J$4:J$902,MATCH(OrgTbl[[#This Row],[code5]],'Org2564 NEW'!$C$4:$C$902,0))</f>
        <v>รพช. M2 &gt;100</v>
      </c>
      <c r="Q223" s="164"/>
      <c r="R223" s="166"/>
    </row>
    <row r="224" spans="1:18" x14ac:dyDescent="0.35">
      <c r="A224" s="164" t="s">
        <v>625</v>
      </c>
      <c r="B224" s="164" t="s">
        <v>3519</v>
      </c>
      <c r="C224" s="164" t="s">
        <v>3520</v>
      </c>
      <c r="D224" s="164" t="s">
        <v>3521</v>
      </c>
      <c r="E224" s="165">
        <v>9</v>
      </c>
      <c r="F224" s="164" t="s">
        <v>948</v>
      </c>
      <c r="G224" s="164" t="str">
        <f>INDEX('Org2564 NEW'!E$4:E$902,MATCH(OrgTbl[[#This Row],[code5]],'Org2564 NEW'!$C$4:$C$902,0))</f>
        <v>รพช.</v>
      </c>
      <c r="H224" s="165">
        <v>30</v>
      </c>
      <c r="I224" s="164" t="s">
        <v>3471</v>
      </c>
      <c r="J224" s="169">
        <f>INDEX('Org2564 NEW'!G$4:G$902,MATCH(OrgTbl[[#This Row],[code5]],'Org2564 NEW'!$C$4:$C$902,0))</f>
        <v>72</v>
      </c>
      <c r="K224" s="164" t="s">
        <v>941</v>
      </c>
      <c r="L224" s="164" t="str">
        <f>INDEX('Org2564 NEW'!F$4:F$902,MATCH(OrgTbl[[#This Row],[code5]],'Org2564 NEW'!$C$4:$C$902,0))</f>
        <v>F1</v>
      </c>
      <c r="M224" s="165">
        <f>INDEX('Org2564 NEW'!I$4:I$902,MATCH(OrgTbl[[#This Row],[code5]],'Org2564 NEW'!$C$4:$C$902,0))</f>
        <v>10</v>
      </c>
      <c r="O224" s="164" t="s">
        <v>3523</v>
      </c>
      <c r="P224" s="164" t="str">
        <f>INDEX('Org2564 NEW'!J$4:J$902,MATCH(OrgTbl[[#This Row],[code5]],'Org2564 NEW'!$C$4:$C$902,0))</f>
        <v>รพช.F1 50,000-100,000</v>
      </c>
      <c r="Q224" s="164"/>
      <c r="R224" s="166"/>
    </row>
    <row r="225" spans="1:18" x14ac:dyDescent="0.35">
      <c r="A225" s="164" t="s">
        <v>626</v>
      </c>
      <c r="B225" s="164" t="s">
        <v>3524</v>
      </c>
      <c r="C225" s="164" t="s">
        <v>3525</v>
      </c>
      <c r="D225" s="164" t="s">
        <v>3526</v>
      </c>
      <c r="E225" s="165">
        <v>9</v>
      </c>
      <c r="F225" s="164" t="s">
        <v>948</v>
      </c>
      <c r="G225" s="164" t="str">
        <f>INDEX('Org2564 NEW'!E$4:E$902,MATCH(OrgTbl[[#This Row],[code5]],'Org2564 NEW'!$C$4:$C$902,0))</f>
        <v>รพช.</v>
      </c>
      <c r="H225" s="165">
        <v>30</v>
      </c>
      <c r="I225" s="164" t="s">
        <v>3471</v>
      </c>
      <c r="J225" s="169">
        <f>INDEX('Org2564 NEW'!G$4:G$902,MATCH(OrgTbl[[#This Row],[code5]],'Org2564 NEW'!$C$4:$C$902,0))</f>
        <v>100</v>
      </c>
      <c r="K225" s="164" t="s">
        <v>941</v>
      </c>
      <c r="L225" s="164" t="str">
        <f>INDEX('Org2564 NEW'!F$4:F$902,MATCH(OrgTbl[[#This Row],[code5]],'Org2564 NEW'!$C$4:$C$902,0))</f>
        <v>F1</v>
      </c>
      <c r="M225" s="165">
        <f>INDEX('Org2564 NEW'!I$4:I$902,MATCH(OrgTbl[[#This Row],[code5]],'Org2564 NEW'!$C$4:$C$902,0))</f>
        <v>10</v>
      </c>
      <c r="O225" s="164" t="s">
        <v>3527</v>
      </c>
      <c r="P225" s="164" t="str">
        <f>INDEX('Org2564 NEW'!J$4:J$902,MATCH(OrgTbl[[#This Row],[code5]],'Org2564 NEW'!$C$4:$C$902,0))</f>
        <v>รพช.F1 50,000-100,000</v>
      </c>
      <c r="Q225" s="164"/>
      <c r="R225" s="166"/>
    </row>
    <row r="226" spans="1:18" x14ac:dyDescent="0.35">
      <c r="A226" s="164" t="s">
        <v>627</v>
      </c>
      <c r="B226" s="164" t="s">
        <v>3528</v>
      </c>
      <c r="C226" s="164" t="s">
        <v>3529</v>
      </c>
      <c r="D226" s="164" t="s">
        <v>3530</v>
      </c>
      <c r="E226" s="165">
        <v>9</v>
      </c>
      <c r="F226" s="164" t="s">
        <v>948</v>
      </c>
      <c r="G226" s="164" t="str">
        <f>INDEX('Org2564 NEW'!E$4:E$902,MATCH(OrgTbl[[#This Row],[code5]],'Org2564 NEW'!$C$4:$C$902,0))</f>
        <v>รพท.</v>
      </c>
      <c r="H226" s="165">
        <v>30</v>
      </c>
      <c r="I226" s="164" t="s">
        <v>3471</v>
      </c>
      <c r="J226" s="169">
        <f>INDEX('Org2564 NEW'!G$4:G$902,MATCH(OrgTbl[[#This Row],[code5]],'Org2564 NEW'!$C$4:$C$902,0))</f>
        <v>215</v>
      </c>
      <c r="K226" s="164" t="s">
        <v>941</v>
      </c>
      <c r="L226" s="164" t="str">
        <f>INDEX('Org2564 NEW'!F$4:F$902,MATCH(OrgTbl[[#This Row],[code5]],'Org2564 NEW'!$C$4:$C$902,0))</f>
        <v>M1</v>
      </c>
      <c r="M226" s="165">
        <f>INDEX('Org2564 NEW'!I$4:I$902,MATCH(OrgTbl[[#This Row],[code5]],'Org2564 NEW'!$C$4:$C$902,0))</f>
        <v>15</v>
      </c>
      <c r="O226" s="164" t="s">
        <v>3531</v>
      </c>
      <c r="P226" s="164" t="str">
        <f>INDEX('Org2564 NEW'!J$4:J$902,MATCH(OrgTbl[[#This Row],[code5]],'Org2564 NEW'!$C$4:$C$902,0))</f>
        <v>รพท. M1 &gt;200</v>
      </c>
      <c r="Q226" s="164"/>
      <c r="R226" s="166"/>
    </row>
    <row r="227" spans="1:18" x14ac:dyDescent="0.35">
      <c r="A227" s="164" t="s">
        <v>628</v>
      </c>
      <c r="B227" s="164" t="s">
        <v>3532</v>
      </c>
      <c r="C227" s="164" t="s">
        <v>3533</v>
      </c>
      <c r="D227" s="164" t="s">
        <v>3534</v>
      </c>
      <c r="E227" s="165">
        <v>9</v>
      </c>
      <c r="F227" s="164" t="s">
        <v>948</v>
      </c>
      <c r="G227" s="164" t="str">
        <f>INDEX('Org2564 NEW'!E$4:E$902,MATCH(OrgTbl[[#This Row],[code5]],'Org2564 NEW'!$C$4:$C$902,0))</f>
        <v>รพช.</v>
      </c>
      <c r="H227" s="165">
        <v>30</v>
      </c>
      <c r="I227" s="164" t="s">
        <v>3471</v>
      </c>
      <c r="J227" s="169">
        <f>INDEX('Org2564 NEW'!G$4:G$902,MATCH(OrgTbl[[#This Row],[code5]],'Org2564 NEW'!$C$4:$C$902,0))</f>
        <v>60</v>
      </c>
      <c r="K227" s="164" t="s">
        <v>941</v>
      </c>
      <c r="L227" s="164" t="str">
        <f>INDEX('Org2564 NEW'!F$4:F$902,MATCH(OrgTbl[[#This Row],[code5]],'Org2564 NEW'!$C$4:$C$902,0))</f>
        <v>F2</v>
      </c>
      <c r="M227" s="165">
        <f>INDEX('Org2564 NEW'!I$4:I$902,MATCH(OrgTbl[[#This Row],[code5]],'Org2564 NEW'!$C$4:$C$902,0))</f>
        <v>6</v>
      </c>
      <c r="O227" s="164" t="s">
        <v>3535</v>
      </c>
      <c r="P227" s="164" t="str">
        <f>INDEX('Org2564 NEW'!J$4:J$902,MATCH(OrgTbl[[#This Row],[code5]],'Org2564 NEW'!$C$4:$C$902,0))</f>
        <v>รพช.F2 30,000 - 60,000</v>
      </c>
      <c r="Q227" s="164"/>
      <c r="R227" s="166"/>
    </row>
    <row r="228" spans="1:18" x14ac:dyDescent="0.35">
      <c r="A228" s="164" t="s">
        <v>629</v>
      </c>
      <c r="B228" s="164" t="s">
        <v>3536</v>
      </c>
      <c r="C228" s="164" t="s">
        <v>3537</v>
      </c>
      <c r="D228" s="164" t="s">
        <v>3538</v>
      </c>
      <c r="E228" s="165">
        <v>9</v>
      </c>
      <c r="F228" s="164" t="s">
        <v>948</v>
      </c>
      <c r="G228" s="164" t="str">
        <f>INDEX('Org2564 NEW'!E$4:E$902,MATCH(OrgTbl[[#This Row],[code5]],'Org2564 NEW'!$C$4:$C$902,0))</f>
        <v>รพช.</v>
      </c>
      <c r="H228" s="165">
        <v>30</v>
      </c>
      <c r="I228" s="164" t="s">
        <v>3471</v>
      </c>
      <c r="J228" s="169">
        <f>INDEX('Org2564 NEW'!G$4:G$902,MATCH(OrgTbl[[#This Row],[code5]],'Org2564 NEW'!$C$4:$C$902,0))</f>
        <v>75</v>
      </c>
      <c r="K228" s="164" t="s">
        <v>941</v>
      </c>
      <c r="L228" s="164" t="str">
        <f>INDEX('Org2564 NEW'!F$4:F$902,MATCH(OrgTbl[[#This Row],[code5]],'Org2564 NEW'!$C$4:$C$902,0))</f>
        <v>F1</v>
      </c>
      <c r="M228" s="165">
        <f>INDEX('Org2564 NEW'!I$4:I$902,MATCH(OrgTbl[[#This Row],[code5]],'Org2564 NEW'!$C$4:$C$902,0))</f>
        <v>10</v>
      </c>
      <c r="O228" s="164" t="s">
        <v>3539</v>
      </c>
      <c r="P228" s="164" t="str">
        <f>INDEX('Org2564 NEW'!J$4:J$902,MATCH(OrgTbl[[#This Row],[code5]],'Org2564 NEW'!$C$4:$C$902,0))</f>
        <v>รพช.F1 50,000-100,000</v>
      </c>
      <c r="Q228" s="164"/>
      <c r="R228" s="166"/>
    </row>
    <row r="229" spans="1:18" x14ac:dyDescent="0.35">
      <c r="A229" s="164" t="s">
        <v>630</v>
      </c>
      <c r="B229" s="164" t="s">
        <v>3540</v>
      </c>
      <c r="C229" s="164" t="s">
        <v>3541</v>
      </c>
      <c r="D229" s="164" t="s">
        <v>3542</v>
      </c>
      <c r="E229" s="165">
        <v>9</v>
      </c>
      <c r="F229" s="164" t="s">
        <v>948</v>
      </c>
      <c r="G229" s="164" t="str">
        <f>INDEX('Org2564 NEW'!E$4:E$902,MATCH(OrgTbl[[#This Row],[code5]],'Org2564 NEW'!$C$4:$C$902,0))</f>
        <v>รพช.</v>
      </c>
      <c r="H229" s="165">
        <v>30</v>
      </c>
      <c r="I229" s="164" t="s">
        <v>3471</v>
      </c>
      <c r="J229" s="169">
        <f>INDEX('Org2564 NEW'!G$4:G$902,MATCH(OrgTbl[[#This Row],[code5]],'Org2564 NEW'!$C$4:$C$902,0))</f>
        <v>120</v>
      </c>
      <c r="K229" s="164" t="s">
        <v>941</v>
      </c>
      <c r="L229" s="164" t="str">
        <f>INDEX('Org2564 NEW'!F$4:F$902,MATCH(OrgTbl[[#This Row],[code5]],'Org2564 NEW'!$C$4:$C$902,0))</f>
        <v>F1</v>
      </c>
      <c r="M229" s="165">
        <f>INDEX('Org2564 NEW'!I$4:I$902,MATCH(OrgTbl[[#This Row],[code5]],'Org2564 NEW'!$C$4:$C$902,0))</f>
        <v>10</v>
      </c>
      <c r="O229" s="164" t="s">
        <v>3544</v>
      </c>
      <c r="P229" s="164" t="str">
        <f>INDEX('Org2564 NEW'!J$4:J$902,MATCH(OrgTbl[[#This Row],[code5]],'Org2564 NEW'!$C$4:$C$902,0))</f>
        <v>รพช.F1 50,000-100,000</v>
      </c>
      <c r="Q229" s="164"/>
      <c r="R229" s="166"/>
    </row>
    <row r="230" spans="1:18" x14ac:dyDescent="0.35">
      <c r="A230" s="164" t="s">
        <v>631</v>
      </c>
      <c r="B230" s="164" t="s">
        <v>3545</v>
      </c>
      <c r="C230" s="164" t="s">
        <v>3546</v>
      </c>
      <c r="D230" s="164" t="s">
        <v>3547</v>
      </c>
      <c r="E230" s="165">
        <v>9</v>
      </c>
      <c r="F230" s="164" t="s">
        <v>948</v>
      </c>
      <c r="G230" s="164" t="str">
        <f>INDEX('Org2564 NEW'!E$4:E$902,MATCH(OrgTbl[[#This Row],[code5]],'Org2564 NEW'!$C$4:$C$902,0))</f>
        <v>รพช.</v>
      </c>
      <c r="H230" s="165">
        <v>30</v>
      </c>
      <c r="I230" s="164" t="s">
        <v>3471</v>
      </c>
      <c r="J230" s="169">
        <f>INDEX('Org2564 NEW'!G$4:G$902,MATCH(OrgTbl[[#This Row],[code5]],'Org2564 NEW'!$C$4:$C$902,0))</f>
        <v>35</v>
      </c>
      <c r="K230" s="164" t="s">
        <v>941</v>
      </c>
      <c r="L230" s="164" t="str">
        <f>INDEX('Org2564 NEW'!F$4:F$902,MATCH(OrgTbl[[#This Row],[code5]],'Org2564 NEW'!$C$4:$C$902,0))</f>
        <v>F2</v>
      </c>
      <c r="M230" s="165">
        <f>INDEX('Org2564 NEW'!I$4:I$902,MATCH(OrgTbl[[#This Row],[code5]],'Org2564 NEW'!$C$4:$C$902,0))</f>
        <v>5</v>
      </c>
      <c r="O230" s="164" t="s">
        <v>3548</v>
      </c>
      <c r="P230" s="164" t="str">
        <f>INDEX('Org2564 NEW'!J$4:J$902,MATCH(OrgTbl[[#This Row],[code5]],'Org2564 NEW'!$C$4:$C$902,0))</f>
        <v>รพช.F2 &lt;=30,000</v>
      </c>
      <c r="Q230" s="164"/>
      <c r="R230" s="166"/>
    </row>
    <row r="231" spans="1:18" x14ac:dyDescent="0.35">
      <c r="A231" s="164" t="s">
        <v>632</v>
      </c>
      <c r="B231" s="164" t="s">
        <v>3549</v>
      </c>
      <c r="C231" s="164" t="s">
        <v>3550</v>
      </c>
      <c r="D231" s="164" t="s">
        <v>3551</v>
      </c>
      <c r="E231" s="165">
        <v>9</v>
      </c>
      <c r="F231" s="164" t="s">
        <v>948</v>
      </c>
      <c r="G231" s="164" t="str">
        <f>INDEX('Org2564 NEW'!E$4:E$902,MATCH(OrgTbl[[#This Row],[code5]],'Org2564 NEW'!$C$4:$C$902,0))</f>
        <v>รพช.</v>
      </c>
      <c r="H231" s="165">
        <v>30</v>
      </c>
      <c r="I231" s="164" t="s">
        <v>3471</v>
      </c>
      <c r="J231" s="169">
        <f>INDEX('Org2564 NEW'!G$4:G$902,MATCH(OrgTbl[[#This Row],[code5]],'Org2564 NEW'!$C$4:$C$902,0))</f>
        <v>135</v>
      </c>
      <c r="K231" s="164" t="s">
        <v>941</v>
      </c>
      <c r="L231" s="164" t="str">
        <f>INDEX('Org2564 NEW'!F$4:F$902,MATCH(OrgTbl[[#This Row],[code5]],'Org2564 NEW'!$C$4:$C$902,0))</f>
        <v>F1</v>
      </c>
      <c r="M231" s="165">
        <f>INDEX('Org2564 NEW'!I$4:I$902,MATCH(OrgTbl[[#This Row],[code5]],'Org2564 NEW'!$C$4:$C$902,0))</f>
        <v>10</v>
      </c>
      <c r="O231" s="164" t="s">
        <v>3553</v>
      </c>
      <c r="P231" s="164" t="str">
        <f>INDEX('Org2564 NEW'!J$4:J$902,MATCH(OrgTbl[[#This Row],[code5]],'Org2564 NEW'!$C$4:$C$902,0))</f>
        <v>รพช.F1 50,000-100,000</v>
      </c>
      <c r="Q231" s="164"/>
      <c r="R231" s="166"/>
    </row>
    <row r="232" spans="1:18" x14ac:dyDescent="0.35">
      <c r="A232" s="164" t="s">
        <v>633</v>
      </c>
      <c r="B232" s="164" t="s">
        <v>3554</v>
      </c>
      <c r="C232" s="164" t="s">
        <v>3555</v>
      </c>
      <c r="D232" s="164" t="s">
        <v>3556</v>
      </c>
      <c r="E232" s="165">
        <v>9</v>
      </c>
      <c r="F232" s="164" t="s">
        <v>938</v>
      </c>
      <c r="G232" s="164" t="str">
        <f>INDEX('Org2564 NEW'!E$4:E$902,MATCH(OrgTbl[[#This Row],[code5]],'Org2564 NEW'!$C$4:$C$902,0))</f>
        <v>รพท.</v>
      </c>
      <c r="H232" s="165">
        <v>30</v>
      </c>
      <c r="I232" s="164" t="s">
        <v>3471</v>
      </c>
      <c r="J232" s="169">
        <f>INDEX('Org2564 NEW'!G$4:G$902,MATCH(OrgTbl[[#This Row],[code5]],'Org2564 NEW'!$C$4:$C$902,0))</f>
        <v>268</v>
      </c>
      <c r="K232" s="164" t="s">
        <v>941</v>
      </c>
      <c r="L232" s="164" t="str">
        <f>INDEX('Org2564 NEW'!F$4:F$902,MATCH(OrgTbl[[#This Row],[code5]],'Org2564 NEW'!$C$4:$C$902,0))</f>
        <v>M1</v>
      </c>
      <c r="M232" s="165">
        <f>INDEX('Org2564 NEW'!I$4:I$902,MATCH(OrgTbl[[#This Row],[code5]],'Org2564 NEW'!$C$4:$C$902,0))</f>
        <v>15</v>
      </c>
      <c r="O232" s="164" t="s">
        <v>3558</v>
      </c>
      <c r="P232" s="164" t="str">
        <f>INDEX('Org2564 NEW'!J$4:J$902,MATCH(OrgTbl[[#This Row],[code5]],'Org2564 NEW'!$C$4:$C$902,0))</f>
        <v>รพท. M1 &gt;200</v>
      </c>
      <c r="Q232" s="164"/>
      <c r="R232" s="166"/>
    </row>
    <row r="233" spans="1:18" x14ac:dyDescent="0.35">
      <c r="A233" s="164" t="s">
        <v>634</v>
      </c>
      <c r="B233" s="164" t="s">
        <v>3559</v>
      </c>
      <c r="C233" s="164" t="s">
        <v>3560</v>
      </c>
      <c r="D233" s="164" t="s">
        <v>3561</v>
      </c>
      <c r="E233" s="165">
        <v>9</v>
      </c>
      <c r="F233" s="164" t="s">
        <v>948</v>
      </c>
      <c r="G233" s="164" t="str">
        <f>INDEX('Org2564 NEW'!E$4:E$902,MATCH(OrgTbl[[#This Row],[code5]],'Org2564 NEW'!$C$4:$C$902,0))</f>
        <v>รพช.</v>
      </c>
      <c r="H233" s="165">
        <v>30</v>
      </c>
      <c r="I233" s="164" t="s">
        <v>3471</v>
      </c>
      <c r="J233" s="169">
        <f>INDEX('Org2564 NEW'!G$4:G$902,MATCH(OrgTbl[[#This Row],[code5]],'Org2564 NEW'!$C$4:$C$902,0))</f>
        <v>63</v>
      </c>
      <c r="K233" s="164" t="s">
        <v>941</v>
      </c>
      <c r="L233" s="164" t="str">
        <f>INDEX('Org2564 NEW'!F$4:F$902,MATCH(OrgTbl[[#This Row],[code5]],'Org2564 NEW'!$C$4:$C$902,0))</f>
        <v>F2</v>
      </c>
      <c r="M233" s="165">
        <f>INDEX('Org2564 NEW'!I$4:I$902,MATCH(OrgTbl[[#This Row],[code5]],'Org2564 NEW'!$C$4:$C$902,0))</f>
        <v>6</v>
      </c>
      <c r="O233" s="164" t="s">
        <v>3562</v>
      </c>
      <c r="P233" s="164" t="str">
        <f>INDEX('Org2564 NEW'!J$4:J$902,MATCH(OrgTbl[[#This Row],[code5]],'Org2564 NEW'!$C$4:$C$902,0))</f>
        <v>รพช.F2 30,000 - 60,000</v>
      </c>
      <c r="Q233" s="164"/>
      <c r="R233" s="166"/>
    </row>
    <row r="234" spans="1:18" x14ac:dyDescent="0.35">
      <c r="A234" s="164" t="s">
        <v>635</v>
      </c>
      <c r="B234" s="164" t="s">
        <v>3563</v>
      </c>
      <c r="C234" s="164" t="s">
        <v>3564</v>
      </c>
      <c r="D234" s="164" t="s">
        <v>3565</v>
      </c>
      <c r="E234" s="165">
        <v>9</v>
      </c>
      <c r="F234" s="164" t="s">
        <v>948</v>
      </c>
      <c r="G234" s="164" t="str">
        <f>INDEX('Org2564 NEW'!E$4:E$902,MATCH(OrgTbl[[#This Row],[code5]],'Org2564 NEW'!$C$4:$C$902,0))</f>
        <v>รพช.</v>
      </c>
      <c r="H234" s="165">
        <v>30</v>
      </c>
      <c r="I234" s="164" t="s">
        <v>3471</v>
      </c>
      <c r="J234" s="169">
        <f>INDEX('Org2564 NEW'!G$4:G$902,MATCH(OrgTbl[[#This Row],[code5]],'Org2564 NEW'!$C$4:$C$902,0))</f>
        <v>42</v>
      </c>
      <c r="K234" s="164" t="s">
        <v>941</v>
      </c>
      <c r="L234" s="164" t="str">
        <f>INDEX('Org2564 NEW'!F$4:F$902,MATCH(OrgTbl[[#This Row],[code5]],'Org2564 NEW'!$C$4:$C$902,0))</f>
        <v>F2</v>
      </c>
      <c r="M234" s="165">
        <f>INDEX('Org2564 NEW'!I$4:I$902,MATCH(OrgTbl[[#This Row],[code5]],'Org2564 NEW'!$C$4:$C$902,0))</f>
        <v>5</v>
      </c>
      <c r="O234" s="164" t="s">
        <v>3566</v>
      </c>
      <c r="P234" s="164" t="str">
        <f>INDEX('Org2564 NEW'!J$4:J$902,MATCH(OrgTbl[[#This Row],[code5]],'Org2564 NEW'!$C$4:$C$902,0))</f>
        <v>รพช.F2 &lt;=30,000</v>
      </c>
      <c r="Q234" s="164"/>
      <c r="R234" s="166"/>
    </row>
    <row r="235" spans="1:18" x14ac:dyDescent="0.35">
      <c r="A235" s="164" t="s">
        <v>636</v>
      </c>
      <c r="B235" s="164" t="s">
        <v>3567</v>
      </c>
      <c r="C235" s="164" t="s">
        <v>3568</v>
      </c>
      <c r="D235" s="164" t="s">
        <v>3569</v>
      </c>
      <c r="E235" s="165">
        <v>9</v>
      </c>
      <c r="F235" s="164" t="s">
        <v>948</v>
      </c>
      <c r="G235" s="164" t="str">
        <f>INDEX('Org2564 NEW'!E$4:E$902,MATCH(OrgTbl[[#This Row],[code5]],'Org2564 NEW'!$C$4:$C$902,0))</f>
        <v>รพช.</v>
      </c>
      <c r="H235" s="165">
        <v>30</v>
      </c>
      <c r="I235" s="164" t="s">
        <v>3471</v>
      </c>
      <c r="J235" s="169">
        <f>INDEX('Org2564 NEW'!G$4:G$902,MATCH(OrgTbl[[#This Row],[code5]],'Org2564 NEW'!$C$4:$C$902,0))</f>
        <v>33</v>
      </c>
      <c r="K235" s="164" t="s">
        <v>941</v>
      </c>
      <c r="L235" s="164" t="str">
        <f>INDEX('Org2564 NEW'!F$4:F$902,MATCH(OrgTbl[[#This Row],[code5]],'Org2564 NEW'!$C$4:$C$902,0))</f>
        <v>F2</v>
      </c>
      <c r="M235" s="165">
        <f>INDEX('Org2564 NEW'!I$4:I$902,MATCH(OrgTbl[[#This Row],[code5]],'Org2564 NEW'!$C$4:$C$902,0))</f>
        <v>5</v>
      </c>
      <c r="O235" s="164" t="s">
        <v>3570</v>
      </c>
      <c r="P235" s="164" t="str">
        <f>INDEX('Org2564 NEW'!J$4:J$902,MATCH(OrgTbl[[#This Row],[code5]],'Org2564 NEW'!$C$4:$C$902,0))</f>
        <v>รพช.F2 &lt;=30,000</v>
      </c>
      <c r="Q235" s="164"/>
      <c r="R235" s="166"/>
    </row>
    <row r="236" spans="1:18" x14ac:dyDescent="0.35">
      <c r="A236" s="164" t="s">
        <v>637</v>
      </c>
      <c r="B236" s="164" t="s">
        <v>3571</v>
      </c>
      <c r="C236" s="164" t="s">
        <v>3572</v>
      </c>
      <c r="D236" s="164" t="s">
        <v>3573</v>
      </c>
      <c r="E236" s="165">
        <v>9</v>
      </c>
      <c r="F236" s="164" t="s">
        <v>948</v>
      </c>
      <c r="G236" s="164" t="str">
        <f>INDEX('Org2564 NEW'!E$4:E$902,MATCH(OrgTbl[[#This Row],[code5]],'Org2564 NEW'!$C$4:$C$902,0))</f>
        <v>รพช.</v>
      </c>
      <c r="H236" s="165">
        <v>30</v>
      </c>
      <c r="I236" s="164" t="s">
        <v>3471</v>
      </c>
      <c r="J236" s="169">
        <f>INDEX('Org2564 NEW'!G$4:G$902,MATCH(OrgTbl[[#This Row],[code5]],'Org2564 NEW'!$C$4:$C$902,0))</f>
        <v>40</v>
      </c>
      <c r="K236" s="164" t="s">
        <v>941</v>
      </c>
      <c r="L236" s="164" t="str">
        <f>INDEX('Org2564 NEW'!F$4:F$902,MATCH(OrgTbl[[#This Row],[code5]],'Org2564 NEW'!$C$4:$C$902,0))</f>
        <v>F2</v>
      </c>
      <c r="M236" s="165">
        <f>INDEX('Org2564 NEW'!I$4:I$902,MATCH(OrgTbl[[#This Row],[code5]],'Org2564 NEW'!$C$4:$C$902,0))</f>
        <v>6</v>
      </c>
      <c r="O236" s="164" t="s">
        <v>3574</v>
      </c>
      <c r="P236" s="164" t="str">
        <f>INDEX('Org2564 NEW'!J$4:J$902,MATCH(OrgTbl[[#This Row],[code5]],'Org2564 NEW'!$C$4:$C$902,0))</f>
        <v>รพช.F2 30,000 - 60,000</v>
      </c>
      <c r="Q236" s="164"/>
      <c r="R236" s="166"/>
    </row>
    <row r="237" spans="1:18" x14ac:dyDescent="0.35">
      <c r="A237" s="164" t="s">
        <v>647</v>
      </c>
      <c r="B237" s="164" t="s">
        <v>3611</v>
      </c>
      <c r="C237" s="164" t="s">
        <v>3612</v>
      </c>
      <c r="D237" s="164" t="s">
        <v>3613</v>
      </c>
      <c r="E237" s="165">
        <v>9</v>
      </c>
      <c r="F237" s="164" t="s">
        <v>948</v>
      </c>
      <c r="G237" s="164" t="str">
        <f>INDEX('Org2564 NEW'!E$4:E$902,MATCH(OrgTbl[[#This Row],[code5]],'Org2564 NEW'!$C$4:$C$902,0))</f>
        <v>รพช.</v>
      </c>
      <c r="H237" s="165">
        <v>31</v>
      </c>
      <c r="I237" s="164" t="s">
        <v>3608</v>
      </c>
      <c r="J237" s="169">
        <f>INDEX('Org2564 NEW'!G$4:G$902,MATCH(OrgTbl[[#This Row],[code5]],'Org2564 NEW'!$C$4:$C$902,0))</f>
        <v>125</v>
      </c>
      <c r="K237" s="164" t="s">
        <v>941</v>
      </c>
      <c r="L237" s="164" t="str">
        <f>INDEX('Org2564 NEW'!F$4:F$902,MATCH(OrgTbl[[#This Row],[code5]],'Org2564 NEW'!$C$4:$C$902,0))</f>
        <v>F1</v>
      </c>
      <c r="M237" s="165">
        <f>INDEX('Org2564 NEW'!I$4:I$902,MATCH(OrgTbl[[#This Row],[code5]],'Org2564 NEW'!$C$4:$C$902,0))</f>
        <v>9</v>
      </c>
      <c r="O237" s="164" t="s">
        <v>3614</v>
      </c>
      <c r="P237" s="164" t="str">
        <f>INDEX('Org2564 NEW'!J$4:J$902,MATCH(OrgTbl[[#This Row],[code5]],'Org2564 NEW'!$C$4:$C$902,0))</f>
        <v>รพช.F1 &lt;=50,000</v>
      </c>
      <c r="Q237" s="164"/>
      <c r="R237" s="166"/>
    </row>
    <row r="238" spans="1:18" x14ac:dyDescent="0.35">
      <c r="A238" s="164" t="s">
        <v>648</v>
      </c>
      <c r="B238" s="164" t="s">
        <v>3615</v>
      </c>
      <c r="C238" s="164" t="s">
        <v>3616</v>
      </c>
      <c r="D238" s="164" t="s">
        <v>3617</v>
      </c>
      <c r="E238" s="165">
        <v>9</v>
      </c>
      <c r="F238" s="164" t="s">
        <v>948</v>
      </c>
      <c r="G238" s="164" t="str">
        <f>INDEX('Org2564 NEW'!E$4:E$902,MATCH(OrgTbl[[#This Row],[code5]],'Org2564 NEW'!$C$4:$C$902,0))</f>
        <v>รพช.</v>
      </c>
      <c r="H238" s="165">
        <v>31</v>
      </c>
      <c r="I238" s="164" t="s">
        <v>3608</v>
      </c>
      <c r="J238" s="169">
        <f>INDEX('Org2564 NEW'!G$4:G$902,MATCH(OrgTbl[[#This Row],[code5]],'Org2564 NEW'!$C$4:$C$902,0))</f>
        <v>88</v>
      </c>
      <c r="K238" s="164" t="s">
        <v>941</v>
      </c>
      <c r="L238" s="164" t="str">
        <f>INDEX('Org2564 NEW'!F$4:F$902,MATCH(OrgTbl[[#This Row],[code5]],'Org2564 NEW'!$C$4:$C$902,0))</f>
        <v>F2</v>
      </c>
      <c r="M238" s="165">
        <f>INDEX('Org2564 NEW'!I$4:I$902,MATCH(OrgTbl[[#This Row],[code5]],'Org2564 NEW'!$C$4:$C$902,0))</f>
        <v>7</v>
      </c>
      <c r="O238" s="164" t="s">
        <v>3618</v>
      </c>
      <c r="P238" s="164" t="str">
        <f>INDEX('Org2564 NEW'!J$4:J$902,MATCH(OrgTbl[[#This Row],[code5]],'Org2564 NEW'!$C$4:$C$902,0))</f>
        <v>รพช.F2 60,000-90,000</v>
      </c>
      <c r="Q238" s="164"/>
      <c r="R238" s="166"/>
    </row>
    <row r="239" spans="1:18" x14ac:dyDescent="0.35">
      <c r="A239" s="164" t="s">
        <v>649</v>
      </c>
      <c r="B239" s="164" t="s">
        <v>3619</v>
      </c>
      <c r="C239" s="164" t="s">
        <v>3620</v>
      </c>
      <c r="D239" s="164" t="s">
        <v>3621</v>
      </c>
      <c r="E239" s="165">
        <v>9</v>
      </c>
      <c r="F239" s="164" t="s">
        <v>938</v>
      </c>
      <c r="G239" s="164" t="str">
        <f>INDEX('Org2564 NEW'!E$4:E$902,MATCH(OrgTbl[[#This Row],[code5]],'Org2564 NEW'!$C$4:$C$902,0))</f>
        <v>รพท.</v>
      </c>
      <c r="H239" s="165">
        <v>31</v>
      </c>
      <c r="I239" s="164" t="s">
        <v>3608</v>
      </c>
      <c r="J239" s="169">
        <f>INDEX('Org2564 NEW'!G$4:G$902,MATCH(OrgTbl[[#This Row],[code5]],'Org2564 NEW'!$C$4:$C$902,0))</f>
        <v>396</v>
      </c>
      <c r="K239" s="164" t="s">
        <v>932</v>
      </c>
      <c r="L239" s="164" t="str">
        <f>INDEX('Org2564 NEW'!F$4:F$902,MATCH(OrgTbl[[#This Row],[code5]],'Org2564 NEW'!$C$4:$C$902,0))</f>
        <v>S</v>
      </c>
      <c r="M239" s="165">
        <f>INDEX('Org2564 NEW'!I$4:I$902,MATCH(OrgTbl[[#This Row],[code5]],'Org2564 NEW'!$C$4:$C$902,0))</f>
        <v>16</v>
      </c>
      <c r="O239" s="164" t="s">
        <v>3623</v>
      </c>
      <c r="P239" s="164" t="str">
        <f>INDEX('Org2564 NEW'!J$4:J$902,MATCH(OrgTbl[[#This Row],[code5]],'Org2564 NEW'!$C$4:$C$902,0))</f>
        <v>รพท.S &lt;=400</v>
      </c>
      <c r="Q239" s="164"/>
      <c r="R239" s="166"/>
    </row>
    <row r="240" spans="1:18" x14ac:dyDescent="0.35">
      <c r="A240" s="164" t="s">
        <v>650</v>
      </c>
      <c r="B240" s="164" t="s">
        <v>3624</v>
      </c>
      <c r="C240" s="164" t="s">
        <v>3625</v>
      </c>
      <c r="D240" s="164" t="s">
        <v>3626</v>
      </c>
      <c r="E240" s="165">
        <v>9</v>
      </c>
      <c r="F240" s="164" t="s">
        <v>948</v>
      </c>
      <c r="G240" s="164" t="str">
        <f>INDEX('Org2564 NEW'!E$4:E$902,MATCH(OrgTbl[[#This Row],[code5]],'Org2564 NEW'!$C$4:$C$902,0))</f>
        <v>รพช.</v>
      </c>
      <c r="H240" s="165">
        <v>31</v>
      </c>
      <c r="I240" s="164" t="s">
        <v>3608</v>
      </c>
      <c r="J240" s="169">
        <f>INDEX('Org2564 NEW'!G$4:G$902,MATCH(OrgTbl[[#This Row],[code5]],'Org2564 NEW'!$C$4:$C$902,0))</f>
        <v>70</v>
      </c>
      <c r="K240" s="164" t="s">
        <v>941</v>
      </c>
      <c r="L240" s="164" t="str">
        <f>INDEX('Org2564 NEW'!F$4:F$902,MATCH(OrgTbl[[#This Row],[code5]],'Org2564 NEW'!$C$4:$C$902,0))</f>
        <v>F2</v>
      </c>
      <c r="M240" s="165">
        <f>INDEX('Org2564 NEW'!I$4:I$902,MATCH(OrgTbl[[#This Row],[code5]],'Org2564 NEW'!$C$4:$C$902,0))</f>
        <v>6</v>
      </c>
      <c r="O240" s="164" t="s">
        <v>3627</v>
      </c>
      <c r="P240" s="164" t="str">
        <f>INDEX('Org2564 NEW'!J$4:J$902,MATCH(OrgTbl[[#This Row],[code5]],'Org2564 NEW'!$C$4:$C$902,0))</f>
        <v>รพช.F2 30,000 - 60,000</v>
      </c>
      <c r="Q240" s="164"/>
      <c r="R240" s="166"/>
    </row>
    <row r="241" spans="1:18" x14ac:dyDescent="0.35">
      <c r="A241" s="164" t="s">
        <v>651</v>
      </c>
      <c r="B241" s="164" t="s">
        <v>3628</v>
      </c>
      <c r="C241" s="164" t="s">
        <v>3629</v>
      </c>
      <c r="D241" s="164" t="s">
        <v>3630</v>
      </c>
      <c r="E241" s="165">
        <v>9</v>
      </c>
      <c r="F241" s="164" t="s">
        <v>948</v>
      </c>
      <c r="G241" s="164" t="str">
        <f>INDEX('Org2564 NEW'!E$4:E$902,MATCH(OrgTbl[[#This Row],[code5]],'Org2564 NEW'!$C$4:$C$902,0))</f>
        <v>รพช.</v>
      </c>
      <c r="H241" s="165">
        <v>31</v>
      </c>
      <c r="I241" s="164" t="s">
        <v>3608</v>
      </c>
      <c r="J241" s="169">
        <f>INDEX('Org2564 NEW'!G$4:G$902,MATCH(OrgTbl[[#This Row],[code5]],'Org2564 NEW'!$C$4:$C$902,0))</f>
        <v>115</v>
      </c>
      <c r="K241" s="164" t="s">
        <v>941</v>
      </c>
      <c r="L241" s="164" t="str">
        <f>INDEX('Org2564 NEW'!F$4:F$902,MATCH(OrgTbl[[#This Row],[code5]],'Org2564 NEW'!$C$4:$C$902,0))</f>
        <v>F1</v>
      </c>
      <c r="M241" s="165">
        <f>INDEX('Org2564 NEW'!I$4:I$902,MATCH(OrgTbl[[#This Row],[code5]],'Org2564 NEW'!$C$4:$C$902,0))</f>
        <v>10</v>
      </c>
      <c r="O241" s="164" t="s">
        <v>3631</v>
      </c>
      <c r="P241" s="164" t="str">
        <f>INDEX('Org2564 NEW'!J$4:J$902,MATCH(OrgTbl[[#This Row],[code5]],'Org2564 NEW'!$C$4:$C$902,0))</f>
        <v>รพช.F1 50,000-100,000</v>
      </c>
      <c r="Q241" s="164"/>
      <c r="R241" s="166"/>
    </row>
    <row r="242" spans="1:18" x14ac:dyDescent="0.35">
      <c r="A242" s="164" t="s">
        <v>652</v>
      </c>
      <c r="B242" s="164" t="s">
        <v>3632</v>
      </c>
      <c r="C242" s="164" t="s">
        <v>3633</v>
      </c>
      <c r="D242" s="164" t="s">
        <v>3634</v>
      </c>
      <c r="E242" s="165">
        <v>9</v>
      </c>
      <c r="F242" s="164" t="s">
        <v>948</v>
      </c>
      <c r="G242" s="164" t="str">
        <f>INDEX('Org2564 NEW'!E$4:E$902,MATCH(OrgTbl[[#This Row],[code5]],'Org2564 NEW'!$C$4:$C$902,0))</f>
        <v>รพช.</v>
      </c>
      <c r="H242" s="165">
        <v>31</v>
      </c>
      <c r="I242" s="164" t="s">
        <v>3608</v>
      </c>
      <c r="J242" s="169">
        <f>INDEX('Org2564 NEW'!G$4:G$902,MATCH(OrgTbl[[#This Row],[code5]],'Org2564 NEW'!$C$4:$C$902,0))</f>
        <v>184</v>
      </c>
      <c r="K242" s="164" t="s">
        <v>941</v>
      </c>
      <c r="L242" s="164" t="str">
        <f>INDEX('Org2564 NEW'!F$4:F$902,MATCH(OrgTbl[[#This Row],[code5]],'Org2564 NEW'!$C$4:$C$902,0))</f>
        <v>M2</v>
      </c>
      <c r="M242" s="165">
        <f>INDEX('Org2564 NEW'!I$4:I$902,MATCH(OrgTbl[[#This Row],[code5]],'Org2564 NEW'!$C$4:$C$902,0))</f>
        <v>13</v>
      </c>
      <c r="O242" s="164" t="s">
        <v>3635</v>
      </c>
      <c r="P242" s="164" t="str">
        <f>INDEX('Org2564 NEW'!J$4:J$902,MATCH(OrgTbl[[#This Row],[code5]],'Org2564 NEW'!$C$4:$C$902,0))</f>
        <v>รพช. M2 &gt;100</v>
      </c>
      <c r="Q242" s="164"/>
      <c r="R242" s="166"/>
    </row>
    <row r="243" spans="1:18" x14ac:dyDescent="0.35">
      <c r="A243" s="164" t="s">
        <v>653</v>
      </c>
      <c r="B243" s="164" t="s">
        <v>3636</v>
      </c>
      <c r="C243" s="164" t="s">
        <v>3637</v>
      </c>
      <c r="D243" s="164" t="s">
        <v>3638</v>
      </c>
      <c r="E243" s="165">
        <v>9</v>
      </c>
      <c r="F243" s="164" t="s">
        <v>948</v>
      </c>
      <c r="G243" s="164" t="str">
        <f>INDEX('Org2564 NEW'!E$4:E$902,MATCH(OrgTbl[[#This Row],[code5]],'Org2564 NEW'!$C$4:$C$902,0))</f>
        <v>รพช.</v>
      </c>
      <c r="H243" s="165">
        <v>31</v>
      </c>
      <c r="I243" s="164" t="s">
        <v>3608</v>
      </c>
      <c r="J243" s="169">
        <f>INDEX('Org2564 NEW'!G$4:G$902,MATCH(OrgTbl[[#This Row],[code5]],'Org2564 NEW'!$C$4:$C$902,0))</f>
        <v>90</v>
      </c>
      <c r="K243" s="164" t="s">
        <v>941</v>
      </c>
      <c r="L243" s="164" t="str">
        <f>INDEX('Org2564 NEW'!F$4:F$902,MATCH(OrgTbl[[#This Row],[code5]],'Org2564 NEW'!$C$4:$C$902,0))</f>
        <v>F2</v>
      </c>
      <c r="M243" s="165">
        <f>INDEX('Org2564 NEW'!I$4:I$902,MATCH(OrgTbl[[#This Row],[code5]],'Org2564 NEW'!$C$4:$C$902,0))</f>
        <v>6</v>
      </c>
      <c r="O243" s="164" t="s">
        <v>3639</v>
      </c>
      <c r="P243" s="164" t="str">
        <f>INDEX('Org2564 NEW'!J$4:J$902,MATCH(OrgTbl[[#This Row],[code5]],'Org2564 NEW'!$C$4:$C$902,0))</f>
        <v>รพช.F2 30,000 - 60,000</v>
      </c>
      <c r="Q243" s="164"/>
      <c r="R243" s="166"/>
    </row>
    <row r="244" spans="1:18" x14ac:dyDescent="0.35">
      <c r="A244" s="164" t="s">
        <v>654</v>
      </c>
      <c r="B244" s="164" t="s">
        <v>3640</v>
      </c>
      <c r="C244" s="164" t="s">
        <v>3641</v>
      </c>
      <c r="D244" s="164" t="s">
        <v>3642</v>
      </c>
      <c r="E244" s="165">
        <v>9</v>
      </c>
      <c r="F244" s="164" t="s">
        <v>948</v>
      </c>
      <c r="G244" s="164" t="str">
        <f>INDEX('Org2564 NEW'!E$4:E$902,MATCH(OrgTbl[[#This Row],[code5]],'Org2564 NEW'!$C$4:$C$902,0))</f>
        <v>รพช.</v>
      </c>
      <c r="H244" s="165">
        <v>31</v>
      </c>
      <c r="I244" s="164" t="s">
        <v>3608</v>
      </c>
      <c r="J244" s="169">
        <f>INDEX('Org2564 NEW'!G$4:G$902,MATCH(OrgTbl[[#This Row],[code5]],'Org2564 NEW'!$C$4:$C$902,0))</f>
        <v>67</v>
      </c>
      <c r="K244" s="164" t="s">
        <v>941</v>
      </c>
      <c r="L244" s="164" t="str">
        <f>INDEX('Org2564 NEW'!F$4:F$902,MATCH(OrgTbl[[#This Row],[code5]],'Org2564 NEW'!$C$4:$C$902,0))</f>
        <v>F1</v>
      </c>
      <c r="M244" s="165">
        <f>INDEX('Org2564 NEW'!I$4:I$902,MATCH(OrgTbl[[#This Row],[code5]],'Org2564 NEW'!$C$4:$C$902,0))</f>
        <v>9</v>
      </c>
      <c r="O244" s="164" t="s">
        <v>3643</v>
      </c>
      <c r="P244" s="164" t="str">
        <f>INDEX('Org2564 NEW'!J$4:J$902,MATCH(OrgTbl[[#This Row],[code5]],'Org2564 NEW'!$C$4:$C$902,0))</f>
        <v>รพช.F1 &lt;=50,000</v>
      </c>
      <c r="Q244" s="164"/>
      <c r="R244" s="166"/>
    </row>
    <row r="245" spans="1:18" x14ac:dyDescent="0.35">
      <c r="A245" s="164" t="s">
        <v>655</v>
      </c>
      <c r="B245" s="164" t="s">
        <v>3644</v>
      </c>
      <c r="C245" s="164" t="s">
        <v>3645</v>
      </c>
      <c r="D245" s="164" t="s">
        <v>3646</v>
      </c>
      <c r="E245" s="165">
        <v>9</v>
      </c>
      <c r="F245" s="164" t="s">
        <v>948</v>
      </c>
      <c r="G245" s="164" t="str">
        <f>INDEX('Org2564 NEW'!E$4:E$902,MATCH(OrgTbl[[#This Row],[code5]],'Org2564 NEW'!$C$4:$C$902,0))</f>
        <v>รพช.</v>
      </c>
      <c r="H245" s="165">
        <v>31</v>
      </c>
      <c r="I245" s="164" t="s">
        <v>3608</v>
      </c>
      <c r="J245" s="169">
        <f>INDEX('Org2564 NEW'!G$4:G$902,MATCH(OrgTbl[[#This Row],[code5]],'Org2564 NEW'!$C$4:$C$902,0))</f>
        <v>176</v>
      </c>
      <c r="K245" s="164" t="s">
        <v>941</v>
      </c>
      <c r="L245" s="164" t="str">
        <f>INDEX('Org2564 NEW'!F$4:F$902,MATCH(OrgTbl[[#This Row],[code5]],'Org2564 NEW'!$C$4:$C$902,0))</f>
        <v>M2</v>
      </c>
      <c r="M245" s="165">
        <f>INDEX('Org2564 NEW'!I$4:I$902,MATCH(OrgTbl[[#This Row],[code5]],'Org2564 NEW'!$C$4:$C$902,0))</f>
        <v>13</v>
      </c>
      <c r="O245" s="164" t="s">
        <v>3648</v>
      </c>
      <c r="P245" s="164" t="str">
        <f>INDEX('Org2564 NEW'!J$4:J$902,MATCH(OrgTbl[[#This Row],[code5]],'Org2564 NEW'!$C$4:$C$902,0))</f>
        <v>รพช. M2 &gt;100</v>
      </c>
      <c r="Q245" s="164"/>
      <c r="R245" s="166"/>
    </row>
    <row r="246" spans="1:18" x14ac:dyDescent="0.35">
      <c r="A246" s="164" t="s">
        <v>656</v>
      </c>
      <c r="B246" s="164" t="s">
        <v>3649</v>
      </c>
      <c r="C246" s="164" t="s">
        <v>3650</v>
      </c>
      <c r="D246" s="164" t="s">
        <v>3651</v>
      </c>
      <c r="E246" s="165">
        <v>9</v>
      </c>
      <c r="F246" s="164" t="s">
        <v>948</v>
      </c>
      <c r="G246" s="164" t="str">
        <f>INDEX('Org2564 NEW'!E$4:E$902,MATCH(OrgTbl[[#This Row],[code5]],'Org2564 NEW'!$C$4:$C$902,0))</f>
        <v>รพช.</v>
      </c>
      <c r="H246" s="165">
        <v>31</v>
      </c>
      <c r="I246" s="164" t="s">
        <v>3608</v>
      </c>
      <c r="J246" s="169">
        <f>INDEX('Org2564 NEW'!G$4:G$902,MATCH(OrgTbl[[#This Row],[code5]],'Org2564 NEW'!$C$4:$C$902,0))</f>
        <v>113</v>
      </c>
      <c r="K246" s="164" t="s">
        <v>941</v>
      </c>
      <c r="L246" s="164" t="str">
        <f>INDEX('Org2564 NEW'!F$4:F$902,MATCH(OrgTbl[[#This Row],[code5]],'Org2564 NEW'!$C$4:$C$902,0))</f>
        <v>M2</v>
      </c>
      <c r="M246" s="165">
        <f>INDEX('Org2564 NEW'!I$4:I$902,MATCH(OrgTbl[[#This Row],[code5]],'Org2564 NEW'!$C$4:$C$902,0))</f>
        <v>13</v>
      </c>
      <c r="O246" s="164" t="s">
        <v>3652</v>
      </c>
      <c r="P246" s="164" t="str">
        <f>INDEX('Org2564 NEW'!J$4:J$902,MATCH(OrgTbl[[#This Row],[code5]],'Org2564 NEW'!$C$4:$C$902,0))</f>
        <v>รพช. M2 &gt;100</v>
      </c>
      <c r="Q246" s="164"/>
      <c r="R246" s="166"/>
    </row>
    <row r="247" spans="1:18" x14ac:dyDescent="0.35">
      <c r="A247" s="164" t="s">
        <v>657</v>
      </c>
      <c r="B247" s="164" t="s">
        <v>3653</v>
      </c>
      <c r="C247" s="164" t="s">
        <v>3654</v>
      </c>
      <c r="D247" s="164" t="s">
        <v>3655</v>
      </c>
      <c r="E247" s="165">
        <v>9</v>
      </c>
      <c r="F247" s="164" t="s">
        <v>948</v>
      </c>
      <c r="G247" s="164" t="str">
        <f>INDEX('Org2564 NEW'!E$4:E$902,MATCH(OrgTbl[[#This Row],[code5]],'Org2564 NEW'!$C$4:$C$902,0))</f>
        <v>รพช.</v>
      </c>
      <c r="H247" s="165">
        <v>31</v>
      </c>
      <c r="I247" s="164" t="s">
        <v>3608</v>
      </c>
      <c r="J247" s="169">
        <f>INDEX('Org2564 NEW'!G$4:G$902,MATCH(OrgTbl[[#This Row],[code5]],'Org2564 NEW'!$C$4:$C$902,0))</f>
        <v>44</v>
      </c>
      <c r="K247" s="164" t="s">
        <v>941</v>
      </c>
      <c r="L247" s="164" t="str">
        <f>INDEX('Org2564 NEW'!F$4:F$902,MATCH(OrgTbl[[#This Row],[code5]],'Org2564 NEW'!$C$4:$C$902,0))</f>
        <v>F2</v>
      </c>
      <c r="M247" s="165">
        <f>INDEX('Org2564 NEW'!I$4:I$902,MATCH(OrgTbl[[#This Row],[code5]],'Org2564 NEW'!$C$4:$C$902,0))</f>
        <v>6</v>
      </c>
      <c r="O247" s="164" t="s">
        <v>3656</v>
      </c>
      <c r="P247" s="164" t="str">
        <f>INDEX('Org2564 NEW'!J$4:J$902,MATCH(OrgTbl[[#This Row],[code5]],'Org2564 NEW'!$C$4:$C$902,0))</f>
        <v>รพช.F2 30,000 - 60,000</v>
      </c>
      <c r="Q247" s="164"/>
      <c r="R247" s="166"/>
    </row>
    <row r="248" spans="1:18" x14ac:dyDescent="0.35">
      <c r="A248" s="164" t="s">
        <v>658</v>
      </c>
      <c r="B248" s="164" t="s">
        <v>3657</v>
      </c>
      <c r="C248" s="164" t="s">
        <v>3658</v>
      </c>
      <c r="D248" s="164" t="s">
        <v>3659</v>
      </c>
      <c r="E248" s="165">
        <v>9</v>
      </c>
      <c r="F248" s="164" t="s">
        <v>948</v>
      </c>
      <c r="G248" s="164" t="str">
        <f>INDEX('Org2564 NEW'!E$4:E$902,MATCH(OrgTbl[[#This Row],[code5]],'Org2564 NEW'!$C$4:$C$902,0))</f>
        <v>รพช.</v>
      </c>
      <c r="H248" s="165">
        <v>31</v>
      </c>
      <c r="I248" s="164" t="s">
        <v>3608</v>
      </c>
      <c r="J248" s="169">
        <f>INDEX('Org2564 NEW'!G$4:G$902,MATCH(OrgTbl[[#This Row],[code5]],'Org2564 NEW'!$C$4:$C$902,0))</f>
        <v>35</v>
      </c>
      <c r="K248" s="164" t="s">
        <v>941</v>
      </c>
      <c r="L248" s="164" t="str">
        <f>INDEX('Org2564 NEW'!F$4:F$902,MATCH(OrgTbl[[#This Row],[code5]],'Org2564 NEW'!$C$4:$C$902,0))</f>
        <v>F2</v>
      </c>
      <c r="M248" s="165">
        <f>INDEX('Org2564 NEW'!I$4:I$902,MATCH(OrgTbl[[#This Row],[code5]],'Org2564 NEW'!$C$4:$C$902,0))</f>
        <v>5</v>
      </c>
      <c r="O248" s="164" t="s">
        <v>3660</v>
      </c>
      <c r="P248" s="164" t="str">
        <f>INDEX('Org2564 NEW'!J$4:J$902,MATCH(OrgTbl[[#This Row],[code5]],'Org2564 NEW'!$C$4:$C$902,0))</f>
        <v>รพช.F2 &lt;=30,000</v>
      </c>
      <c r="Q248" s="164"/>
      <c r="R248" s="166"/>
    </row>
    <row r="249" spans="1:18" x14ac:dyDescent="0.35">
      <c r="A249" s="164" t="s">
        <v>659</v>
      </c>
      <c r="B249" s="164" t="s">
        <v>3661</v>
      </c>
      <c r="C249" s="164" t="s">
        <v>3662</v>
      </c>
      <c r="D249" s="164" t="s">
        <v>3663</v>
      </c>
      <c r="E249" s="165">
        <v>9</v>
      </c>
      <c r="F249" s="164" t="s">
        <v>948</v>
      </c>
      <c r="G249" s="164" t="str">
        <f>INDEX('Org2564 NEW'!E$4:E$902,MATCH(OrgTbl[[#This Row],[code5]],'Org2564 NEW'!$C$4:$C$902,0))</f>
        <v>รพช.</v>
      </c>
      <c r="H249" s="165">
        <v>31</v>
      </c>
      <c r="I249" s="164" t="s">
        <v>3608</v>
      </c>
      <c r="J249" s="169">
        <f>INDEX('Org2564 NEW'!G$4:G$902,MATCH(OrgTbl[[#This Row],[code5]],'Org2564 NEW'!$C$4:$C$902,0))</f>
        <v>81</v>
      </c>
      <c r="K249" s="164" t="s">
        <v>941</v>
      </c>
      <c r="L249" s="164" t="str">
        <f>INDEX('Org2564 NEW'!F$4:F$902,MATCH(OrgTbl[[#This Row],[code5]],'Org2564 NEW'!$C$4:$C$902,0))</f>
        <v>F2</v>
      </c>
      <c r="M249" s="165">
        <f>INDEX('Org2564 NEW'!I$4:I$902,MATCH(OrgTbl[[#This Row],[code5]],'Org2564 NEW'!$C$4:$C$902,0))</f>
        <v>6</v>
      </c>
      <c r="O249" s="164" t="s">
        <v>3664</v>
      </c>
      <c r="P249" s="164" t="str">
        <f>INDEX('Org2564 NEW'!J$4:J$902,MATCH(OrgTbl[[#This Row],[code5]],'Org2564 NEW'!$C$4:$C$902,0))</f>
        <v>รพช.F2 30,000 - 60,000</v>
      </c>
      <c r="Q249" s="164"/>
      <c r="R249" s="166"/>
    </row>
    <row r="250" spans="1:18" x14ac:dyDescent="0.35">
      <c r="A250" s="164" t="s">
        <v>660</v>
      </c>
      <c r="B250" s="164" t="s">
        <v>3665</v>
      </c>
      <c r="C250" s="164" t="s">
        <v>3666</v>
      </c>
      <c r="D250" s="164" t="s">
        <v>3667</v>
      </c>
      <c r="E250" s="165">
        <v>9</v>
      </c>
      <c r="F250" s="164" t="s">
        <v>948</v>
      </c>
      <c r="G250" s="164" t="str">
        <f>INDEX('Org2564 NEW'!E$4:E$902,MATCH(OrgTbl[[#This Row],[code5]],'Org2564 NEW'!$C$4:$C$902,0))</f>
        <v>รพช.</v>
      </c>
      <c r="H250" s="165">
        <v>31</v>
      </c>
      <c r="I250" s="164" t="s">
        <v>3608</v>
      </c>
      <c r="J250" s="169">
        <f>INDEX('Org2564 NEW'!G$4:G$902,MATCH(OrgTbl[[#This Row],[code5]],'Org2564 NEW'!$C$4:$C$902,0))</f>
        <v>47</v>
      </c>
      <c r="K250" s="164" t="s">
        <v>941</v>
      </c>
      <c r="L250" s="164" t="str">
        <f>INDEX('Org2564 NEW'!F$4:F$902,MATCH(OrgTbl[[#This Row],[code5]],'Org2564 NEW'!$C$4:$C$902,0))</f>
        <v>F2</v>
      </c>
      <c r="M250" s="165">
        <f>INDEX('Org2564 NEW'!I$4:I$902,MATCH(OrgTbl[[#This Row],[code5]],'Org2564 NEW'!$C$4:$C$902,0))</f>
        <v>6</v>
      </c>
      <c r="O250" s="164" t="s">
        <v>3668</v>
      </c>
      <c r="P250" s="164" t="str">
        <f>INDEX('Org2564 NEW'!J$4:J$902,MATCH(OrgTbl[[#This Row],[code5]],'Org2564 NEW'!$C$4:$C$902,0))</f>
        <v>รพช.F2 30,000 - 60,000</v>
      </c>
      <c r="Q250" s="164"/>
      <c r="R250" s="166"/>
    </row>
    <row r="251" spans="1:18" x14ac:dyDescent="0.35">
      <c r="A251" s="164" t="s">
        <v>661</v>
      </c>
      <c r="B251" s="164" t="s">
        <v>3669</v>
      </c>
      <c r="C251" s="164" t="s">
        <v>3670</v>
      </c>
      <c r="D251" s="164" t="s">
        <v>3671</v>
      </c>
      <c r="E251" s="165">
        <v>9</v>
      </c>
      <c r="F251" s="164" t="s">
        <v>948</v>
      </c>
      <c r="G251" s="164" t="str">
        <f>INDEX('Org2564 NEW'!E$4:E$902,MATCH(OrgTbl[[#This Row],[code5]],'Org2564 NEW'!$C$4:$C$902,0))</f>
        <v>รพช.</v>
      </c>
      <c r="H251" s="165">
        <v>31</v>
      </c>
      <c r="I251" s="164" t="s">
        <v>3608</v>
      </c>
      <c r="J251" s="169">
        <f>INDEX('Org2564 NEW'!G$4:G$902,MATCH(OrgTbl[[#This Row],[code5]],'Org2564 NEW'!$C$4:$C$902,0))</f>
        <v>40</v>
      </c>
      <c r="K251" s="164" t="s">
        <v>941</v>
      </c>
      <c r="L251" s="164" t="str">
        <f>INDEX('Org2564 NEW'!F$4:F$902,MATCH(OrgTbl[[#This Row],[code5]],'Org2564 NEW'!$C$4:$C$902,0))</f>
        <v>F2</v>
      </c>
      <c r="M251" s="165">
        <f>INDEX('Org2564 NEW'!I$4:I$902,MATCH(OrgTbl[[#This Row],[code5]],'Org2564 NEW'!$C$4:$C$902,0))</f>
        <v>5</v>
      </c>
      <c r="O251" s="164" t="s">
        <v>3672</v>
      </c>
      <c r="P251" s="164" t="str">
        <f>INDEX('Org2564 NEW'!J$4:J$902,MATCH(OrgTbl[[#This Row],[code5]],'Org2564 NEW'!$C$4:$C$902,0))</f>
        <v>รพช.F2 &lt;=30,000</v>
      </c>
      <c r="Q251" s="164"/>
      <c r="R251" s="166"/>
    </row>
    <row r="252" spans="1:18" x14ac:dyDescent="0.35">
      <c r="A252" s="164" t="s">
        <v>662</v>
      </c>
      <c r="B252" s="164" t="s">
        <v>3673</v>
      </c>
      <c r="C252" s="164" t="s">
        <v>3674</v>
      </c>
      <c r="D252" s="164" t="s">
        <v>3675</v>
      </c>
      <c r="E252" s="165">
        <v>9</v>
      </c>
      <c r="F252" s="164" t="s">
        <v>948</v>
      </c>
      <c r="G252" s="164" t="str">
        <f>INDEX('Org2564 NEW'!E$4:E$902,MATCH(OrgTbl[[#This Row],[code5]],'Org2564 NEW'!$C$4:$C$902,0))</f>
        <v>รพช.</v>
      </c>
      <c r="H252" s="165">
        <v>31</v>
      </c>
      <c r="I252" s="164" t="s">
        <v>3608</v>
      </c>
      <c r="J252" s="169">
        <f>INDEX('Org2564 NEW'!G$4:G$902,MATCH(OrgTbl[[#This Row],[code5]],'Org2564 NEW'!$C$4:$C$902,0))</f>
        <v>30</v>
      </c>
      <c r="K252" s="164" t="s">
        <v>941</v>
      </c>
      <c r="L252" s="164" t="str">
        <f>INDEX('Org2564 NEW'!F$4:F$902,MATCH(OrgTbl[[#This Row],[code5]],'Org2564 NEW'!$C$4:$C$902,0))</f>
        <v>F2</v>
      </c>
      <c r="M252" s="165">
        <f>INDEX('Org2564 NEW'!I$4:I$902,MATCH(OrgTbl[[#This Row],[code5]],'Org2564 NEW'!$C$4:$C$902,0))</f>
        <v>5</v>
      </c>
      <c r="O252" s="164" t="s">
        <v>3676</v>
      </c>
      <c r="P252" s="164" t="str">
        <f>INDEX('Org2564 NEW'!J$4:J$902,MATCH(OrgTbl[[#This Row],[code5]],'Org2564 NEW'!$C$4:$C$902,0))</f>
        <v>รพช.F2 &lt;=30,000</v>
      </c>
      <c r="Q252" s="164"/>
      <c r="R252" s="166"/>
    </row>
    <row r="253" spans="1:18" x14ac:dyDescent="0.35">
      <c r="A253" s="164" t="s">
        <v>663</v>
      </c>
      <c r="B253" s="164" t="s">
        <v>3677</v>
      </c>
      <c r="C253" s="164" t="s">
        <v>3678</v>
      </c>
      <c r="D253" s="164" t="s">
        <v>3679</v>
      </c>
      <c r="E253" s="165">
        <v>9</v>
      </c>
      <c r="F253" s="164" t="s">
        <v>948</v>
      </c>
      <c r="G253" s="164" t="str">
        <f>INDEX('Org2564 NEW'!E$4:E$902,MATCH(OrgTbl[[#This Row],[code5]],'Org2564 NEW'!$C$4:$C$902,0))</f>
        <v>รพช.</v>
      </c>
      <c r="H253" s="165">
        <v>31</v>
      </c>
      <c r="I253" s="164" t="s">
        <v>3608</v>
      </c>
      <c r="J253" s="169">
        <f>INDEX('Org2564 NEW'!G$4:G$902,MATCH(OrgTbl[[#This Row],[code5]],'Org2564 NEW'!$C$4:$C$902,0))</f>
        <v>36</v>
      </c>
      <c r="K253" s="164" t="s">
        <v>941</v>
      </c>
      <c r="L253" s="164" t="str">
        <f>INDEX('Org2564 NEW'!F$4:F$902,MATCH(OrgTbl[[#This Row],[code5]],'Org2564 NEW'!$C$4:$C$902,0))</f>
        <v>F2</v>
      </c>
      <c r="M253" s="165">
        <f>INDEX('Org2564 NEW'!I$4:I$902,MATCH(OrgTbl[[#This Row],[code5]],'Org2564 NEW'!$C$4:$C$902,0))</f>
        <v>5</v>
      </c>
      <c r="O253" s="164" t="s">
        <v>3680</v>
      </c>
      <c r="P253" s="164" t="str">
        <f>INDEX('Org2564 NEW'!J$4:J$902,MATCH(OrgTbl[[#This Row],[code5]],'Org2564 NEW'!$C$4:$C$902,0))</f>
        <v>รพช.F2 &lt;=30,000</v>
      </c>
      <c r="Q253" s="164"/>
      <c r="R253" s="166"/>
    </row>
    <row r="254" spans="1:18" x14ac:dyDescent="0.35">
      <c r="A254" s="164" t="s">
        <v>664</v>
      </c>
      <c r="B254" s="164" t="s">
        <v>3681</v>
      </c>
      <c r="C254" s="164" t="s">
        <v>3682</v>
      </c>
      <c r="D254" s="164" t="s">
        <v>3683</v>
      </c>
      <c r="E254" s="165">
        <v>9</v>
      </c>
      <c r="F254" s="164" t="s">
        <v>948</v>
      </c>
      <c r="G254" s="164" t="str">
        <f>INDEX('Org2564 NEW'!E$4:E$902,MATCH(OrgTbl[[#This Row],[code5]],'Org2564 NEW'!$C$4:$C$902,0))</f>
        <v>รพช.</v>
      </c>
      <c r="H254" s="165">
        <v>31</v>
      </c>
      <c r="I254" s="164" t="s">
        <v>3608</v>
      </c>
      <c r="J254" s="169">
        <f>INDEX('Org2564 NEW'!G$4:G$902,MATCH(OrgTbl[[#This Row],[code5]],'Org2564 NEW'!$C$4:$C$902,0))</f>
        <v>58</v>
      </c>
      <c r="K254" s="164" t="s">
        <v>941</v>
      </c>
      <c r="L254" s="164" t="str">
        <f>INDEX('Org2564 NEW'!F$4:F$902,MATCH(OrgTbl[[#This Row],[code5]],'Org2564 NEW'!$C$4:$C$902,0))</f>
        <v>F2</v>
      </c>
      <c r="M254" s="165">
        <f>INDEX('Org2564 NEW'!I$4:I$902,MATCH(OrgTbl[[#This Row],[code5]],'Org2564 NEW'!$C$4:$C$902,0))</f>
        <v>5</v>
      </c>
      <c r="O254" s="164" t="s">
        <v>3684</v>
      </c>
      <c r="P254" s="164" t="str">
        <f>INDEX('Org2564 NEW'!J$4:J$902,MATCH(OrgTbl[[#This Row],[code5]],'Org2564 NEW'!$C$4:$C$902,0))</f>
        <v>รพช.F2 &lt;=30,000</v>
      </c>
      <c r="Q254" s="164"/>
      <c r="R254" s="166"/>
    </row>
    <row r="255" spans="1:18" x14ac:dyDescent="0.35">
      <c r="A255" s="164" t="s">
        <v>665</v>
      </c>
      <c r="B255" s="164" t="s">
        <v>3685</v>
      </c>
      <c r="C255" s="164" t="s">
        <v>3686</v>
      </c>
      <c r="D255" s="164" t="s">
        <v>3687</v>
      </c>
      <c r="E255" s="165">
        <v>9</v>
      </c>
      <c r="F255" s="164" t="s">
        <v>948</v>
      </c>
      <c r="G255" s="164" t="str">
        <f>INDEX('Org2564 NEW'!E$4:E$902,MATCH(OrgTbl[[#This Row],[code5]],'Org2564 NEW'!$C$4:$C$902,0))</f>
        <v>รพช.</v>
      </c>
      <c r="H255" s="165">
        <v>31</v>
      </c>
      <c r="I255" s="164" t="s">
        <v>3608</v>
      </c>
      <c r="J255" s="169">
        <f>INDEX('Org2564 NEW'!G$4:G$902,MATCH(OrgTbl[[#This Row],[code5]],'Org2564 NEW'!$C$4:$C$902,0))</f>
        <v>34</v>
      </c>
      <c r="K255" s="164" t="s">
        <v>941</v>
      </c>
      <c r="L255" s="164" t="str">
        <f>INDEX('Org2564 NEW'!F$4:F$902,MATCH(OrgTbl[[#This Row],[code5]],'Org2564 NEW'!$C$4:$C$902,0))</f>
        <v>F2</v>
      </c>
      <c r="M255" s="165">
        <f>INDEX('Org2564 NEW'!I$4:I$902,MATCH(OrgTbl[[#This Row],[code5]],'Org2564 NEW'!$C$4:$C$902,0))</f>
        <v>5</v>
      </c>
      <c r="O255" s="164" t="s">
        <v>3688</v>
      </c>
      <c r="P255" s="164" t="str">
        <f>INDEX('Org2564 NEW'!J$4:J$902,MATCH(OrgTbl[[#This Row],[code5]],'Org2564 NEW'!$C$4:$C$902,0))</f>
        <v>รพช.F2 &lt;=30,000</v>
      </c>
      <c r="Q255" s="164"/>
      <c r="R255" s="166"/>
    </row>
    <row r="256" spans="1:18" x14ac:dyDescent="0.35">
      <c r="A256" s="164" t="s">
        <v>670</v>
      </c>
      <c r="B256" s="164" t="s">
        <v>3705</v>
      </c>
      <c r="C256" s="164" t="s">
        <v>3706</v>
      </c>
      <c r="D256" s="164" t="s">
        <v>3707</v>
      </c>
      <c r="E256" s="165">
        <v>9</v>
      </c>
      <c r="F256" s="164" t="s">
        <v>948</v>
      </c>
      <c r="G256" s="164" t="str">
        <f>INDEX('Org2564 NEW'!E$4:E$902,MATCH(OrgTbl[[#This Row],[code5]],'Org2564 NEW'!$C$4:$C$902,0))</f>
        <v>รพช.</v>
      </c>
      <c r="H256" s="165">
        <v>32</v>
      </c>
      <c r="I256" s="164" t="s">
        <v>3702</v>
      </c>
      <c r="J256" s="169">
        <f>INDEX('Org2564 NEW'!G$4:G$902,MATCH(OrgTbl[[#This Row],[code5]],'Org2564 NEW'!$C$4:$C$902,0))</f>
        <v>65</v>
      </c>
      <c r="K256" s="164" t="s">
        <v>932</v>
      </c>
      <c r="L256" s="164" t="str">
        <f>INDEX('Org2564 NEW'!F$4:F$902,MATCH(OrgTbl[[#This Row],[code5]],'Org2564 NEW'!$C$4:$C$902,0))</f>
        <v>F2</v>
      </c>
      <c r="M256" s="165">
        <f>INDEX('Org2564 NEW'!I$4:I$902,MATCH(OrgTbl[[#This Row],[code5]],'Org2564 NEW'!$C$4:$C$902,0))</f>
        <v>6</v>
      </c>
      <c r="O256" s="164" t="s">
        <v>3708</v>
      </c>
      <c r="P256" s="164" t="str">
        <f>INDEX('Org2564 NEW'!J$4:J$902,MATCH(OrgTbl[[#This Row],[code5]],'Org2564 NEW'!$C$4:$C$902,0))</f>
        <v>รพช.F2 30,000 - 60,000</v>
      </c>
      <c r="Q256" s="164"/>
      <c r="R256" s="166"/>
    </row>
    <row r="257" spans="1:18" x14ac:dyDescent="0.35">
      <c r="A257" s="164" t="s">
        <v>671</v>
      </c>
      <c r="B257" s="164" t="s">
        <v>3709</v>
      </c>
      <c r="C257" s="164" t="s">
        <v>3710</v>
      </c>
      <c r="D257" s="164" t="s">
        <v>3711</v>
      </c>
      <c r="E257" s="165">
        <v>9</v>
      </c>
      <c r="F257" s="164" t="s">
        <v>948</v>
      </c>
      <c r="G257" s="164" t="str">
        <f>INDEX('Org2564 NEW'!E$4:E$902,MATCH(OrgTbl[[#This Row],[code5]],'Org2564 NEW'!$C$4:$C$902,0))</f>
        <v>รพช.</v>
      </c>
      <c r="H257" s="165">
        <v>32</v>
      </c>
      <c r="I257" s="164" t="s">
        <v>3702</v>
      </c>
      <c r="J257" s="169">
        <f>INDEX('Org2564 NEW'!G$4:G$902,MATCH(OrgTbl[[#This Row],[code5]],'Org2564 NEW'!$C$4:$C$902,0))</f>
        <v>140</v>
      </c>
      <c r="K257" s="164" t="s">
        <v>932</v>
      </c>
      <c r="L257" s="164" t="str">
        <f>INDEX('Org2564 NEW'!F$4:F$902,MATCH(OrgTbl[[#This Row],[code5]],'Org2564 NEW'!$C$4:$C$902,0))</f>
        <v>M2</v>
      </c>
      <c r="M257" s="165">
        <f>INDEX('Org2564 NEW'!I$4:I$902,MATCH(OrgTbl[[#This Row],[code5]],'Org2564 NEW'!$C$4:$C$902,0))</f>
        <v>13</v>
      </c>
      <c r="O257" s="164" t="s">
        <v>3712</v>
      </c>
      <c r="P257" s="164" t="str">
        <f>INDEX('Org2564 NEW'!J$4:J$902,MATCH(OrgTbl[[#This Row],[code5]],'Org2564 NEW'!$C$4:$C$902,0))</f>
        <v>รพช. M2 &gt;100</v>
      </c>
      <c r="Q257" s="164"/>
      <c r="R257" s="166"/>
    </row>
    <row r="258" spans="1:18" x14ac:dyDescent="0.35">
      <c r="A258" s="164" t="s">
        <v>672</v>
      </c>
      <c r="B258" s="164" t="s">
        <v>3713</v>
      </c>
      <c r="C258" s="164" t="s">
        <v>3714</v>
      </c>
      <c r="D258" s="164" t="s">
        <v>3715</v>
      </c>
      <c r="E258" s="165">
        <v>9</v>
      </c>
      <c r="F258" s="164" t="s">
        <v>948</v>
      </c>
      <c r="G258" s="164" t="str">
        <f>INDEX('Org2564 NEW'!E$4:E$902,MATCH(OrgTbl[[#This Row],[code5]],'Org2564 NEW'!$C$4:$C$902,0))</f>
        <v>รพช.</v>
      </c>
      <c r="H258" s="165">
        <v>32</v>
      </c>
      <c r="I258" s="164" t="s">
        <v>3702</v>
      </c>
      <c r="J258" s="169">
        <f>INDEX('Org2564 NEW'!G$4:G$902,MATCH(OrgTbl[[#This Row],[code5]],'Org2564 NEW'!$C$4:$C$902,0))</f>
        <v>48</v>
      </c>
      <c r="K258" s="164" t="s">
        <v>941</v>
      </c>
      <c r="L258" s="164" t="str">
        <f>INDEX('Org2564 NEW'!F$4:F$902,MATCH(OrgTbl[[#This Row],[code5]],'Org2564 NEW'!$C$4:$C$902,0))</f>
        <v>F2</v>
      </c>
      <c r="M258" s="165">
        <f>INDEX('Org2564 NEW'!I$4:I$902,MATCH(OrgTbl[[#This Row],[code5]],'Org2564 NEW'!$C$4:$C$902,0))</f>
        <v>6</v>
      </c>
      <c r="O258" s="164" t="s">
        <v>3716</v>
      </c>
      <c r="P258" s="164" t="str">
        <f>INDEX('Org2564 NEW'!J$4:J$902,MATCH(OrgTbl[[#This Row],[code5]],'Org2564 NEW'!$C$4:$C$902,0))</f>
        <v>รพช.F2 30,000 - 60,000</v>
      </c>
      <c r="Q258" s="164"/>
      <c r="R258" s="166"/>
    </row>
    <row r="259" spans="1:18" x14ac:dyDescent="0.35">
      <c r="A259" s="164" t="s">
        <v>673</v>
      </c>
      <c r="B259" s="164" t="s">
        <v>3717</v>
      </c>
      <c r="C259" s="164" t="s">
        <v>3718</v>
      </c>
      <c r="D259" s="164" t="s">
        <v>3719</v>
      </c>
      <c r="E259" s="165">
        <v>9</v>
      </c>
      <c r="F259" s="164" t="s">
        <v>938</v>
      </c>
      <c r="G259" s="164" t="str">
        <f>INDEX('Org2564 NEW'!E$4:E$902,MATCH(OrgTbl[[#This Row],[code5]],'Org2564 NEW'!$C$4:$C$902,0))</f>
        <v>รพท.</v>
      </c>
      <c r="H259" s="165">
        <v>32</v>
      </c>
      <c r="I259" s="164" t="s">
        <v>3702</v>
      </c>
      <c r="J259" s="169">
        <f>INDEX('Org2564 NEW'!G$4:G$902,MATCH(OrgTbl[[#This Row],[code5]],'Org2564 NEW'!$C$4:$C$902,0))</f>
        <v>265</v>
      </c>
      <c r="K259" s="164" t="s">
        <v>941</v>
      </c>
      <c r="L259" s="164" t="str">
        <f>INDEX('Org2564 NEW'!F$4:F$902,MATCH(OrgTbl[[#This Row],[code5]],'Org2564 NEW'!$C$4:$C$902,0))</f>
        <v>M1</v>
      </c>
      <c r="M259" s="165">
        <f>INDEX('Org2564 NEW'!I$4:I$902,MATCH(OrgTbl[[#This Row],[code5]],'Org2564 NEW'!$C$4:$C$902,0))</f>
        <v>15</v>
      </c>
      <c r="O259" s="164" t="s">
        <v>3721</v>
      </c>
      <c r="P259" s="164" t="str">
        <f>INDEX('Org2564 NEW'!J$4:J$902,MATCH(OrgTbl[[#This Row],[code5]],'Org2564 NEW'!$C$4:$C$902,0))</f>
        <v>รพท. M1 &gt;200</v>
      </c>
      <c r="Q259" s="164"/>
      <c r="R259" s="166"/>
    </row>
    <row r="260" spans="1:18" x14ac:dyDescent="0.35">
      <c r="A260" s="164" t="s">
        <v>674</v>
      </c>
      <c r="B260" s="164" t="s">
        <v>3722</v>
      </c>
      <c r="C260" s="164" t="s">
        <v>3723</v>
      </c>
      <c r="D260" s="164" t="s">
        <v>3724</v>
      </c>
      <c r="E260" s="165">
        <v>9</v>
      </c>
      <c r="F260" s="164" t="s">
        <v>948</v>
      </c>
      <c r="G260" s="164" t="str">
        <f>INDEX('Org2564 NEW'!E$4:E$902,MATCH(OrgTbl[[#This Row],[code5]],'Org2564 NEW'!$C$4:$C$902,0))</f>
        <v>รพช.</v>
      </c>
      <c r="H260" s="165">
        <v>32</v>
      </c>
      <c r="I260" s="164" t="s">
        <v>3702</v>
      </c>
      <c r="J260" s="169">
        <f>INDEX('Org2564 NEW'!G$4:G$902,MATCH(OrgTbl[[#This Row],[code5]],'Org2564 NEW'!$C$4:$C$902,0))</f>
        <v>109</v>
      </c>
      <c r="K260" s="164" t="s">
        <v>941</v>
      </c>
      <c r="L260" s="164" t="str">
        <f>INDEX('Org2564 NEW'!F$4:F$902,MATCH(OrgTbl[[#This Row],[code5]],'Org2564 NEW'!$C$4:$C$902,0))</f>
        <v>F2</v>
      </c>
      <c r="M260" s="165">
        <f>INDEX('Org2564 NEW'!I$4:I$902,MATCH(OrgTbl[[#This Row],[code5]],'Org2564 NEW'!$C$4:$C$902,0))</f>
        <v>6</v>
      </c>
      <c r="O260" s="164" t="s">
        <v>3725</v>
      </c>
      <c r="P260" s="164" t="str">
        <f>INDEX('Org2564 NEW'!J$4:J$902,MATCH(OrgTbl[[#This Row],[code5]],'Org2564 NEW'!$C$4:$C$902,0))</f>
        <v>รพช.F2 30,000 - 60,000</v>
      </c>
      <c r="Q260" s="164"/>
      <c r="R260" s="166"/>
    </row>
    <row r="261" spans="1:18" x14ac:dyDescent="0.35">
      <c r="A261" s="164" t="s">
        <v>675</v>
      </c>
      <c r="B261" s="164" t="s">
        <v>3726</v>
      </c>
      <c r="C261" s="164" t="s">
        <v>3727</v>
      </c>
      <c r="D261" s="164" t="s">
        <v>3728</v>
      </c>
      <c r="E261" s="165">
        <v>9</v>
      </c>
      <c r="F261" s="164" t="s">
        <v>948</v>
      </c>
      <c r="G261" s="164" t="str">
        <f>INDEX('Org2564 NEW'!E$4:E$902,MATCH(OrgTbl[[#This Row],[code5]],'Org2564 NEW'!$C$4:$C$902,0))</f>
        <v>รพช.</v>
      </c>
      <c r="H261" s="165">
        <v>32</v>
      </c>
      <c r="I261" s="164" t="s">
        <v>3702</v>
      </c>
      <c r="J261" s="169">
        <f>INDEX('Org2564 NEW'!G$4:G$902,MATCH(OrgTbl[[#This Row],[code5]],'Org2564 NEW'!$C$4:$C$902,0))</f>
        <v>135</v>
      </c>
      <c r="K261" s="164" t="s">
        <v>941</v>
      </c>
      <c r="L261" s="164" t="str">
        <f>INDEX('Org2564 NEW'!F$4:F$902,MATCH(OrgTbl[[#This Row],[code5]],'Org2564 NEW'!$C$4:$C$902,0))</f>
        <v>M2</v>
      </c>
      <c r="M261" s="165">
        <f>INDEX('Org2564 NEW'!I$4:I$902,MATCH(OrgTbl[[#This Row],[code5]],'Org2564 NEW'!$C$4:$C$902,0))</f>
        <v>13</v>
      </c>
      <c r="O261" s="164" t="s">
        <v>3729</v>
      </c>
      <c r="P261" s="164" t="str">
        <f>INDEX('Org2564 NEW'!J$4:J$902,MATCH(OrgTbl[[#This Row],[code5]],'Org2564 NEW'!$C$4:$C$902,0))</f>
        <v>รพช. M2 &gt;100</v>
      </c>
      <c r="Q261" s="164"/>
      <c r="R261" s="166"/>
    </row>
    <row r="262" spans="1:18" x14ac:dyDescent="0.35">
      <c r="A262" s="164" t="s">
        <v>676</v>
      </c>
      <c r="B262" s="164" t="s">
        <v>3730</v>
      </c>
      <c r="C262" s="164" t="s">
        <v>3731</v>
      </c>
      <c r="D262" s="164" t="s">
        <v>3732</v>
      </c>
      <c r="E262" s="165">
        <v>9</v>
      </c>
      <c r="F262" s="164" t="s">
        <v>948</v>
      </c>
      <c r="G262" s="164" t="str">
        <f>INDEX('Org2564 NEW'!E$4:E$902,MATCH(OrgTbl[[#This Row],[code5]],'Org2564 NEW'!$C$4:$C$902,0))</f>
        <v>รพช.</v>
      </c>
      <c r="H262" s="165">
        <v>32</v>
      </c>
      <c r="I262" s="164" t="s">
        <v>3702</v>
      </c>
      <c r="J262" s="169">
        <f>INDEX('Org2564 NEW'!G$4:G$902,MATCH(OrgTbl[[#This Row],[code5]],'Org2564 NEW'!$C$4:$C$902,0))</f>
        <v>46</v>
      </c>
      <c r="K262" s="164" t="s">
        <v>941</v>
      </c>
      <c r="L262" s="164" t="str">
        <f>INDEX('Org2564 NEW'!F$4:F$902,MATCH(OrgTbl[[#This Row],[code5]],'Org2564 NEW'!$C$4:$C$902,0))</f>
        <v>F2</v>
      </c>
      <c r="M262" s="165">
        <f>INDEX('Org2564 NEW'!I$4:I$902,MATCH(OrgTbl[[#This Row],[code5]],'Org2564 NEW'!$C$4:$C$902,0))</f>
        <v>5</v>
      </c>
      <c r="O262" s="164" t="s">
        <v>3733</v>
      </c>
      <c r="P262" s="164" t="str">
        <f>INDEX('Org2564 NEW'!J$4:J$902,MATCH(OrgTbl[[#This Row],[code5]],'Org2564 NEW'!$C$4:$C$902,0))</f>
        <v>รพช.F2 &lt;=30,000</v>
      </c>
      <c r="Q262" s="164"/>
      <c r="R262" s="166"/>
    </row>
    <row r="263" spans="1:18" x14ac:dyDescent="0.35">
      <c r="A263" s="164" t="s">
        <v>677</v>
      </c>
      <c r="B263" s="164" t="s">
        <v>3734</v>
      </c>
      <c r="C263" s="164" t="s">
        <v>3735</v>
      </c>
      <c r="D263" s="164" t="s">
        <v>3736</v>
      </c>
      <c r="E263" s="165">
        <v>9</v>
      </c>
      <c r="F263" s="164" t="s">
        <v>948</v>
      </c>
      <c r="G263" s="164" t="str">
        <f>INDEX('Org2564 NEW'!E$4:E$902,MATCH(OrgTbl[[#This Row],[code5]],'Org2564 NEW'!$C$4:$C$902,0))</f>
        <v>รพช.</v>
      </c>
      <c r="H263" s="165">
        <v>32</v>
      </c>
      <c r="I263" s="164" t="s">
        <v>3702</v>
      </c>
      <c r="J263" s="169">
        <f>INDEX('Org2564 NEW'!G$4:G$902,MATCH(OrgTbl[[#This Row],[code5]],'Org2564 NEW'!$C$4:$C$902,0))</f>
        <v>249</v>
      </c>
      <c r="K263" s="164" t="s">
        <v>941</v>
      </c>
      <c r="L263" s="164" t="str">
        <f>INDEX('Org2564 NEW'!F$4:F$902,MATCH(OrgTbl[[#This Row],[code5]],'Org2564 NEW'!$C$4:$C$902,0))</f>
        <v>M2</v>
      </c>
      <c r="M263" s="165">
        <f>INDEX('Org2564 NEW'!I$4:I$902,MATCH(OrgTbl[[#This Row],[code5]],'Org2564 NEW'!$C$4:$C$902,0))</f>
        <v>13</v>
      </c>
      <c r="O263" s="164" t="s">
        <v>3737</v>
      </c>
      <c r="P263" s="164" t="str">
        <f>INDEX('Org2564 NEW'!J$4:J$902,MATCH(OrgTbl[[#This Row],[code5]],'Org2564 NEW'!$C$4:$C$902,0))</f>
        <v>รพช. M2 &gt;100</v>
      </c>
      <c r="Q263" s="164"/>
      <c r="R263" s="166"/>
    </row>
    <row r="264" spans="1:18" x14ac:dyDescent="0.35">
      <c r="A264" s="164" t="s">
        <v>678</v>
      </c>
      <c r="B264" s="164" t="s">
        <v>3738</v>
      </c>
      <c r="C264" s="164" t="s">
        <v>3739</v>
      </c>
      <c r="D264" s="164" t="s">
        <v>3740</v>
      </c>
      <c r="E264" s="165">
        <v>9</v>
      </c>
      <c r="F264" s="164" t="s">
        <v>948</v>
      </c>
      <c r="G264" s="164" t="str">
        <f>INDEX('Org2564 NEW'!E$4:E$902,MATCH(OrgTbl[[#This Row],[code5]],'Org2564 NEW'!$C$4:$C$902,0))</f>
        <v>รพช.</v>
      </c>
      <c r="H264" s="165">
        <v>32</v>
      </c>
      <c r="I264" s="164" t="s">
        <v>3702</v>
      </c>
      <c r="J264" s="169">
        <f>INDEX('Org2564 NEW'!G$4:G$902,MATCH(OrgTbl[[#This Row],[code5]],'Org2564 NEW'!$C$4:$C$902,0))</f>
        <v>171</v>
      </c>
      <c r="K264" s="164" t="s">
        <v>941</v>
      </c>
      <c r="L264" s="164" t="str">
        <f>INDEX('Org2564 NEW'!F$4:F$902,MATCH(OrgTbl[[#This Row],[code5]],'Org2564 NEW'!$C$4:$C$902,0))</f>
        <v>M2</v>
      </c>
      <c r="M264" s="165">
        <f>INDEX('Org2564 NEW'!I$4:I$902,MATCH(OrgTbl[[#This Row],[code5]],'Org2564 NEW'!$C$4:$C$902,0))</f>
        <v>13</v>
      </c>
      <c r="O264" s="164" t="s">
        <v>3742</v>
      </c>
      <c r="P264" s="164" t="str">
        <f>INDEX('Org2564 NEW'!J$4:J$902,MATCH(OrgTbl[[#This Row],[code5]],'Org2564 NEW'!$C$4:$C$902,0))</f>
        <v>รพช. M2 &gt;100</v>
      </c>
      <c r="Q264" s="164"/>
      <c r="R264" s="166"/>
    </row>
    <row r="265" spans="1:18" x14ac:dyDescent="0.35">
      <c r="A265" s="164" t="s">
        <v>679</v>
      </c>
      <c r="B265" s="164" t="s">
        <v>3743</v>
      </c>
      <c r="C265" s="164" t="s">
        <v>3744</v>
      </c>
      <c r="D265" s="164" t="s">
        <v>3745</v>
      </c>
      <c r="E265" s="165">
        <v>9</v>
      </c>
      <c r="F265" s="164" t="s">
        <v>948</v>
      </c>
      <c r="G265" s="164" t="str">
        <f>INDEX('Org2564 NEW'!E$4:E$902,MATCH(OrgTbl[[#This Row],[code5]],'Org2564 NEW'!$C$4:$C$902,0))</f>
        <v>รพช.</v>
      </c>
      <c r="H265" s="165">
        <v>32</v>
      </c>
      <c r="I265" s="164" t="s">
        <v>3702</v>
      </c>
      <c r="J265" s="169">
        <f>INDEX('Org2564 NEW'!G$4:G$902,MATCH(OrgTbl[[#This Row],[code5]],'Org2564 NEW'!$C$4:$C$902,0))</f>
        <v>145</v>
      </c>
      <c r="K265" s="164" t="s">
        <v>941</v>
      </c>
      <c r="L265" s="164" t="str">
        <f>INDEX('Org2564 NEW'!F$4:F$902,MATCH(OrgTbl[[#This Row],[code5]],'Org2564 NEW'!$C$4:$C$902,0))</f>
        <v>F2</v>
      </c>
      <c r="M265" s="165">
        <f>INDEX('Org2564 NEW'!I$4:I$902,MATCH(OrgTbl[[#This Row],[code5]],'Org2564 NEW'!$C$4:$C$902,0))</f>
        <v>6</v>
      </c>
      <c r="O265" s="164" t="s">
        <v>3746</v>
      </c>
      <c r="P265" s="164" t="str">
        <f>INDEX('Org2564 NEW'!J$4:J$902,MATCH(OrgTbl[[#This Row],[code5]],'Org2564 NEW'!$C$4:$C$902,0))</f>
        <v>รพช.F2 30,000 - 60,000</v>
      </c>
      <c r="Q265" s="164"/>
      <c r="R265" s="166"/>
    </row>
    <row r="266" spans="1:18" x14ac:dyDescent="0.35">
      <c r="A266" s="164" t="s">
        <v>680</v>
      </c>
      <c r="B266" s="164" t="s">
        <v>3747</v>
      </c>
      <c r="C266" s="164" t="s">
        <v>3748</v>
      </c>
      <c r="D266" s="164" t="s">
        <v>3749</v>
      </c>
      <c r="E266" s="165">
        <v>9</v>
      </c>
      <c r="F266" s="164" t="s">
        <v>948</v>
      </c>
      <c r="G266" s="164" t="str">
        <f>INDEX('Org2564 NEW'!E$4:E$902,MATCH(OrgTbl[[#This Row],[code5]],'Org2564 NEW'!$C$4:$C$902,0))</f>
        <v>รพช.</v>
      </c>
      <c r="H266" s="165">
        <v>32</v>
      </c>
      <c r="I266" s="164" t="s">
        <v>3702</v>
      </c>
      <c r="J266" s="169">
        <f>INDEX('Org2564 NEW'!G$4:G$902,MATCH(OrgTbl[[#This Row],[code5]],'Org2564 NEW'!$C$4:$C$902,0))</f>
        <v>48</v>
      </c>
      <c r="K266" s="164" t="s">
        <v>941</v>
      </c>
      <c r="L266" s="164" t="str">
        <f>INDEX('Org2564 NEW'!F$4:F$902,MATCH(OrgTbl[[#This Row],[code5]],'Org2564 NEW'!$C$4:$C$902,0))</f>
        <v>F2</v>
      </c>
      <c r="M266" s="165">
        <f>INDEX('Org2564 NEW'!I$4:I$902,MATCH(OrgTbl[[#This Row],[code5]],'Org2564 NEW'!$C$4:$C$902,0))</f>
        <v>6</v>
      </c>
      <c r="O266" s="164" t="s">
        <v>3750</v>
      </c>
      <c r="P266" s="164" t="str">
        <f>INDEX('Org2564 NEW'!J$4:J$902,MATCH(OrgTbl[[#This Row],[code5]],'Org2564 NEW'!$C$4:$C$902,0))</f>
        <v>รพช.F2 30,000 - 60,000</v>
      </c>
      <c r="Q266" s="164"/>
      <c r="R266" s="166"/>
    </row>
    <row r="267" spans="1:18" x14ac:dyDescent="0.35">
      <c r="A267" s="164" t="s">
        <v>681</v>
      </c>
      <c r="B267" s="164" t="s">
        <v>3751</v>
      </c>
      <c r="C267" s="164" t="s">
        <v>3752</v>
      </c>
      <c r="D267" s="164" t="s">
        <v>3753</v>
      </c>
      <c r="E267" s="165">
        <v>9</v>
      </c>
      <c r="F267" s="164" t="s">
        <v>948</v>
      </c>
      <c r="G267" s="164" t="str">
        <f>INDEX('Org2564 NEW'!E$4:E$902,MATCH(OrgTbl[[#This Row],[code5]],'Org2564 NEW'!$C$4:$C$902,0))</f>
        <v>รพช.</v>
      </c>
      <c r="H267" s="165">
        <v>32</v>
      </c>
      <c r="I267" s="164" t="s">
        <v>3702</v>
      </c>
      <c r="J267" s="169">
        <f>INDEX('Org2564 NEW'!G$4:G$902,MATCH(OrgTbl[[#This Row],[code5]],'Org2564 NEW'!$C$4:$C$902,0))</f>
        <v>49</v>
      </c>
      <c r="K267" s="164" t="s">
        <v>941</v>
      </c>
      <c r="L267" s="164" t="str">
        <f>INDEX('Org2564 NEW'!F$4:F$902,MATCH(OrgTbl[[#This Row],[code5]],'Org2564 NEW'!$C$4:$C$902,0))</f>
        <v>F2</v>
      </c>
      <c r="M267" s="165">
        <f>INDEX('Org2564 NEW'!I$4:I$902,MATCH(OrgTbl[[#This Row],[code5]],'Org2564 NEW'!$C$4:$C$902,0))</f>
        <v>6</v>
      </c>
      <c r="O267" s="164" t="s">
        <v>3754</v>
      </c>
      <c r="P267" s="164" t="str">
        <f>INDEX('Org2564 NEW'!J$4:J$902,MATCH(OrgTbl[[#This Row],[code5]],'Org2564 NEW'!$C$4:$C$902,0))</f>
        <v>รพช.F2 30,000 - 60,000</v>
      </c>
      <c r="Q267" s="164"/>
      <c r="R267" s="166"/>
    </row>
    <row r="268" spans="1:18" x14ac:dyDescent="0.35">
      <c r="A268" s="164" t="s">
        <v>703</v>
      </c>
      <c r="B268" s="164" t="s">
        <v>3842</v>
      </c>
      <c r="C268" s="164" t="s">
        <v>3843</v>
      </c>
      <c r="D268" s="164" t="s">
        <v>3844</v>
      </c>
      <c r="E268" s="165">
        <v>10</v>
      </c>
      <c r="F268" s="164" t="s">
        <v>948</v>
      </c>
      <c r="G268" s="164" t="str">
        <f>INDEX('Org2564 NEW'!E$4:E$902,MATCH(OrgTbl[[#This Row],[code5]],'Org2564 NEW'!$C$4:$C$902,0))</f>
        <v>รพช.</v>
      </c>
      <c r="H268" s="165">
        <v>33</v>
      </c>
      <c r="I268" s="164" t="s">
        <v>3839</v>
      </c>
      <c r="J268" s="169">
        <f>INDEX('Org2564 NEW'!G$4:G$902,MATCH(OrgTbl[[#This Row],[code5]],'Org2564 NEW'!$C$4:$C$902,0))</f>
        <v>34</v>
      </c>
      <c r="K268" s="164" t="s">
        <v>932</v>
      </c>
      <c r="L268" s="164" t="str">
        <f>INDEX('Org2564 NEW'!F$4:F$902,MATCH(OrgTbl[[#This Row],[code5]],'Org2564 NEW'!$C$4:$C$902,0))</f>
        <v>F2</v>
      </c>
      <c r="M268" s="165">
        <f>INDEX('Org2564 NEW'!I$4:I$902,MATCH(OrgTbl[[#This Row],[code5]],'Org2564 NEW'!$C$4:$C$902,0))</f>
        <v>5</v>
      </c>
      <c r="O268" s="164" t="s">
        <v>3845</v>
      </c>
      <c r="P268" s="164" t="str">
        <f>INDEX('Org2564 NEW'!J$4:J$902,MATCH(OrgTbl[[#This Row],[code5]],'Org2564 NEW'!$C$4:$C$902,0))</f>
        <v>รพช.F2 &lt;=30,000</v>
      </c>
      <c r="Q268" s="164"/>
      <c r="R268" s="166"/>
    </row>
    <row r="269" spans="1:18" x14ac:dyDescent="0.35">
      <c r="A269" s="164" t="s">
        <v>704</v>
      </c>
      <c r="B269" s="164" t="s">
        <v>3846</v>
      </c>
      <c r="C269" s="164" t="s">
        <v>3847</v>
      </c>
      <c r="D269" s="164" t="s">
        <v>3848</v>
      </c>
      <c r="E269" s="165">
        <v>10</v>
      </c>
      <c r="F269" s="164" t="s">
        <v>948</v>
      </c>
      <c r="G269" s="164" t="str">
        <f>INDEX('Org2564 NEW'!E$4:E$902,MATCH(OrgTbl[[#This Row],[code5]],'Org2564 NEW'!$C$4:$C$902,0))</f>
        <v>รพช.</v>
      </c>
      <c r="H269" s="165">
        <v>33</v>
      </c>
      <c r="I269" s="164" t="s">
        <v>3839</v>
      </c>
      <c r="J269" s="169">
        <f>INDEX('Org2564 NEW'!G$4:G$902,MATCH(OrgTbl[[#This Row],[code5]],'Org2564 NEW'!$C$4:$C$902,0))</f>
        <v>125</v>
      </c>
      <c r="K269" s="164" t="s">
        <v>932</v>
      </c>
      <c r="L269" s="164" t="str">
        <f>INDEX('Org2564 NEW'!F$4:F$902,MATCH(OrgTbl[[#This Row],[code5]],'Org2564 NEW'!$C$4:$C$902,0))</f>
        <v>F1</v>
      </c>
      <c r="M269" s="165">
        <f>INDEX('Org2564 NEW'!I$4:I$902,MATCH(OrgTbl[[#This Row],[code5]],'Org2564 NEW'!$C$4:$C$902,0))</f>
        <v>10</v>
      </c>
      <c r="O269" s="164" t="s">
        <v>3849</v>
      </c>
      <c r="P269" s="164" t="str">
        <f>INDEX('Org2564 NEW'!J$4:J$902,MATCH(OrgTbl[[#This Row],[code5]],'Org2564 NEW'!$C$4:$C$902,0))</f>
        <v>รพช.F1 50,000-100,000</v>
      </c>
      <c r="Q269" s="164"/>
      <c r="R269" s="166"/>
    </row>
    <row r="270" spans="1:18" x14ac:dyDescent="0.35">
      <c r="A270" s="164" t="s">
        <v>705</v>
      </c>
      <c r="B270" s="164" t="s">
        <v>3850</v>
      </c>
      <c r="C270" s="164" t="s">
        <v>3851</v>
      </c>
      <c r="D270" s="164" t="s">
        <v>3852</v>
      </c>
      <c r="E270" s="165">
        <v>10</v>
      </c>
      <c r="F270" s="164" t="s">
        <v>948</v>
      </c>
      <c r="G270" s="164" t="str">
        <f>INDEX('Org2564 NEW'!E$4:E$902,MATCH(OrgTbl[[#This Row],[code5]],'Org2564 NEW'!$C$4:$C$902,0))</f>
        <v>รพท.</v>
      </c>
      <c r="H270" s="165">
        <v>33</v>
      </c>
      <c r="I270" s="164" t="s">
        <v>3839</v>
      </c>
      <c r="J270" s="169">
        <f>INDEX('Org2564 NEW'!G$4:G$902,MATCH(OrgTbl[[#This Row],[code5]],'Org2564 NEW'!$C$4:$C$902,0))</f>
        <v>210</v>
      </c>
      <c r="K270" s="164" t="s">
        <v>932</v>
      </c>
      <c r="L270" s="164" t="str">
        <f>INDEX('Org2564 NEW'!F$4:F$902,MATCH(OrgTbl[[#This Row],[code5]],'Org2564 NEW'!$C$4:$C$902,0))</f>
        <v>M1</v>
      </c>
      <c r="M270" s="165">
        <f>INDEX('Org2564 NEW'!I$4:I$902,MATCH(OrgTbl[[#This Row],[code5]],'Org2564 NEW'!$C$4:$C$902,0))</f>
        <v>15</v>
      </c>
      <c r="O270" s="164" t="s">
        <v>3854</v>
      </c>
      <c r="P270" s="164" t="str">
        <f>INDEX('Org2564 NEW'!J$4:J$902,MATCH(OrgTbl[[#This Row],[code5]],'Org2564 NEW'!$C$4:$C$902,0))</f>
        <v>รพท. M1 &gt;200</v>
      </c>
      <c r="Q270" s="164"/>
      <c r="R270" s="166"/>
    </row>
    <row r="271" spans="1:18" x14ac:dyDescent="0.35">
      <c r="A271" s="164" t="s">
        <v>706</v>
      </c>
      <c r="B271" s="164" t="s">
        <v>3855</v>
      </c>
      <c r="C271" s="164" t="s">
        <v>3856</v>
      </c>
      <c r="D271" s="164" t="s">
        <v>3857</v>
      </c>
      <c r="E271" s="165">
        <v>10</v>
      </c>
      <c r="F271" s="164" t="s">
        <v>948</v>
      </c>
      <c r="G271" s="164" t="str">
        <f>INDEX('Org2564 NEW'!E$4:E$902,MATCH(OrgTbl[[#This Row],[code5]],'Org2564 NEW'!$C$4:$C$902,0))</f>
        <v>รพช.</v>
      </c>
      <c r="H271" s="165">
        <v>33</v>
      </c>
      <c r="I271" s="164" t="s">
        <v>3839</v>
      </c>
      <c r="J271" s="169">
        <f>INDEX('Org2564 NEW'!G$4:G$902,MATCH(OrgTbl[[#This Row],[code5]],'Org2564 NEW'!$C$4:$C$902,0))</f>
        <v>130</v>
      </c>
      <c r="K271" s="164" t="s">
        <v>932</v>
      </c>
      <c r="L271" s="164" t="str">
        <f>INDEX('Org2564 NEW'!F$4:F$902,MATCH(OrgTbl[[#This Row],[code5]],'Org2564 NEW'!$C$4:$C$902,0))</f>
        <v>M2</v>
      </c>
      <c r="M271" s="165">
        <f>INDEX('Org2564 NEW'!I$4:I$902,MATCH(OrgTbl[[#This Row],[code5]],'Org2564 NEW'!$C$4:$C$902,0))</f>
        <v>13</v>
      </c>
      <c r="O271" s="164" t="s">
        <v>3859</v>
      </c>
      <c r="P271" s="164" t="str">
        <f>INDEX('Org2564 NEW'!J$4:J$902,MATCH(OrgTbl[[#This Row],[code5]],'Org2564 NEW'!$C$4:$C$902,0))</f>
        <v>รพช. M2 &gt;100</v>
      </c>
      <c r="Q271" s="164"/>
      <c r="R271" s="166"/>
    </row>
    <row r="272" spans="1:18" x14ac:dyDescent="0.35">
      <c r="A272" s="164" t="s">
        <v>707</v>
      </c>
      <c r="B272" s="164" t="s">
        <v>3860</v>
      </c>
      <c r="C272" s="164" t="s">
        <v>3861</v>
      </c>
      <c r="D272" s="164" t="s">
        <v>3862</v>
      </c>
      <c r="E272" s="165">
        <v>10</v>
      </c>
      <c r="F272" s="164" t="s">
        <v>948</v>
      </c>
      <c r="G272" s="164" t="str">
        <f>INDEX('Org2564 NEW'!E$4:E$902,MATCH(OrgTbl[[#This Row],[code5]],'Org2564 NEW'!$C$4:$C$902,0))</f>
        <v>รพช.</v>
      </c>
      <c r="H272" s="165">
        <v>33</v>
      </c>
      <c r="I272" s="164" t="s">
        <v>3839</v>
      </c>
      <c r="J272" s="169">
        <f>INDEX('Org2564 NEW'!G$4:G$902,MATCH(OrgTbl[[#This Row],[code5]],'Org2564 NEW'!$C$4:$C$902,0))</f>
        <v>45</v>
      </c>
      <c r="K272" s="164" t="s">
        <v>932</v>
      </c>
      <c r="L272" s="164" t="str">
        <f>INDEX('Org2564 NEW'!F$4:F$902,MATCH(OrgTbl[[#This Row],[code5]],'Org2564 NEW'!$C$4:$C$902,0))</f>
        <v>F2</v>
      </c>
      <c r="M272" s="165">
        <f>INDEX('Org2564 NEW'!I$4:I$902,MATCH(OrgTbl[[#This Row],[code5]],'Org2564 NEW'!$C$4:$C$902,0))</f>
        <v>6</v>
      </c>
      <c r="O272" s="164" t="s">
        <v>3863</v>
      </c>
      <c r="P272" s="164" t="str">
        <f>INDEX('Org2564 NEW'!J$4:J$902,MATCH(OrgTbl[[#This Row],[code5]],'Org2564 NEW'!$C$4:$C$902,0))</f>
        <v>รพช.F2 30,000 - 60,000</v>
      </c>
      <c r="Q272" s="164"/>
      <c r="R272" s="166"/>
    </row>
    <row r="273" spans="1:18" x14ac:dyDescent="0.35">
      <c r="A273" s="164" t="s">
        <v>708</v>
      </c>
      <c r="B273" s="164" t="s">
        <v>3864</v>
      </c>
      <c r="C273" s="164" t="s">
        <v>3865</v>
      </c>
      <c r="D273" s="164" t="s">
        <v>3866</v>
      </c>
      <c r="E273" s="165">
        <v>10</v>
      </c>
      <c r="F273" s="164" t="s">
        <v>948</v>
      </c>
      <c r="G273" s="164" t="str">
        <f>INDEX('Org2564 NEW'!E$4:E$902,MATCH(OrgTbl[[#This Row],[code5]],'Org2564 NEW'!$C$4:$C$902,0))</f>
        <v>รพช.</v>
      </c>
      <c r="H273" s="165">
        <v>33</v>
      </c>
      <c r="I273" s="164" t="s">
        <v>3839</v>
      </c>
      <c r="J273" s="169">
        <f>INDEX('Org2564 NEW'!G$4:G$902,MATCH(OrgTbl[[#This Row],[code5]],'Org2564 NEW'!$C$4:$C$902,0))</f>
        <v>70</v>
      </c>
      <c r="K273" s="164" t="s">
        <v>932</v>
      </c>
      <c r="L273" s="164" t="str">
        <f>INDEX('Org2564 NEW'!F$4:F$902,MATCH(OrgTbl[[#This Row],[code5]],'Org2564 NEW'!$C$4:$C$902,0))</f>
        <v>F2</v>
      </c>
      <c r="M273" s="165">
        <f>INDEX('Org2564 NEW'!I$4:I$902,MATCH(OrgTbl[[#This Row],[code5]],'Org2564 NEW'!$C$4:$C$902,0))</f>
        <v>6</v>
      </c>
      <c r="O273" s="164" t="s">
        <v>3867</v>
      </c>
      <c r="P273" s="164" t="str">
        <f>INDEX('Org2564 NEW'!J$4:J$902,MATCH(OrgTbl[[#This Row],[code5]],'Org2564 NEW'!$C$4:$C$902,0))</f>
        <v>รพช.F2 30,000 - 60,000</v>
      </c>
      <c r="Q273" s="164"/>
      <c r="R273" s="166"/>
    </row>
    <row r="274" spans="1:18" x14ac:dyDescent="0.35">
      <c r="A274" s="164" t="s">
        <v>709</v>
      </c>
      <c r="B274" s="164" t="s">
        <v>3868</v>
      </c>
      <c r="C274" s="164" t="s">
        <v>3869</v>
      </c>
      <c r="D274" s="164" t="s">
        <v>3870</v>
      </c>
      <c r="E274" s="165">
        <v>10</v>
      </c>
      <c r="F274" s="164" t="s">
        <v>948</v>
      </c>
      <c r="G274" s="164" t="str">
        <f>INDEX('Org2564 NEW'!E$4:E$902,MATCH(OrgTbl[[#This Row],[code5]],'Org2564 NEW'!$C$4:$C$902,0))</f>
        <v>รพช.</v>
      </c>
      <c r="H274" s="165">
        <v>33</v>
      </c>
      <c r="I274" s="164" t="s">
        <v>3839</v>
      </c>
      <c r="J274" s="169">
        <f>INDEX('Org2564 NEW'!G$4:G$902,MATCH(OrgTbl[[#This Row],[code5]],'Org2564 NEW'!$C$4:$C$902,0))</f>
        <v>94</v>
      </c>
      <c r="K274" s="164" t="s">
        <v>932</v>
      </c>
      <c r="L274" s="164" t="str">
        <f>INDEX('Org2564 NEW'!F$4:F$902,MATCH(OrgTbl[[#This Row],[code5]],'Org2564 NEW'!$C$4:$C$902,0))</f>
        <v>F1</v>
      </c>
      <c r="M274" s="165">
        <f>INDEX('Org2564 NEW'!I$4:I$902,MATCH(OrgTbl[[#This Row],[code5]],'Org2564 NEW'!$C$4:$C$902,0))</f>
        <v>10</v>
      </c>
      <c r="O274" s="164" t="s">
        <v>3871</v>
      </c>
      <c r="P274" s="164" t="str">
        <f>INDEX('Org2564 NEW'!J$4:J$902,MATCH(OrgTbl[[#This Row],[code5]],'Org2564 NEW'!$C$4:$C$902,0))</f>
        <v>รพช.F1 50,000-100,000</v>
      </c>
      <c r="Q274" s="164"/>
      <c r="R274" s="166"/>
    </row>
    <row r="275" spans="1:18" x14ac:dyDescent="0.35">
      <c r="A275" s="164" t="s">
        <v>710</v>
      </c>
      <c r="B275" s="164" t="s">
        <v>3872</v>
      </c>
      <c r="C275" s="164" t="s">
        <v>3873</v>
      </c>
      <c r="D275" s="164" t="s">
        <v>3874</v>
      </c>
      <c r="E275" s="165">
        <v>10</v>
      </c>
      <c r="F275" s="164" t="s">
        <v>948</v>
      </c>
      <c r="G275" s="164" t="str">
        <f>INDEX('Org2564 NEW'!E$4:E$902,MATCH(OrgTbl[[#This Row],[code5]],'Org2564 NEW'!$C$4:$C$902,0))</f>
        <v>รพช.</v>
      </c>
      <c r="H275" s="165">
        <v>33</v>
      </c>
      <c r="I275" s="164" t="s">
        <v>3839</v>
      </c>
      <c r="J275" s="169">
        <f>INDEX('Org2564 NEW'!G$4:G$902,MATCH(OrgTbl[[#This Row],[code5]],'Org2564 NEW'!$C$4:$C$902,0))</f>
        <v>149</v>
      </c>
      <c r="K275" s="164" t="s">
        <v>932</v>
      </c>
      <c r="L275" s="164" t="str">
        <f>INDEX('Org2564 NEW'!F$4:F$902,MATCH(OrgTbl[[#This Row],[code5]],'Org2564 NEW'!$C$4:$C$902,0))</f>
        <v>M2</v>
      </c>
      <c r="M275" s="165">
        <f>INDEX('Org2564 NEW'!I$4:I$902,MATCH(OrgTbl[[#This Row],[code5]],'Org2564 NEW'!$C$4:$C$902,0))</f>
        <v>13</v>
      </c>
      <c r="O275" s="164" t="s">
        <v>3875</v>
      </c>
      <c r="P275" s="164" t="str">
        <f>INDEX('Org2564 NEW'!J$4:J$902,MATCH(OrgTbl[[#This Row],[code5]],'Org2564 NEW'!$C$4:$C$902,0))</f>
        <v>รพช. M2 &gt;100</v>
      </c>
      <c r="Q275" s="164"/>
      <c r="R275" s="166"/>
    </row>
    <row r="276" spans="1:18" x14ac:dyDescent="0.35">
      <c r="A276" s="164" t="s">
        <v>711</v>
      </c>
      <c r="B276" s="164" t="s">
        <v>3876</v>
      </c>
      <c r="C276" s="164" t="s">
        <v>3877</v>
      </c>
      <c r="D276" s="164" t="s">
        <v>3878</v>
      </c>
      <c r="E276" s="165">
        <v>10</v>
      </c>
      <c r="F276" s="164" t="s">
        <v>948</v>
      </c>
      <c r="G276" s="164" t="str">
        <f>INDEX('Org2564 NEW'!E$4:E$902,MATCH(OrgTbl[[#This Row],[code5]],'Org2564 NEW'!$C$4:$C$902,0))</f>
        <v>รพช.</v>
      </c>
      <c r="H276" s="165">
        <v>33</v>
      </c>
      <c r="I276" s="164" t="s">
        <v>3839</v>
      </c>
      <c r="J276" s="169">
        <f>INDEX('Org2564 NEW'!G$4:G$902,MATCH(OrgTbl[[#This Row],[code5]],'Org2564 NEW'!$C$4:$C$902,0))</f>
        <v>150</v>
      </c>
      <c r="K276" s="164" t="s">
        <v>932</v>
      </c>
      <c r="L276" s="164" t="str">
        <f>INDEX('Org2564 NEW'!F$4:F$902,MATCH(OrgTbl[[#This Row],[code5]],'Org2564 NEW'!$C$4:$C$902,0))</f>
        <v>M2</v>
      </c>
      <c r="M276" s="165">
        <f>INDEX('Org2564 NEW'!I$4:I$902,MATCH(OrgTbl[[#This Row],[code5]],'Org2564 NEW'!$C$4:$C$902,0))</f>
        <v>13</v>
      </c>
      <c r="O276" s="164" t="s">
        <v>3879</v>
      </c>
      <c r="P276" s="164" t="str">
        <f>INDEX('Org2564 NEW'!J$4:J$902,MATCH(OrgTbl[[#This Row],[code5]],'Org2564 NEW'!$C$4:$C$902,0))</f>
        <v>รพช. M2 &gt;100</v>
      </c>
      <c r="Q276" s="164"/>
      <c r="R276" s="166"/>
    </row>
    <row r="277" spans="1:18" x14ac:dyDescent="0.35">
      <c r="A277" s="164" t="s">
        <v>712</v>
      </c>
      <c r="B277" s="164" t="s">
        <v>3880</v>
      </c>
      <c r="C277" s="164" t="s">
        <v>3881</v>
      </c>
      <c r="D277" s="164" t="s">
        <v>3882</v>
      </c>
      <c r="E277" s="165">
        <v>10</v>
      </c>
      <c r="F277" s="164" t="s">
        <v>948</v>
      </c>
      <c r="G277" s="164" t="str">
        <f>INDEX('Org2564 NEW'!E$4:E$902,MATCH(OrgTbl[[#This Row],[code5]],'Org2564 NEW'!$C$4:$C$902,0))</f>
        <v>รพช.</v>
      </c>
      <c r="H277" s="165">
        <v>33</v>
      </c>
      <c r="I277" s="164" t="s">
        <v>3839</v>
      </c>
      <c r="J277" s="169">
        <f>INDEX('Org2564 NEW'!G$4:G$902,MATCH(OrgTbl[[#This Row],[code5]],'Org2564 NEW'!$C$4:$C$902,0))</f>
        <v>34</v>
      </c>
      <c r="K277" s="164" t="s">
        <v>932</v>
      </c>
      <c r="L277" s="164" t="str">
        <f>INDEX('Org2564 NEW'!F$4:F$902,MATCH(OrgTbl[[#This Row],[code5]],'Org2564 NEW'!$C$4:$C$902,0))</f>
        <v>F2</v>
      </c>
      <c r="M277" s="165">
        <f>INDEX('Org2564 NEW'!I$4:I$902,MATCH(OrgTbl[[#This Row],[code5]],'Org2564 NEW'!$C$4:$C$902,0))</f>
        <v>5</v>
      </c>
      <c r="O277" s="164" t="s">
        <v>3883</v>
      </c>
      <c r="P277" s="164" t="str">
        <f>INDEX('Org2564 NEW'!J$4:J$902,MATCH(OrgTbl[[#This Row],[code5]],'Org2564 NEW'!$C$4:$C$902,0))</f>
        <v>รพช.F2 &lt;=30,000</v>
      </c>
      <c r="Q277" s="164"/>
      <c r="R277" s="166"/>
    </row>
    <row r="278" spans="1:18" x14ac:dyDescent="0.35">
      <c r="A278" s="164" t="s">
        <v>713</v>
      </c>
      <c r="B278" s="164" t="s">
        <v>3884</v>
      </c>
      <c r="C278" s="164" t="s">
        <v>3885</v>
      </c>
      <c r="D278" s="164" t="s">
        <v>3886</v>
      </c>
      <c r="E278" s="165">
        <v>10</v>
      </c>
      <c r="F278" s="164" t="s">
        <v>948</v>
      </c>
      <c r="G278" s="164" t="str">
        <f>INDEX('Org2564 NEW'!E$4:E$902,MATCH(OrgTbl[[#This Row],[code5]],'Org2564 NEW'!$C$4:$C$902,0))</f>
        <v>รพช.</v>
      </c>
      <c r="H278" s="165">
        <v>33</v>
      </c>
      <c r="I278" s="164" t="s">
        <v>3839</v>
      </c>
      <c r="J278" s="169">
        <f>INDEX('Org2564 NEW'!G$4:G$902,MATCH(OrgTbl[[#This Row],[code5]],'Org2564 NEW'!$C$4:$C$902,0))</f>
        <v>33</v>
      </c>
      <c r="K278" s="164" t="s">
        <v>932</v>
      </c>
      <c r="L278" s="164" t="str">
        <f>INDEX('Org2564 NEW'!F$4:F$902,MATCH(OrgTbl[[#This Row],[code5]],'Org2564 NEW'!$C$4:$C$902,0))</f>
        <v>F2</v>
      </c>
      <c r="M278" s="165">
        <f>INDEX('Org2564 NEW'!I$4:I$902,MATCH(OrgTbl[[#This Row],[code5]],'Org2564 NEW'!$C$4:$C$902,0))</f>
        <v>6</v>
      </c>
      <c r="O278" s="164" t="s">
        <v>3887</v>
      </c>
      <c r="P278" s="164" t="str">
        <f>INDEX('Org2564 NEW'!J$4:J$902,MATCH(OrgTbl[[#This Row],[code5]],'Org2564 NEW'!$C$4:$C$902,0))</f>
        <v>รพช.F2 30,000 - 60,000</v>
      </c>
      <c r="Q278" s="164"/>
      <c r="R278" s="166"/>
    </row>
    <row r="279" spans="1:18" x14ac:dyDescent="0.35">
      <c r="A279" s="164" t="s">
        <v>714</v>
      </c>
      <c r="B279" s="164" t="s">
        <v>3888</v>
      </c>
      <c r="C279" s="164" t="s">
        <v>3889</v>
      </c>
      <c r="D279" s="164" t="s">
        <v>3890</v>
      </c>
      <c r="E279" s="165">
        <v>10</v>
      </c>
      <c r="F279" s="164" t="s">
        <v>948</v>
      </c>
      <c r="G279" s="164" t="str">
        <f>INDEX('Org2564 NEW'!E$4:E$902,MATCH(OrgTbl[[#This Row],[code5]],'Org2564 NEW'!$C$4:$C$902,0))</f>
        <v>รพช.</v>
      </c>
      <c r="H279" s="165">
        <v>33</v>
      </c>
      <c r="I279" s="164" t="s">
        <v>3839</v>
      </c>
      <c r="J279" s="169">
        <f>INDEX('Org2564 NEW'!G$4:G$902,MATCH(OrgTbl[[#This Row],[code5]],'Org2564 NEW'!$C$4:$C$902,0))</f>
        <v>38</v>
      </c>
      <c r="K279" s="164" t="s">
        <v>932</v>
      </c>
      <c r="L279" s="164" t="str">
        <f>INDEX('Org2564 NEW'!F$4:F$902,MATCH(OrgTbl[[#This Row],[code5]],'Org2564 NEW'!$C$4:$C$902,0))</f>
        <v>F2</v>
      </c>
      <c r="M279" s="165">
        <f>INDEX('Org2564 NEW'!I$4:I$902,MATCH(OrgTbl[[#This Row],[code5]],'Org2564 NEW'!$C$4:$C$902,0))</f>
        <v>5</v>
      </c>
      <c r="O279" s="164" t="s">
        <v>3891</v>
      </c>
      <c r="P279" s="164" t="str">
        <f>INDEX('Org2564 NEW'!J$4:J$902,MATCH(OrgTbl[[#This Row],[code5]],'Org2564 NEW'!$C$4:$C$902,0))</f>
        <v>รพช.F2 &lt;=30,000</v>
      </c>
      <c r="Q279" s="164"/>
      <c r="R279" s="166"/>
    </row>
    <row r="280" spans="1:18" x14ac:dyDescent="0.35">
      <c r="A280" s="164" t="s">
        <v>715</v>
      </c>
      <c r="B280" s="164" t="s">
        <v>3892</v>
      </c>
      <c r="C280" s="164" t="s">
        <v>3893</v>
      </c>
      <c r="D280" s="164" t="s">
        <v>3894</v>
      </c>
      <c r="E280" s="165">
        <v>10</v>
      </c>
      <c r="F280" s="164" t="s">
        <v>948</v>
      </c>
      <c r="G280" s="164" t="str">
        <f>INDEX('Org2564 NEW'!E$4:E$902,MATCH(OrgTbl[[#This Row],[code5]],'Org2564 NEW'!$C$4:$C$902,0))</f>
        <v>รพช.</v>
      </c>
      <c r="H280" s="165">
        <v>33</v>
      </c>
      <c r="I280" s="164" t="s">
        <v>3839</v>
      </c>
      <c r="J280" s="169">
        <f>INDEX('Org2564 NEW'!G$4:G$902,MATCH(OrgTbl[[#This Row],[code5]],'Org2564 NEW'!$C$4:$C$902,0))</f>
        <v>60</v>
      </c>
      <c r="K280" s="164" t="s">
        <v>932</v>
      </c>
      <c r="L280" s="164" t="str">
        <f>INDEX('Org2564 NEW'!F$4:F$902,MATCH(OrgTbl[[#This Row],[code5]],'Org2564 NEW'!$C$4:$C$902,0))</f>
        <v>F2</v>
      </c>
      <c r="M280" s="165">
        <f>INDEX('Org2564 NEW'!I$4:I$902,MATCH(OrgTbl[[#This Row],[code5]],'Org2564 NEW'!$C$4:$C$902,0))</f>
        <v>6</v>
      </c>
      <c r="O280" s="164" t="s">
        <v>3895</v>
      </c>
      <c r="P280" s="164" t="str">
        <f>INDEX('Org2564 NEW'!J$4:J$902,MATCH(OrgTbl[[#This Row],[code5]],'Org2564 NEW'!$C$4:$C$902,0))</f>
        <v>รพช.F2 30,000 - 60,000</v>
      </c>
      <c r="Q280" s="164"/>
      <c r="R280" s="166"/>
    </row>
    <row r="281" spans="1:18" x14ac:dyDescent="0.35">
      <c r="A281" s="164" t="s">
        <v>716</v>
      </c>
      <c r="B281" s="164" t="s">
        <v>3896</v>
      </c>
      <c r="C281" s="164" t="s">
        <v>3897</v>
      </c>
      <c r="D281" s="164" t="s">
        <v>3898</v>
      </c>
      <c r="E281" s="165">
        <v>10</v>
      </c>
      <c r="F281" s="164" t="s">
        <v>948</v>
      </c>
      <c r="G281" s="164" t="str">
        <f>INDEX('Org2564 NEW'!E$4:E$902,MATCH(OrgTbl[[#This Row],[code5]],'Org2564 NEW'!$C$4:$C$902,0))</f>
        <v>รพช.</v>
      </c>
      <c r="H281" s="165">
        <v>33</v>
      </c>
      <c r="I281" s="164" t="s">
        <v>3839</v>
      </c>
      <c r="J281" s="169">
        <f>INDEX('Org2564 NEW'!G$4:G$902,MATCH(OrgTbl[[#This Row],[code5]],'Org2564 NEW'!$C$4:$C$902,0))</f>
        <v>34</v>
      </c>
      <c r="K281" s="164" t="s">
        <v>932</v>
      </c>
      <c r="L281" s="164" t="str">
        <f>INDEX('Org2564 NEW'!F$4:F$902,MATCH(OrgTbl[[#This Row],[code5]],'Org2564 NEW'!$C$4:$C$902,0))</f>
        <v>F2</v>
      </c>
      <c r="M281" s="165">
        <f>INDEX('Org2564 NEW'!I$4:I$902,MATCH(OrgTbl[[#This Row],[code5]],'Org2564 NEW'!$C$4:$C$902,0))</f>
        <v>6</v>
      </c>
      <c r="O281" s="164" t="s">
        <v>3899</v>
      </c>
      <c r="P281" s="164" t="str">
        <f>INDEX('Org2564 NEW'!J$4:J$902,MATCH(OrgTbl[[#This Row],[code5]],'Org2564 NEW'!$C$4:$C$902,0))</f>
        <v>รพช.F2 30,000 - 60,000</v>
      </c>
      <c r="Q281" s="164"/>
      <c r="R281" s="166"/>
    </row>
    <row r="282" spans="1:18" x14ac:dyDescent="0.35">
      <c r="A282" s="164" t="s">
        <v>717</v>
      </c>
      <c r="B282" s="164" t="s">
        <v>3900</v>
      </c>
      <c r="C282" s="164" t="s">
        <v>3901</v>
      </c>
      <c r="D282" s="164" t="s">
        <v>3902</v>
      </c>
      <c r="E282" s="165">
        <v>10</v>
      </c>
      <c r="F282" s="164" t="s">
        <v>948</v>
      </c>
      <c r="G282" s="164" t="str">
        <f>INDEX('Org2564 NEW'!E$4:E$902,MATCH(OrgTbl[[#This Row],[code5]],'Org2564 NEW'!$C$4:$C$902,0))</f>
        <v>รพช.</v>
      </c>
      <c r="H282" s="165">
        <v>33</v>
      </c>
      <c r="I282" s="164" t="s">
        <v>3839</v>
      </c>
      <c r="J282" s="169">
        <f>INDEX('Org2564 NEW'!G$4:G$902,MATCH(OrgTbl[[#This Row],[code5]],'Org2564 NEW'!$C$4:$C$902,0))</f>
        <v>33</v>
      </c>
      <c r="K282" s="164" t="s">
        <v>932</v>
      </c>
      <c r="L282" s="164" t="str">
        <f>INDEX('Org2564 NEW'!F$4:F$902,MATCH(OrgTbl[[#This Row],[code5]],'Org2564 NEW'!$C$4:$C$902,0))</f>
        <v>F2</v>
      </c>
      <c r="M282" s="165">
        <f>INDEX('Org2564 NEW'!I$4:I$902,MATCH(OrgTbl[[#This Row],[code5]],'Org2564 NEW'!$C$4:$C$902,0))</f>
        <v>6</v>
      </c>
      <c r="O282" s="164" t="s">
        <v>3903</v>
      </c>
      <c r="P282" s="164" t="str">
        <f>INDEX('Org2564 NEW'!J$4:J$902,MATCH(OrgTbl[[#This Row],[code5]],'Org2564 NEW'!$C$4:$C$902,0))</f>
        <v>รพช.F2 30,000 - 60,000</v>
      </c>
      <c r="Q282" s="164"/>
      <c r="R282" s="166"/>
    </row>
    <row r="283" spans="1:18" x14ac:dyDescent="0.35">
      <c r="A283" s="164" t="s">
        <v>718</v>
      </c>
      <c r="B283" s="164" t="s">
        <v>3904</v>
      </c>
      <c r="C283" s="164" t="s">
        <v>3905</v>
      </c>
      <c r="D283" s="164" t="s">
        <v>3906</v>
      </c>
      <c r="E283" s="165">
        <v>10</v>
      </c>
      <c r="F283" s="164" t="s">
        <v>948</v>
      </c>
      <c r="G283" s="164" t="str">
        <f>INDEX('Org2564 NEW'!E$4:E$902,MATCH(OrgTbl[[#This Row],[code5]],'Org2564 NEW'!$C$4:$C$902,0))</f>
        <v>รพช.</v>
      </c>
      <c r="H283" s="165">
        <v>33</v>
      </c>
      <c r="I283" s="164" t="s">
        <v>3839</v>
      </c>
      <c r="J283" s="169">
        <f>INDEX('Org2564 NEW'!G$4:G$902,MATCH(OrgTbl[[#This Row],[code5]],'Org2564 NEW'!$C$4:$C$902,0))</f>
        <v>39</v>
      </c>
      <c r="K283" s="164" t="s">
        <v>932</v>
      </c>
      <c r="L283" s="164" t="str">
        <f>INDEX('Org2564 NEW'!F$4:F$902,MATCH(OrgTbl[[#This Row],[code5]],'Org2564 NEW'!$C$4:$C$902,0))</f>
        <v>F2</v>
      </c>
      <c r="M283" s="165">
        <f>INDEX('Org2564 NEW'!I$4:I$902,MATCH(OrgTbl[[#This Row],[code5]],'Org2564 NEW'!$C$4:$C$902,0))</f>
        <v>6</v>
      </c>
      <c r="O283" s="164" t="s">
        <v>3907</v>
      </c>
      <c r="P283" s="164" t="str">
        <f>INDEX('Org2564 NEW'!J$4:J$902,MATCH(OrgTbl[[#This Row],[code5]],'Org2564 NEW'!$C$4:$C$902,0))</f>
        <v>รพช.F2 30,000 - 60,000</v>
      </c>
      <c r="Q283" s="164"/>
      <c r="R283" s="166"/>
    </row>
    <row r="284" spans="1:18" x14ac:dyDescent="0.35">
      <c r="A284" s="164" t="s">
        <v>719</v>
      </c>
      <c r="B284" s="164" t="s">
        <v>3908</v>
      </c>
      <c r="C284" s="164" t="s">
        <v>3909</v>
      </c>
      <c r="D284" s="164" t="s">
        <v>3910</v>
      </c>
      <c r="E284" s="165">
        <v>10</v>
      </c>
      <c r="F284" s="164" t="s">
        <v>948</v>
      </c>
      <c r="G284" s="164" t="str">
        <f>INDEX('Org2564 NEW'!E$4:E$902,MATCH(OrgTbl[[#This Row],[code5]],'Org2564 NEW'!$C$4:$C$902,0))</f>
        <v>รพช.</v>
      </c>
      <c r="H284" s="165">
        <v>33</v>
      </c>
      <c r="I284" s="164" t="s">
        <v>3839</v>
      </c>
      <c r="J284" s="169">
        <f>INDEX('Org2564 NEW'!G$4:G$902,MATCH(OrgTbl[[#This Row],[code5]],'Org2564 NEW'!$C$4:$C$902,0))</f>
        <v>32</v>
      </c>
      <c r="K284" s="164" t="s">
        <v>932</v>
      </c>
      <c r="L284" s="164" t="str">
        <f>INDEX('Org2564 NEW'!F$4:F$902,MATCH(OrgTbl[[#This Row],[code5]],'Org2564 NEW'!$C$4:$C$902,0))</f>
        <v>F2</v>
      </c>
      <c r="M284" s="165">
        <f>INDEX('Org2564 NEW'!I$4:I$902,MATCH(OrgTbl[[#This Row],[code5]],'Org2564 NEW'!$C$4:$C$902,0))</f>
        <v>5</v>
      </c>
      <c r="O284" s="164" t="s">
        <v>3911</v>
      </c>
      <c r="P284" s="164" t="str">
        <f>INDEX('Org2564 NEW'!J$4:J$902,MATCH(OrgTbl[[#This Row],[code5]],'Org2564 NEW'!$C$4:$C$902,0))</f>
        <v>รพช.F2 &lt;=30,000</v>
      </c>
      <c r="Q284" s="164"/>
      <c r="R284" s="166"/>
    </row>
    <row r="285" spans="1:18" x14ac:dyDescent="0.35">
      <c r="A285" s="164" t="s">
        <v>732</v>
      </c>
      <c r="B285" s="164" t="s">
        <v>3933</v>
      </c>
      <c r="C285" s="164" t="s">
        <v>3934</v>
      </c>
      <c r="D285" s="164" t="s">
        <v>3935</v>
      </c>
      <c r="E285" s="165">
        <v>10</v>
      </c>
      <c r="F285" s="164" t="s">
        <v>948</v>
      </c>
      <c r="G285" s="164" t="str">
        <f>INDEX('Org2564 NEW'!E$4:E$902,MATCH(OrgTbl[[#This Row],[code5]],'Org2564 NEW'!$C$4:$C$902,0))</f>
        <v>รพช.</v>
      </c>
      <c r="H285" s="165">
        <v>34</v>
      </c>
      <c r="I285" s="164" t="s">
        <v>3931</v>
      </c>
      <c r="J285" s="169">
        <f>INDEX('Org2564 NEW'!G$4:G$902,MATCH(OrgTbl[[#This Row],[code5]],'Org2564 NEW'!$C$4:$C$902,0))</f>
        <v>60</v>
      </c>
      <c r="K285" s="164" t="s">
        <v>941</v>
      </c>
      <c r="L285" s="164" t="str">
        <f>INDEX('Org2564 NEW'!F$4:F$902,MATCH(OrgTbl[[#This Row],[code5]],'Org2564 NEW'!$C$4:$C$902,0))</f>
        <v>F2</v>
      </c>
      <c r="M285" s="165">
        <f>INDEX('Org2564 NEW'!I$4:I$902,MATCH(OrgTbl[[#This Row],[code5]],'Org2564 NEW'!$C$4:$C$902,0))</f>
        <v>6</v>
      </c>
      <c r="O285" s="164" t="s">
        <v>3936</v>
      </c>
      <c r="P285" s="164" t="str">
        <f>INDEX('Org2564 NEW'!J$4:J$902,MATCH(OrgTbl[[#This Row],[code5]],'Org2564 NEW'!$C$4:$C$902,0))</f>
        <v>รพช.F2 30,000 - 60,000</v>
      </c>
      <c r="Q285" s="164"/>
      <c r="R285" s="166"/>
    </row>
    <row r="286" spans="1:18" x14ac:dyDescent="0.35">
      <c r="A286" s="164" t="s">
        <v>733</v>
      </c>
      <c r="B286" s="164" t="s">
        <v>3937</v>
      </c>
      <c r="C286" s="164" t="s">
        <v>3938</v>
      </c>
      <c r="D286" s="164" t="s">
        <v>3939</v>
      </c>
      <c r="E286" s="165">
        <v>10</v>
      </c>
      <c r="F286" s="164" t="s">
        <v>948</v>
      </c>
      <c r="G286" s="164" t="str">
        <f>INDEX('Org2564 NEW'!E$4:E$902,MATCH(OrgTbl[[#This Row],[code5]],'Org2564 NEW'!$C$4:$C$902,0))</f>
        <v>รพช.</v>
      </c>
      <c r="H286" s="165">
        <v>34</v>
      </c>
      <c r="I286" s="164" t="s">
        <v>3931</v>
      </c>
      <c r="J286" s="169">
        <f>INDEX('Org2564 NEW'!G$4:G$902,MATCH(OrgTbl[[#This Row],[code5]],'Org2564 NEW'!$C$4:$C$902,0))</f>
        <v>38</v>
      </c>
      <c r="K286" s="164" t="s">
        <v>941</v>
      </c>
      <c r="L286" s="164" t="str">
        <f>INDEX('Org2564 NEW'!F$4:F$902,MATCH(OrgTbl[[#This Row],[code5]],'Org2564 NEW'!$C$4:$C$902,0))</f>
        <v>F2</v>
      </c>
      <c r="M286" s="165">
        <f>INDEX('Org2564 NEW'!I$4:I$902,MATCH(OrgTbl[[#This Row],[code5]],'Org2564 NEW'!$C$4:$C$902,0))</f>
        <v>5</v>
      </c>
      <c r="O286" s="164" t="s">
        <v>3940</v>
      </c>
      <c r="P286" s="164" t="str">
        <f>INDEX('Org2564 NEW'!J$4:J$902,MATCH(OrgTbl[[#This Row],[code5]],'Org2564 NEW'!$C$4:$C$902,0))</f>
        <v>รพช.F2 &lt;=30,000</v>
      </c>
      <c r="Q286" s="164"/>
      <c r="R286" s="166"/>
    </row>
    <row r="287" spans="1:18" x14ac:dyDescent="0.35">
      <c r="A287" s="164" t="s">
        <v>734</v>
      </c>
      <c r="B287" s="164" t="s">
        <v>3941</v>
      </c>
      <c r="C287" s="164" t="s">
        <v>3942</v>
      </c>
      <c r="D287" s="164" t="s">
        <v>3943</v>
      </c>
      <c r="E287" s="165">
        <v>10</v>
      </c>
      <c r="F287" s="164" t="s">
        <v>948</v>
      </c>
      <c r="G287" s="164" t="str">
        <f>INDEX('Org2564 NEW'!E$4:E$902,MATCH(OrgTbl[[#This Row],[code5]],'Org2564 NEW'!$C$4:$C$902,0))</f>
        <v>รพช.</v>
      </c>
      <c r="H287" s="165">
        <v>34</v>
      </c>
      <c r="I287" s="164" t="s">
        <v>3931</v>
      </c>
      <c r="J287" s="169">
        <f>INDEX('Org2564 NEW'!G$4:G$902,MATCH(OrgTbl[[#This Row],[code5]],'Org2564 NEW'!$C$4:$C$902,0))</f>
        <v>82</v>
      </c>
      <c r="K287" s="164" t="s">
        <v>941</v>
      </c>
      <c r="L287" s="164" t="str">
        <f>INDEX('Org2564 NEW'!F$4:F$902,MATCH(OrgTbl[[#This Row],[code5]],'Org2564 NEW'!$C$4:$C$902,0))</f>
        <v>F2</v>
      </c>
      <c r="M287" s="165">
        <f>INDEX('Org2564 NEW'!I$4:I$902,MATCH(OrgTbl[[#This Row],[code5]],'Org2564 NEW'!$C$4:$C$902,0))</f>
        <v>7</v>
      </c>
      <c r="O287" s="164" t="s">
        <v>3944</v>
      </c>
      <c r="P287" s="164" t="str">
        <f>INDEX('Org2564 NEW'!J$4:J$902,MATCH(OrgTbl[[#This Row],[code5]],'Org2564 NEW'!$C$4:$C$902,0))</f>
        <v>รพช.F2 60,000-90,000</v>
      </c>
      <c r="Q287" s="164"/>
      <c r="R287" s="166"/>
    </row>
    <row r="288" spans="1:18" x14ac:dyDescent="0.35">
      <c r="A288" s="164" t="s">
        <v>735</v>
      </c>
      <c r="B288" s="164" t="s">
        <v>3945</v>
      </c>
      <c r="C288" s="164" t="s">
        <v>3946</v>
      </c>
      <c r="D288" s="164" t="s">
        <v>3947</v>
      </c>
      <c r="E288" s="165">
        <v>10</v>
      </c>
      <c r="F288" s="164" t="s">
        <v>948</v>
      </c>
      <c r="G288" s="164" t="str">
        <f>INDEX('Org2564 NEW'!E$4:E$902,MATCH(OrgTbl[[#This Row],[code5]],'Org2564 NEW'!$C$4:$C$902,0))</f>
        <v>รพช.</v>
      </c>
      <c r="H288" s="165">
        <v>34</v>
      </c>
      <c r="I288" s="164" t="s">
        <v>3931</v>
      </c>
      <c r="J288" s="169">
        <f>INDEX('Org2564 NEW'!G$4:G$902,MATCH(OrgTbl[[#This Row],[code5]],'Org2564 NEW'!$C$4:$C$902,0))</f>
        <v>70</v>
      </c>
      <c r="K288" s="164" t="s">
        <v>941</v>
      </c>
      <c r="L288" s="164" t="str">
        <f>INDEX('Org2564 NEW'!F$4:F$902,MATCH(OrgTbl[[#This Row],[code5]],'Org2564 NEW'!$C$4:$C$902,0))</f>
        <v>F2</v>
      </c>
      <c r="M288" s="165">
        <f>INDEX('Org2564 NEW'!I$4:I$902,MATCH(OrgTbl[[#This Row],[code5]],'Org2564 NEW'!$C$4:$C$902,0))</f>
        <v>7</v>
      </c>
      <c r="O288" s="164" t="s">
        <v>3948</v>
      </c>
      <c r="P288" s="164" t="str">
        <f>INDEX('Org2564 NEW'!J$4:J$902,MATCH(OrgTbl[[#This Row],[code5]],'Org2564 NEW'!$C$4:$C$902,0))</f>
        <v>รพช.F2 60,000-90,000</v>
      </c>
      <c r="Q288" s="164"/>
      <c r="R288" s="166"/>
    </row>
    <row r="289" spans="1:18" x14ac:dyDescent="0.35">
      <c r="A289" s="164" t="s">
        <v>736</v>
      </c>
      <c r="B289" s="164" t="s">
        <v>3949</v>
      </c>
      <c r="C289" s="164" t="s">
        <v>3950</v>
      </c>
      <c r="D289" s="164" t="s">
        <v>3951</v>
      </c>
      <c r="E289" s="165">
        <v>10</v>
      </c>
      <c r="F289" s="164" t="s">
        <v>948</v>
      </c>
      <c r="G289" s="164" t="str">
        <f>INDEX('Org2564 NEW'!E$4:E$902,MATCH(OrgTbl[[#This Row],[code5]],'Org2564 NEW'!$C$4:$C$902,0))</f>
        <v>รพช.</v>
      </c>
      <c r="H289" s="165">
        <v>34</v>
      </c>
      <c r="I289" s="164" t="s">
        <v>3931</v>
      </c>
      <c r="J289" s="169">
        <f>INDEX('Org2564 NEW'!G$4:G$902,MATCH(OrgTbl[[#This Row],[code5]],'Org2564 NEW'!$C$4:$C$902,0))</f>
        <v>92</v>
      </c>
      <c r="K289" s="164" t="s">
        <v>941</v>
      </c>
      <c r="L289" s="164" t="str">
        <f>INDEX('Org2564 NEW'!F$4:F$902,MATCH(OrgTbl[[#This Row],[code5]],'Org2564 NEW'!$C$4:$C$902,0))</f>
        <v>F2</v>
      </c>
      <c r="M289" s="165">
        <f>INDEX('Org2564 NEW'!I$4:I$902,MATCH(OrgTbl[[#This Row],[code5]],'Org2564 NEW'!$C$4:$C$902,0))</f>
        <v>6</v>
      </c>
      <c r="O289" s="164" t="s">
        <v>3952</v>
      </c>
      <c r="P289" s="164" t="str">
        <f>INDEX('Org2564 NEW'!J$4:J$902,MATCH(OrgTbl[[#This Row],[code5]],'Org2564 NEW'!$C$4:$C$902,0))</f>
        <v>รพช.F2 30,000 - 60,000</v>
      </c>
      <c r="Q289" s="164"/>
      <c r="R289" s="166"/>
    </row>
    <row r="290" spans="1:18" x14ac:dyDescent="0.35">
      <c r="A290" s="164" t="s">
        <v>737</v>
      </c>
      <c r="B290" s="164" t="s">
        <v>3953</v>
      </c>
      <c r="C290" s="164" t="s">
        <v>3954</v>
      </c>
      <c r="D290" s="164" t="s">
        <v>3955</v>
      </c>
      <c r="E290" s="165">
        <v>10</v>
      </c>
      <c r="F290" s="164" t="s">
        <v>948</v>
      </c>
      <c r="G290" s="164" t="str">
        <f>INDEX('Org2564 NEW'!E$4:E$902,MATCH(OrgTbl[[#This Row],[code5]],'Org2564 NEW'!$C$4:$C$902,0))</f>
        <v>รพช.</v>
      </c>
      <c r="H290" s="165">
        <v>34</v>
      </c>
      <c r="I290" s="164" t="s">
        <v>3931</v>
      </c>
      <c r="J290" s="169">
        <f>INDEX('Org2564 NEW'!G$4:G$902,MATCH(OrgTbl[[#This Row],[code5]],'Org2564 NEW'!$C$4:$C$902,0))</f>
        <v>60</v>
      </c>
      <c r="K290" s="164" t="s">
        <v>941</v>
      </c>
      <c r="L290" s="164" t="str">
        <f>INDEX('Org2564 NEW'!F$4:F$902,MATCH(OrgTbl[[#This Row],[code5]],'Org2564 NEW'!$C$4:$C$902,0))</f>
        <v>F2</v>
      </c>
      <c r="M290" s="165">
        <f>INDEX('Org2564 NEW'!I$4:I$902,MATCH(OrgTbl[[#This Row],[code5]],'Org2564 NEW'!$C$4:$C$902,0))</f>
        <v>6</v>
      </c>
      <c r="O290" s="164" t="s">
        <v>3956</v>
      </c>
      <c r="P290" s="164" t="str">
        <f>INDEX('Org2564 NEW'!J$4:J$902,MATCH(OrgTbl[[#This Row],[code5]],'Org2564 NEW'!$C$4:$C$902,0))</f>
        <v>รพช.F2 30,000 - 60,000</v>
      </c>
      <c r="Q290" s="164"/>
      <c r="R290" s="166"/>
    </row>
    <row r="291" spans="1:18" x14ac:dyDescent="0.35">
      <c r="A291" s="164" t="s">
        <v>738</v>
      </c>
      <c r="B291" s="164" t="s">
        <v>3957</v>
      </c>
      <c r="C291" s="164" t="s">
        <v>3958</v>
      </c>
      <c r="D291" s="164" t="s">
        <v>3959</v>
      </c>
      <c r="E291" s="165">
        <v>10</v>
      </c>
      <c r="F291" s="164" t="s">
        <v>948</v>
      </c>
      <c r="G291" s="164" t="str">
        <f>INDEX('Org2564 NEW'!E$4:E$902,MATCH(OrgTbl[[#This Row],[code5]],'Org2564 NEW'!$C$4:$C$902,0))</f>
        <v>รพช.</v>
      </c>
      <c r="H291" s="165">
        <v>34</v>
      </c>
      <c r="I291" s="164" t="s">
        <v>3931</v>
      </c>
      <c r="J291" s="169">
        <f>INDEX('Org2564 NEW'!G$4:G$902,MATCH(OrgTbl[[#This Row],[code5]],'Org2564 NEW'!$C$4:$C$902,0))</f>
        <v>78</v>
      </c>
      <c r="K291" s="164" t="s">
        <v>941</v>
      </c>
      <c r="L291" s="164" t="str">
        <f>INDEX('Org2564 NEW'!F$4:F$902,MATCH(OrgTbl[[#This Row],[code5]],'Org2564 NEW'!$C$4:$C$902,0))</f>
        <v>F2</v>
      </c>
      <c r="M291" s="165">
        <f>INDEX('Org2564 NEW'!I$4:I$902,MATCH(OrgTbl[[#This Row],[code5]],'Org2564 NEW'!$C$4:$C$902,0))</f>
        <v>7</v>
      </c>
      <c r="O291" s="164" t="s">
        <v>3960</v>
      </c>
      <c r="P291" s="164" t="str">
        <f>INDEX('Org2564 NEW'!J$4:J$902,MATCH(OrgTbl[[#This Row],[code5]],'Org2564 NEW'!$C$4:$C$902,0))</f>
        <v>รพช.F2 60,000-90,000</v>
      </c>
      <c r="Q291" s="164"/>
      <c r="R291" s="166"/>
    </row>
    <row r="292" spans="1:18" x14ac:dyDescent="0.35">
      <c r="A292" s="164" t="s">
        <v>739</v>
      </c>
      <c r="B292" s="164" t="s">
        <v>3961</v>
      </c>
      <c r="C292" s="164" t="s">
        <v>3962</v>
      </c>
      <c r="D292" s="164" t="s">
        <v>3963</v>
      </c>
      <c r="E292" s="165">
        <v>10</v>
      </c>
      <c r="F292" s="164" t="s">
        <v>948</v>
      </c>
      <c r="G292" s="164" t="str">
        <f>INDEX('Org2564 NEW'!E$4:E$902,MATCH(OrgTbl[[#This Row],[code5]],'Org2564 NEW'!$C$4:$C$902,0))</f>
        <v>รพช.</v>
      </c>
      <c r="H292" s="165">
        <v>34</v>
      </c>
      <c r="I292" s="164" t="s">
        <v>3931</v>
      </c>
      <c r="J292" s="169">
        <f>INDEX('Org2564 NEW'!G$4:G$902,MATCH(OrgTbl[[#This Row],[code5]],'Org2564 NEW'!$C$4:$C$902,0))</f>
        <v>168</v>
      </c>
      <c r="K292" s="164" t="s">
        <v>941</v>
      </c>
      <c r="L292" s="164" t="str">
        <f>INDEX('Org2564 NEW'!F$4:F$902,MATCH(OrgTbl[[#This Row],[code5]],'Org2564 NEW'!$C$4:$C$902,0))</f>
        <v>M2</v>
      </c>
      <c r="M292" s="165">
        <f>INDEX('Org2564 NEW'!I$4:I$902,MATCH(OrgTbl[[#This Row],[code5]],'Org2564 NEW'!$C$4:$C$902,0))</f>
        <v>13</v>
      </c>
      <c r="O292" s="164" t="s">
        <v>3965</v>
      </c>
      <c r="P292" s="164" t="str">
        <f>INDEX('Org2564 NEW'!J$4:J$902,MATCH(OrgTbl[[#This Row],[code5]],'Org2564 NEW'!$C$4:$C$902,0))</f>
        <v>รพช. M2 &gt;100</v>
      </c>
      <c r="Q292" s="164"/>
      <c r="R292" s="166"/>
    </row>
    <row r="293" spans="1:18" x14ac:dyDescent="0.35">
      <c r="A293" s="164" t="s">
        <v>740</v>
      </c>
      <c r="B293" s="164" t="s">
        <v>3966</v>
      </c>
      <c r="C293" s="164" t="s">
        <v>3967</v>
      </c>
      <c r="D293" s="164" t="s">
        <v>3968</v>
      </c>
      <c r="E293" s="165">
        <v>10</v>
      </c>
      <c r="F293" s="164" t="s">
        <v>948</v>
      </c>
      <c r="G293" s="164" t="str">
        <f>INDEX('Org2564 NEW'!E$4:E$902,MATCH(OrgTbl[[#This Row],[code5]],'Org2564 NEW'!$C$4:$C$902,0))</f>
        <v>รพช.</v>
      </c>
      <c r="H293" s="165">
        <v>34</v>
      </c>
      <c r="I293" s="164" t="s">
        <v>3931</v>
      </c>
      <c r="J293" s="169">
        <f>INDEX('Org2564 NEW'!G$4:G$902,MATCH(OrgTbl[[#This Row],[code5]],'Org2564 NEW'!$C$4:$C$902,0))</f>
        <v>46</v>
      </c>
      <c r="K293" s="164" t="s">
        <v>941</v>
      </c>
      <c r="L293" s="164" t="str">
        <f>INDEX('Org2564 NEW'!F$4:F$902,MATCH(OrgTbl[[#This Row],[code5]],'Org2564 NEW'!$C$4:$C$902,0))</f>
        <v>F2</v>
      </c>
      <c r="M293" s="165">
        <f>INDEX('Org2564 NEW'!I$4:I$902,MATCH(OrgTbl[[#This Row],[code5]],'Org2564 NEW'!$C$4:$C$902,0))</f>
        <v>6</v>
      </c>
      <c r="O293" s="164" t="s">
        <v>3969</v>
      </c>
      <c r="P293" s="164" t="str">
        <f>INDEX('Org2564 NEW'!J$4:J$902,MATCH(OrgTbl[[#This Row],[code5]],'Org2564 NEW'!$C$4:$C$902,0))</f>
        <v>รพช.F2 30,000 - 60,000</v>
      </c>
      <c r="Q293" s="164"/>
      <c r="R293" s="166"/>
    </row>
    <row r="294" spans="1:18" x14ac:dyDescent="0.35">
      <c r="A294" s="164" t="s">
        <v>741</v>
      </c>
      <c r="B294" s="164" t="s">
        <v>3970</v>
      </c>
      <c r="C294" s="164" t="s">
        <v>3971</v>
      </c>
      <c r="D294" s="164" t="s">
        <v>3972</v>
      </c>
      <c r="E294" s="165">
        <v>10</v>
      </c>
      <c r="F294" s="164" t="s">
        <v>948</v>
      </c>
      <c r="G294" s="164" t="str">
        <f>INDEX('Org2564 NEW'!E$4:E$902,MATCH(OrgTbl[[#This Row],[code5]],'Org2564 NEW'!$C$4:$C$902,0))</f>
        <v>รพช.</v>
      </c>
      <c r="H294" s="165">
        <v>34</v>
      </c>
      <c r="I294" s="164" t="s">
        <v>3931</v>
      </c>
      <c r="J294" s="169">
        <f>INDEX('Org2564 NEW'!G$4:G$902,MATCH(OrgTbl[[#This Row],[code5]],'Org2564 NEW'!$C$4:$C$902,0))</f>
        <v>66</v>
      </c>
      <c r="K294" s="164" t="s">
        <v>941</v>
      </c>
      <c r="L294" s="164" t="str">
        <f>INDEX('Org2564 NEW'!F$4:F$902,MATCH(OrgTbl[[#This Row],[code5]],'Org2564 NEW'!$C$4:$C$902,0))</f>
        <v>F2</v>
      </c>
      <c r="M294" s="165">
        <f>INDEX('Org2564 NEW'!I$4:I$902,MATCH(OrgTbl[[#This Row],[code5]],'Org2564 NEW'!$C$4:$C$902,0))</f>
        <v>7</v>
      </c>
      <c r="O294" s="164" t="s">
        <v>3973</v>
      </c>
      <c r="P294" s="164" t="str">
        <f>INDEX('Org2564 NEW'!J$4:J$902,MATCH(OrgTbl[[#This Row],[code5]],'Org2564 NEW'!$C$4:$C$902,0))</f>
        <v>รพช.F2 60,000-90,000</v>
      </c>
      <c r="Q294" s="164"/>
      <c r="R294" s="166"/>
    </row>
    <row r="295" spans="1:18" x14ac:dyDescent="0.35">
      <c r="A295" s="164" t="s">
        <v>742</v>
      </c>
      <c r="B295" s="164" t="s">
        <v>3974</v>
      </c>
      <c r="C295" s="164" t="s">
        <v>3975</v>
      </c>
      <c r="D295" s="164" t="s">
        <v>3976</v>
      </c>
      <c r="E295" s="165">
        <v>10</v>
      </c>
      <c r="F295" s="164" t="s">
        <v>938</v>
      </c>
      <c r="G295" s="164" t="str">
        <f>INDEX('Org2564 NEW'!E$4:E$902,MATCH(OrgTbl[[#This Row],[code5]],'Org2564 NEW'!$C$4:$C$902,0))</f>
        <v>รพท.</v>
      </c>
      <c r="H295" s="165">
        <v>34</v>
      </c>
      <c r="I295" s="164" t="s">
        <v>3931</v>
      </c>
      <c r="J295" s="169">
        <f>INDEX('Org2564 NEW'!G$4:G$902,MATCH(OrgTbl[[#This Row],[code5]],'Org2564 NEW'!$C$4:$C$902,0))</f>
        <v>360</v>
      </c>
      <c r="K295" s="164" t="s">
        <v>941</v>
      </c>
      <c r="L295" s="164" t="str">
        <f>INDEX('Org2564 NEW'!F$4:F$902,MATCH(OrgTbl[[#This Row],[code5]],'Org2564 NEW'!$C$4:$C$902,0))</f>
        <v>M1</v>
      </c>
      <c r="M295" s="165">
        <f>INDEX('Org2564 NEW'!I$4:I$902,MATCH(OrgTbl[[#This Row],[code5]],'Org2564 NEW'!$C$4:$C$902,0))</f>
        <v>15</v>
      </c>
      <c r="O295" s="164" t="s">
        <v>3978</v>
      </c>
      <c r="P295" s="164" t="str">
        <f>INDEX('Org2564 NEW'!J$4:J$902,MATCH(OrgTbl[[#This Row],[code5]],'Org2564 NEW'!$C$4:$C$902,0))</f>
        <v>รพท. M1 &gt;200</v>
      </c>
      <c r="Q295" s="164"/>
      <c r="R295" s="166"/>
    </row>
    <row r="296" spans="1:18" x14ac:dyDescent="0.35">
      <c r="A296" s="164" t="s">
        <v>743</v>
      </c>
      <c r="B296" s="164" t="s">
        <v>3979</v>
      </c>
      <c r="C296" s="164" t="s">
        <v>3980</v>
      </c>
      <c r="D296" s="164" t="s">
        <v>3981</v>
      </c>
      <c r="E296" s="165">
        <v>10</v>
      </c>
      <c r="F296" s="164" t="s">
        <v>948</v>
      </c>
      <c r="G296" s="164" t="str">
        <f>INDEX('Org2564 NEW'!E$4:E$902,MATCH(OrgTbl[[#This Row],[code5]],'Org2564 NEW'!$C$4:$C$902,0))</f>
        <v>รพช.</v>
      </c>
      <c r="H296" s="165">
        <v>34</v>
      </c>
      <c r="I296" s="164" t="s">
        <v>3931</v>
      </c>
      <c r="J296" s="169">
        <f>INDEX('Org2564 NEW'!G$4:G$902,MATCH(OrgTbl[[#This Row],[code5]],'Org2564 NEW'!$C$4:$C$902,0))</f>
        <v>136</v>
      </c>
      <c r="K296" s="164" t="s">
        <v>941</v>
      </c>
      <c r="L296" s="164" t="str">
        <f>INDEX('Org2564 NEW'!F$4:F$902,MATCH(OrgTbl[[#This Row],[code5]],'Org2564 NEW'!$C$4:$C$902,0))</f>
        <v>M2</v>
      </c>
      <c r="M296" s="165">
        <f>INDEX('Org2564 NEW'!I$4:I$902,MATCH(OrgTbl[[#This Row],[code5]],'Org2564 NEW'!$C$4:$C$902,0))</f>
        <v>13</v>
      </c>
      <c r="O296" s="164" t="s">
        <v>3982</v>
      </c>
      <c r="P296" s="164" t="str">
        <f>INDEX('Org2564 NEW'!J$4:J$902,MATCH(OrgTbl[[#This Row],[code5]],'Org2564 NEW'!$C$4:$C$902,0))</f>
        <v>รพช. M2 &gt;100</v>
      </c>
      <c r="Q296" s="164"/>
      <c r="R296" s="166"/>
    </row>
    <row r="297" spans="1:18" x14ac:dyDescent="0.35">
      <c r="A297" s="164" t="s">
        <v>744</v>
      </c>
      <c r="B297" s="164" t="s">
        <v>3983</v>
      </c>
      <c r="C297" s="164" t="s">
        <v>3984</v>
      </c>
      <c r="D297" s="164" t="s">
        <v>3985</v>
      </c>
      <c r="E297" s="165">
        <v>10</v>
      </c>
      <c r="F297" s="164" t="s">
        <v>948</v>
      </c>
      <c r="G297" s="164" t="str">
        <f>INDEX('Org2564 NEW'!E$4:E$902,MATCH(OrgTbl[[#This Row],[code5]],'Org2564 NEW'!$C$4:$C$902,0))</f>
        <v>รพช.</v>
      </c>
      <c r="H297" s="165">
        <v>34</v>
      </c>
      <c r="I297" s="164" t="s">
        <v>3931</v>
      </c>
      <c r="J297" s="169">
        <f>INDEX('Org2564 NEW'!G$4:G$902,MATCH(OrgTbl[[#This Row],[code5]],'Org2564 NEW'!$C$4:$C$902,0))</f>
        <v>37</v>
      </c>
      <c r="K297" s="164" t="s">
        <v>941</v>
      </c>
      <c r="L297" s="164" t="str">
        <f>INDEX('Org2564 NEW'!F$4:F$902,MATCH(OrgTbl[[#This Row],[code5]],'Org2564 NEW'!$C$4:$C$902,0))</f>
        <v>F2</v>
      </c>
      <c r="M297" s="165">
        <f>INDEX('Org2564 NEW'!I$4:I$902,MATCH(OrgTbl[[#This Row],[code5]],'Org2564 NEW'!$C$4:$C$902,0))</f>
        <v>5</v>
      </c>
      <c r="O297" s="164" t="s">
        <v>3986</v>
      </c>
      <c r="P297" s="164" t="str">
        <f>INDEX('Org2564 NEW'!J$4:J$902,MATCH(OrgTbl[[#This Row],[code5]],'Org2564 NEW'!$C$4:$C$902,0))</f>
        <v>รพช.F2 &lt;=30,000</v>
      </c>
      <c r="Q297" s="164"/>
      <c r="R297" s="166"/>
    </row>
    <row r="298" spans="1:18" x14ac:dyDescent="0.35">
      <c r="A298" s="164" t="s">
        <v>745</v>
      </c>
      <c r="B298" s="164" t="s">
        <v>3987</v>
      </c>
      <c r="C298" s="164" t="s">
        <v>3988</v>
      </c>
      <c r="D298" s="164" t="s">
        <v>3989</v>
      </c>
      <c r="E298" s="165">
        <v>10</v>
      </c>
      <c r="F298" s="164" t="s">
        <v>948</v>
      </c>
      <c r="G298" s="164" t="str">
        <f>INDEX('Org2564 NEW'!E$4:E$902,MATCH(OrgTbl[[#This Row],[code5]],'Org2564 NEW'!$C$4:$C$902,0))</f>
        <v>รพช.</v>
      </c>
      <c r="H298" s="165">
        <v>34</v>
      </c>
      <c r="I298" s="164" t="s">
        <v>3931</v>
      </c>
      <c r="J298" s="169">
        <f>INDEX('Org2564 NEW'!G$4:G$902,MATCH(OrgTbl[[#This Row],[code5]],'Org2564 NEW'!$C$4:$C$902,0))</f>
        <v>37</v>
      </c>
      <c r="K298" s="164" t="s">
        <v>941</v>
      </c>
      <c r="L298" s="164" t="str">
        <f>INDEX('Org2564 NEW'!F$4:F$902,MATCH(OrgTbl[[#This Row],[code5]],'Org2564 NEW'!$C$4:$C$902,0))</f>
        <v>F2</v>
      </c>
      <c r="M298" s="165">
        <f>INDEX('Org2564 NEW'!I$4:I$902,MATCH(OrgTbl[[#This Row],[code5]],'Org2564 NEW'!$C$4:$C$902,0))</f>
        <v>6</v>
      </c>
      <c r="O298" s="164" t="s">
        <v>3990</v>
      </c>
      <c r="P298" s="164" t="str">
        <f>INDEX('Org2564 NEW'!J$4:J$902,MATCH(OrgTbl[[#This Row],[code5]],'Org2564 NEW'!$C$4:$C$902,0))</f>
        <v>รพช.F2 30,000 - 60,000</v>
      </c>
      <c r="Q298" s="164"/>
      <c r="R298" s="166"/>
    </row>
    <row r="299" spans="1:18" x14ac:dyDescent="0.35">
      <c r="A299" s="164" t="s">
        <v>746</v>
      </c>
      <c r="B299" s="164" t="s">
        <v>3991</v>
      </c>
      <c r="C299" s="164" t="s">
        <v>3992</v>
      </c>
      <c r="D299" s="164" t="s">
        <v>3993</v>
      </c>
      <c r="E299" s="165">
        <v>10</v>
      </c>
      <c r="F299" s="164" t="s">
        <v>948</v>
      </c>
      <c r="G299" s="164" t="str">
        <f>INDEX('Org2564 NEW'!E$4:E$902,MATCH(OrgTbl[[#This Row],[code5]],'Org2564 NEW'!$C$4:$C$902,0))</f>
        <v>รพช.</v>
      </c>
      <c r="H299" s="165">
        <v>34</v>
      </c>
      <c r="I299" s="164" t="s">
        <v>3931</v>
      </c>
      <c r="J299" s="169">
        <f>INDEX('Org2564 NEW'!G$4:G$902,MATCH(OrgTbl[[#This Row],[code5]],'Org2564 NEW'!$C$4:$C$902,0))</f>
        <v>40</v>
      </c>
      <c r="K299" s="164" t="s">
        <v>941</v>
      </c>
      <c r="L299" s="164" t="str">
        <f>INDEX('Org2564 NEW'!F$4:F$902,MATCH(OrgTbl[[#This Row],[code5]],'Org2564 NEW'!$C$4:$C$902,0))</f>
        <v>F2</v>
      </c>
      <c r="M299" s="165">
        <f>INDEX('Org2564 NEW'!I$4:I$902,MATCH(OrgTbl[[#This Row],[code5]],'Org2564 NEW'!$C$4:$C$902,0))</f>
        <v>6</v>
      </c>
      <c r="O299" s="164" t="s">
        <v>3994</v>
      </c>
      <c r="P299" s="164" t="str">
        <f>INDEX('Org2564 NEW'!J$4:J$902,MATCH(OrgTbl[[#This Row],[code5]],'Org2564 NEW'!$C$4:$C$902,0))</f>
        <v>รพช.F2 30,000 - 60,000</v>
      </c>
      <c r="Q299" s="164"/>
      <c r="R299" s="166"/>
    </row>
    <row r="300" spans="1:18" x14ac:dyDescent="0.35">
      <c r="A300" s="164" t="s">
        <v>747</v>
      </c>
      <c r="B300" s="164" t="s">
        <v>3995</v>
      </c>
      <c r="C300" s="164" t="s">
        <v>3996</v>
      </c>
      <c r="D300" s="164" t="s">
        <v>3997</v>
      </c>
      <c r="E300" s="165">
        <v>10</v>
      </c>
      <c r="F300" s="164" t="s">
        <v>948</v>
      </c>
      <c r="G300" s="164" t="str">
        <f>INDEX('Org2564 NEW'!E$4:E$902,MATCH(OrgTbl[[#This Row],[code5]],'Org2564 NEW'!$C$4:$C$902,0))</f>
        <v>รพช.</v>
      </c>
      <c r="H300" s="165">
        <v>34</v>
      </c>
      <c r="I300" s="164" t="s">
        <v>3931</v>
      </c>
      <c r="J300" s="169">
        <f>INDEX('Org2564 NEW'!G$4:G$902,MATCH(OrgTbl[[#This Row],[code5]],'Org2564 NEW'!$C$4:$C$902,0))</f>
        <v>30</v>
      </c>
      <c r="K300" s="164" t="s">
        <v>941</v>
      </c>
      <c r="L300" s="164" t="str">
        <f>INDEX('Org2564 NEW'!F$4:F$902,MATCH(OrgTbl[[#This Row],[code5]],'Org2564 NEW'!$C$4:$C$902,0))</f>
        <v>F2</v>
      </c>
      <c r="M300" s="165">
        <f>INDEX('Org2564 NEW'!I$4:I$902,MATCH(OrgTbl[[#This Row],[code5]],'Org2564 NEW'!$C$4:$C$902,0))</f>
        <v>5</v>
      </c>
      <c r="O300" s="164" t="s">
        <v>3998</v>
      </c>
      <c r="P300" s="164" t="str">
        <f>INDEX('Org2564 NEW'!J$4:J$902,MATCH(OrgTbl[[#This Row],[code5]],'Org2564 NEW'!$C$4:$C$902,0))</f>
        <v>รพช.F2 &lt;=30,000</v>
      </c>
      <c r="Q300" s="164"/>
      <c r="R300" s="166"/>
    </row>
    <row r="301" spans="1:18" x14ac:dyDescent="0.35">
      <c r="A301" s="164" t="s">
        <v>748</v>
      </c>
      <c r="B301" s="164" t="s">
        <v>3999</v>
      </c>
      <c r="C301" s="164" t="s">
        <v>4000</v>
      </c>
      <c r="D301" s="164" t="s">
        <v>4001</v>
      </c>
      <c r="E301" s="165">
        <v>10</v>
      </c>
      <c r="F301" s="164" t="s">
        <v>948</v>
      </c>
      <c r="G301" s="164" t="str">
        <f>INDEX('Org2564 NEW'!E$4:E$902,MATCH(OrgTbl[[#This Row],[code5]],'Org2564 NEW'!$C$4:$C$902,0))</f>
        <v>รพช.</v>
      </c>
      <c r="H301" s="165">
        <v>34</v>
      </c>
      <c r="I301" s="164" t="s">
        <v>3931</v>
      </c>
      <c r="J301" s="169">
        <f>INDEX('Org2564 NEW'!G$4:G$902,MATCH(OrgTbl[[#This Row],[code5]],'Org2564 NEW'!$C$4:$C$902,0))</f>
        <v>37</v>
      </c>
      <c r="K301" s="164" t="s">
        <v>941</v>
      </c>
      <c r="L301" s="164" t="str">
        <f>INDEX('Org2564 NEW'!F$4:F$902,MATCH(OrgTbl[[#This Row],[code5]],'Org2564 NEW'!$C$4:$C$902,0))</f>
        <v>F2</v>
      </c>
      <c r="M301" s="165">
        <f>INDEX('Org2564 NEW'!I$4:I$902,MATCH(OrgTbl[[#This Row],[code5]],'Org2564 NEW'!$C$4:$C$902,0))</f>
        <v>6</v>
      </c>
      <c r="O301" s="164" t="s">
        <v>4002</v>
      </c>
      <c r="P301" s="164" t="str">
        <f>INDEX('Org2564 NEW'!J$4:J$902,MATCH(OrgTbl[[#This Row],[code5]],'Org2564 NEW'!$C$4:$C$902,0))</f>
        <v>รพช.F2 30,000 - 60,000</v>
      </c>
      <c r="Q301" s="164"/>
      <c r="R301" s="166"/>
    </row>
    <row r="302" spans="1:18" x14ac:dyDescent="0.35">
      <c r="A302" s="164" t="s">
        <v>749</v>
      </c>
      <c r="B302" s="164" t="s">
        <v>4003</v>
      </c>
      <c r="C302" s="164" t="s">
        <v>4004</v>
      </c>
      <c r="D302" s="164" t="s">
        <v>4005</v>
      </c>
      <c r="E302" s="165">
        <v>10</v>
      </c>
      <c r="F302" s="164" t="s">
        <v>948</v>
      </c>
      <c r="G302" s="164" t="str">
        <f>INDEX('Org2564 NEW'!E$4:E$902,MATCH(OrgTbl[[#This Row],[code5]],'Org2564 NEW'!$C$4:$C$902,0))</f>
        <v>รพช.</v>
      </c>
      <c r="H302" s="165">
        <v>34</v>
      </c>
      <c r="I302" s="164" t="s">
        <v>3931</v>
      </c>
      <c r="J302" s="169">
        <f>INDEX('Org2564 NEW'!G$4:G$902,MATCH(OrgTbl[[#This Row],[code5]],'Org2564 NEW'!$C$4:$C$902,0))</f>
        <v>30</v>
      </c>
      <c r="K302" s="164" t="s">
        <v>941</v>
      </c>
      <c r="L302" s="164" t="str">
        <f>INDEX('Org2564 NEW'!F$4:F$902,MATCH(OrgTbl[[#This Row],[code5]],'Org2564 NEW'!$C$4:$C$902,0))</f>
        <v>F2</v>
      </c>
      <c r="M302" s="165">
        <f>INDEX('Org2564 NEW'!I$4:I$902,MATCH(OrgTbl[[#This Row],[code5]],'Org2564 NEW'!$C$4:$C$902,0))</f>
        <v>5</v>
      </c>
      <c r="O302" s="164" t="s">
        <v>4007</v>
      </c>
      <c r="P302" s="164" t="str">
        <f>INDEX('Org2564 NEW'!J$4:J$902,MATCH(OrgTbl[[#This Row],[code5]],'Org2564 NEW'!$C$4:$C$902,0))</f>
        <v>รพช.F2 &lt;=30,000</v>
      </c>
      <c r="Q302" s="164"/>
      <c r="R302" s="166"/>
    </row>
    <row r="303" spans="1:18" x14ac:dyDescent="0.35">
      <c r="A303" s="164" t="s">
        <v>694</v>
      </c>
      <c r="B303" s="164" t="s">
        <v>4042</v>
      </c>
      <c r="C303" s="164" t="s">
        <v>4043</v>
      </c>
      <c r="D303" s="164" t="s">
        <v>4044</v>
      </c>
      <c r="E303" s="165">
        <v>10</v>
      </c>
      <c r="F303" s="164" t="s">
        <v>948</v>
      </c>
      <c r="G303" s="164" t="str">
        <f>INDEX('Org2564 NEW'!E$4:E$902,MATCH(OrgTbl[[#This Row],[code5]],'Org2564 NEW'!$C$4:$C$902,0))</f>
        <v>รพช.</v>
      </c>
      <c r="H303" s="165">
        <v>35</v>
      </c>
      <c r="I303" s="164" t="s">
        <v>4039</v>
      </c>
      <c r="J303" s="169">
        <f>INDEX('Org2564 NEW'!G$4:G$902,MATCH(OrgTbl[[#This Row],[code5]],'Org2564 NEW'!$C$4:$C$902,0))</f>
        <v>30</v>
      </c>
      <c r="K303" s="164" t="s">
        <v>941</v>
      </c>
      <c r="L303" s="164" t="str">
        <f>INDEX('Org2564 NEW'!F$4:F$902,MATCH(OrgTbl[[#This Row],[code5]],'Org2564 NEW'!$C$4:$C$902,0))</f>
        <v>F2</v>
      </c>
      <c r="M303" s="165">
        <f>INDEX('Org2564 NEW'!I$4:I$902,MATCH(OrgTbl[[#This Row],[code5]],'Org2564 NEW'!$C$4:$C$902,0))</f>
        <v>5</v>
      </c>
      <c r="O303" s="164" t="s">
        <v>4045</v>
      </c>
      <c r="P303" s="164" t="str">
        <f>INDEX('Org2564 NEW'!J$4:J$902,MATCH(OrgTbl[[#This Row],[code5]],'Org2564 NEW'!$C$4:$C$902,0))</f>
        <v>รพช.F2 &lt;=30,000</v>
      </c>
      <c r="Q303" s="164"/>
      <c r="R303" s="166"/>
    </row>
    <row r="304" spans="1:18" x14ac:dyDescent="0.35">
      <c r="A304" s="164" t="s">
        <v>695</v>
      </c>
      <c r="B304" s="164" t="s">
        <v>4046</v>
      </c>
      <c r="C304" s="164" t="s">
        <v>4047</v>
      </c>
      <c r="D304" s="164" t="s">
        <v>4048</v>
      </c>
      <c r="E304" s="165">
        <v>10</v>
      </c>
      <c r="F304" s="164" t="s">
        <v>948</v>
      </c>
      <c r="G304" s="164" t="str">
        <f>INDEX('Org2564 NEW'!E$4:E$902,MATCH(OrgTbl[[#This Row],[code5]],'Org2564 NEW'!$C$4:$C$902,0))</f>
        <v>รพช.</v>
      </c>
      <c r="H304" s="165">
        <v>35</v>
      </c>
      <c r="I304" s="164" t="s">
        <v>4039</v>
      </c>
      <c r="J304" s="169">
        <f>INDEX('Org2564 NEW'!G$4:G$902,MATCH(OrgTbl[[#This Row],[code5]],'Org2564 NEW'!$C$4:$C$902,0))</f>
        <v>46</v>
      </c>
      <c r="K304" s="164" t="s">
        <v>941</v>
      </c>
      <c r="L304" s="164" t="str">
        <f>INDEX('Org2564 NEW'!F$4:F$902,MATCH(OrgTbl[[#This Row],[code5]],'Org2564 NEW'!$C$4:$C$902,0))</f>
        <v>F2</v>
      </c>
      <c r="M304" s="165">
        <f>INDEX('Org2564 NEW'!I$4:I$902,MATCH(OrgTbl[[#This Row],[code5]],'Org2564 NEW'!$C$4:$C$902,0))</f>
        <v>6</v>
      </c>
      <c r="O304" s="164" t="s">
        <v>4049</v>
      </c>
      <c r="P304" s="164" t="str">
        <f>INDEX('Org2564 NEW'!J$4:J$902,MATCH(OrgTbl[[#This Row],[code5]],'Org2564 NEW'!$C$4:$C$902,0))</f>
        <v>รพช.F2 30,000 - 60,000</v>
      </c>
      <c r="Q304" s="164"/>
      <c r="R304" s="166"/>
    </row>
    <row r="305" spans="1:18" x14ac:dyDescent="0.35">
      <c r="A305" s="164" t="s">
        <v>696</v>
      </c>
      <c r="B305" s="164" t="s">
        <v>4050</v>
      </c>
      <c r="C305" s="164" t="s">
        <v>4051</v>
      </c>
      <c r="D305" s="164" t="s">
        <v>4052</v>
      </c>
      <c r="E305" s="165">
        <v>10</v>
      </c>
      <c r="F305" s="164" t="s">
        <v>948</v>
      </c>
      <c r="G305" s="164" t="str">
        <f>INDEX('Org2564 NEW'!E$4:E$902,MATCH(OrgTbl[[#This Row],[code5]],'Org2564 NEW'!$C$4:$C$902,0))</f>
        <v>รพช.</v>
      </c>
      <c r="H305" s="165">
        <v>35</v>
      </c>
      <c r="I305" s="164" t="s">
        <v>4039</v>
      </c>
      <c r="J305" s="169">
        <f>INDEX('Org2564 NEW'!G$4:G$902,MATCH(OrgTbl[[#This Row],[code5]],'Org2564 NEW'!$C$4:$C$902,0))</f>
        <v>63</v>
      </c>
      <c r="K305" s="164" t="s">
        <v>941</v>
      </c>
      <c r="L305" s="164" t="str">
        <f>INDEX('Org2564 NEW'!F$4:F$902,MATCH(OrgTbl[[#This Row],[code5]],'Org2564 NEW'!$C$4:$C$902,0))</f>
        <v>F2</v>
      </c>
      <c r="M305" s="165">
        <f>INDEX('Org2564 NEW'!I$4:I$902,MATCH(OrgTbl[[#This Row],[code5]],'Org2564 NEW'!$C$4:$C$902,0))</f>
        <v>6</v>
      </c>
      <c r="O305" s="164" t="s">
        <v>4053</v>
      </c>
      <c r="P305" s="164" t="str">
        <f>INDEX('Org2564 NEW'!J$4:J$902,MATCH(OrgTbl[[#This Row],[code5]],'Org2564 NEW'!$C$4:$C$902,0))</f>
        <v>รพช.F2 30,000 - 60,000</v>
      </c>
      <c r="Q305" s="164"/>
      <c r="R305" s="166"/>
    </row>
    <row r="306" spans="1:18" x14ac:dyDescent="0.35">
      <c r="A306" s="164" t="s">
        <v>697</v>
      </c>
      <c r="B306" s="164" t="s">
        <v>4054</v>
      </c>
      <c r="C306" s="164" t="s">
        <v>4055</v>
      </c>
      <c r="D306" s="164" t="s">
        <v>4056</v>
      </c>
      <c r="E306" s="165">
        <v>10</v>
      </c>
      <c r="F306" s="164" t="s">
        <v>948</v>
      </c>
      <c r="G306" s="164" t="str">
        <f>INDEX('Org2564 NEW'!E$4:E$902,MATCH(OrgTbl[[#This Row],[code5]],'Org2564 NEW'!$C$4:$C$902,0))</f>
        <v>รพช.</v>
      </c>
      <c r="H306" s="165">
        <v>35</v>
      </c>
      <c r="I306" s="164" t="s">
        <v>4039</v>
      </c>
      <c r="J306" s="169">
        <f>INDEX('Org2564 NEW'!G$4:G$902,MATCH(OrgTbl[[#This Row],[code5]],'Org2564 NEW'!$C$4:$C$902,0))</f>
        <v>32</v>
      </c>
      <c r="K306" s="164" t="s">
        <v>941</v>
      </c>
      <c r="L306" s="164" t="str">
        <f>INDEX('Org2564 NEW'!F$4:F$902,MATCH(OrgTbl[[#This Row],[code5]],'Org2564 NEW'!$C$4:$C$902,0))</f>
        <v>F2</v>
      </c>
      <c r="M306" s="165">
        <f>INDEX('Org2564 NEW'!I$4:I$902,MATCH(OrgTbl[[#This Row],[code5]],'Org2564 NEW'!$C$4:$C$902,0))</f>
        <v>5</v>
      </c>
      <c r="O306" s="164" t="s">
        <v>4057</v>
      </c>
      <c r="P306" s="164" t="str">
        <f>INDEX('Org2564 NEW'!J$4:J$902,MATCH(OrgTbl[[#This Row],[code5]],'Org2564 NEW'!$C$4:$C$902,0))</f>
        <v>รพช.F2 &lt;=30,000</v>
      </c>
      <c r="Q306" s="164"/>
      <c r="R306" s="166"/>
    </row>
    <row r="307" spans="1:18" x14ac:dyDescent="0.35">
      <c r="A307" s="164" t="s">
        <v>698</v>
      </c>
      <c r="B307" s="164" t="s">
        <v>4058</v>
      </c>
      <c r="C307" s="164" t="s">
        <v>4059</v>
      </c>
      <c r="D307" s="164" t="s">
        <v>4060</v>
      </c>
      <c r="E307" s="165">
        <v>10</v>
      </c>
      <c r="F307" s="164" t="s">
        <v>948</v>
      </c>
      <c r="G307" s="164" t="str">
        <f>INDEX('Org2564 NEW'!E$4:E$902,MATCH(OrgTbl[[#This Row],[code5]],'Org2564 NEW'!$C$4:$C$902,0))</f>
        <v>รพช.</v>
      </c>
      <c r="H307" s="165">
        <v>35</v>
      </c>
      <c r="I307" s="164" t="s">
        <v>4039</v>
      </c>
      <c r="J307" s="169">
        <f>INDEX('Org2564 NEW'!G$4:G$902,MATCH(OrgTbl[[#This Row],[code5]],'Org2564 NEW'!$C$4:$C$902,0))</f>
        <v>36</v>
      </c>
      <c r="K307" s="164" t="s">
        <v>941</v>
      </c>
      <c r="L307" s="164" t="str">
        <f>INDEX('Org2564 NEW'!F$4:F$902,MATCH(OrgTbl[[#This Row],[code5]],'Org2564 NEW'!$C$4:$C$902,0))</f>
        <v>F2</v>
      </c>
      <c r="M307" s="165">
        <f>INDEX('Org2564 NEW'!I$4:I$902,MATCH(OrgTbl[[#This Row],[code5]],'Org2564 NEW'!$C$4:$C$902,0))</f>
        <v>6</v>
      </c>
      <c r="O307" s="164" t="s">
        <v>4061</v>
      </c>
      <c r="P307" s="164" t="str">
        <f>INDEX('Org2564 NEW'!J$4:J$902,MATCH(OrgTbl[[#This Row],[code5]],'Org2564 NEW'!$C$4:$C$902,0))</f>
        <v>รพช.F2 30,000 - 60,000</v>
      </c>
      <c r="Q307" s="164"/>
      <c r="R307" s="166"/>
    </row>
    <row r="308" spans="1:18" x14ac:dyDescent="0.35">
      <c r="A308" s="164" t="s">
        <v>699</v>
      </c>
      <c r="B308" s="164" t="s">
        <v>4062</v>
      </c>
      <c r="C308" s="164" t="s">
        <v>4063</v>
      </c>
      <c r="D308" s="164" t="s">
        <v>4064</v>
      </c>
      <c r="E308" s="165">
        <v>10</v>
      </c>
      <c r="F308" s="164" t="s">
        <v>948</v>
      </c>
      <c r="G308" s="164" t="str">
        <f>INDEX('Org2564 NEW'!E$4:E$902,MATCH(OrgTbl[[#This Row],[code5]],'Org2564 NEW'!$C$4:$C$902,0))</f>
        <v>รพช.</v>
      </c>
      <c r="H308" s="165">
        <v>35</v>
      </c>
      <c r="I308" s="164" t="s">
        <v>4039</v>
      </c>
      <c r="J308" s="169">
        <f>INDEX('Org2564 NEW'!G$4:G$902,MATCH(OrgTbl[[#This Row],[code5]],'Org2564 NEW'!$C$4:$C$902,0))</f>
        <v>32</v>
      </c>
      <c r="K308" s="164" t="s">
        <v>941</v>
      </c>
      <c r="L308" s="164" t="str">
        <f>INDEX('Org2564 NEW'!F$4:F$902,MATCH(OrgTbl[[#This Row],[code5]],'Org2564 NEW'!$C$4:$C$902,0))</f>
        <v>F2</v>
      </c>
      <c r="M308" s="165">
        <f>INDEX('Org2564 NEW'!I$4:I$902,MATCH(OrgTbl[[#This Row],[code5]],'Org2564 NEW'!$C$4:$C$902,0))</f>
        <v>5</v>
      </c>
      <c r="O308" s="164" t="s">
        <v>4065</v>
      </c>
      <c r="P308" s="164" t="str">
        <f>INDEX('Org2564 NEW'!J$4:J$902,MATCH(OrgTbl[[#This Row],[code5]],'Org2564 NEW'!$C$4:$C$902,0))</f>
        <v>รพช.F2 &lt;=30,000</v>
      </c>
      <c r="Q308" s="164"/>
      <c r="R308" s="166"/>
    </row>
    <row r="309" spans="1:18" x14ac:dyDescent="0.35">
      <c r="A309" s="164" t="s">
        <v>700</v>
      </c>
      <c r="B309" s="164" t="s">
        <v>4066</v>
      </c>
      <c r="C309" s="164" t="s">
        <v>4067</v>
      </c>
      <c r="D309" s="164" t="s">
        <v>4068</v>
      </c>
      <c r="E309" s="165">
        <v>10</v>
      </c>
      <c r="F309" s="164" t="s">
        <v>948</v>
      </c>
      <c r="G309" s="164" t="str">
        <f>INDEX('Org2564 NEW'!E$4:E$902,MATCH(OrgTbl[[#This Row],[code5]],'Org2564 NEW'!$C$4:$C$902,0))</f>
        <v>รพช.</v>
      </c>
      <c r="H309" s="165">
        <v>35</v>
      </c>
      <c r="I309" s="164" t="s">
        <v>4039</v>
      </c>
      <c r="J309" s="169">
        <f>INDEX('Org2564 NEW'!G$4:G$902,MATCH(OrgTbl[[#This Row],[code5]],'Org2564 NEW'!$C$4:$C$902,0))</f>
        <v>32</v>
      </c>
      <c r="K309" s="164" t="s">
        <v>941</v>
      </c>
      <c r="L309" s="164" t="str">
        <f>INDEX('Org2564 NEW'!F$4:F$902,MATCH(OrgTbl[[#This Row],[code5]],'Org2564 NEW'!$C$4:$C$902,0))</f>
        <v>F2</v>
      </c>
      <c r="M309" s="165">
        <f>INDEX('Org2564 NEW'!I$4:I$902,MATCH(OrgTbl[[#This Row],[code5]],'Org2564 NEW'!$C$4:$C$902,0))</f>
        <v>5</v>
      </c>
      <c r="O309" s="164" t="s">
        <v>4069</v>
      </c>
      <c r="P309" s="164" t="str">
        <f>INDEX('Org2564 NEW'!J$4:J$902,MATCH(OrgTbl[[#This Row],[code5]],'Org2564 NEW'!$C$4:$C$902,0))</f>
        <v>รพช.F2 &lt;=30,000</v>
      </c>
      <c r="Q309" s="164"/>
      <c r="R309" s="166"/>
    </row>
    <row r="310" spans="1:18" x14ac:dyDescent="0.35">
      <c r="A310" s="164" t="s">
        <v>599</v>
      </c>
      <c r="B310" s="164" t="s">
        <v>3780</v>
      </c>
      <c r="C310" s="164" t="s">
        <v>3781</v>
      </c>
      <c r="D310" s="164" t="s">
        <v>3782</v>
      </c>
      <c r="E310" s="165">
        <v>9</v>
      </c>
      <c r="F310" s="164" t="s">
        <v>948</v>
      </c>
      <c r="G310" s="164" t="str">
        <f>INDEX('Org2564 NEW'!E$4:E$902,MATCH(OrgTbl[[#This Row],[code5]],'Org2564 NEW'!$C$4:$C$902,0))</f>
        <v>รพช.</v>
      </c>
      <c r="H310" s="165">
        <v>36</v>
      </c>
      <c r="I310" s="164" t="s">
        <v>3774</v>
      </c>
      <c r="J310" s="169">
        <f>INDEX('Org2564 NEW'!G$4:G$902,MATCH(OrgTbl[[#This Row],[code5]],'Org2564 NEW'!$C$4:$C$902,0))</f>
        <v>60</v>
      </c>
      <c r="K310" s="164" t="s">
        <v>941</v>
      </c>
      <c r="L310" s="164" t="str">
        <f>INDEX('Org2564 NEW'!F$4:F$902,MATCH(OrgTbl[[#This Row],[code5]],'Org2564 NEW'!$C$4:$C$902,0))</f>
        <v>F2</v>
      </c>
      <c r="M310" s="165">
        <f>INDEX('Org2564 NEW'!I$4:I$902,MATCH(OrgTbl[[#This Row],[code5]],'Org2564 NEW'!$C$4:$C$902,0))</f>
        <v>6</v>
      </c>
      <c r="O310" s="164" t="s">
        <v>3783</v>
      </c>
      <c r="P310" s="164" t="str">
        <f>INDEX('Org2564 NEW'!J$4:J$902,MATCH(OrgTbl[[#This Row],[code5]],'Org2564 NEW'!$C$4:$C$902,0))</f>
        <v>รพช.F2 30,000 - 60,000</v>
      </c>
      <c r="Q310" s="164"/>
      <c r="R310" s="166"/>
    </row>
    <row r="311" spans="1:18" x14ac:dyDescent="0.35">
      <c r="A311" s="164" t="s">
        <v>600</v>
      </c>
      <c r="B311" s="164" t="s">
        <v>3784</v>
      </c>
      <c r="C311" s="164" t="s">
        <v>3785</v>
      </c>
      <c r="D311" s="164" t="s">
        <v>3786</v>
      </c>
      <c r="E311" s="165">
        <v>9</v>
      </c>
      <c r="F311" s="164" t="s">
        <v>948</v>
      </c>
      <c r="G311" s="164" t="str">
        <f>INDEX('Org2564 NEW'!E$4:E$902,MATCH(OrgTbl[[#This Row],[code5]],'Org2564 NEW'!$C$4:$C$902,0))</f>
        <v>รพช.</v>
      </c>
      <c r="H311" s="165">
        <v>36</v>
      </c>
      <c r="I311" s="164" t="s">
        <v>3774</v>
      </c>
      <c r="J311" s="169">
        <f>INDEX('Org2564 NEW'!G$4:G$902,MATCH(OrgTbl[[#This Row],[code5]],'Org2564 NEW'!$C$4:$C$902,0))</f>
        <v>45</v>
      </c>
      <c r="K311" s="164" t="s">
        <v>941</v>
      </c>
      <c r="L311" s="164" t="str">
        <f>INDEX('Org2564 NEW'!F$4:F$902,MATCH(OrgTbl[[#This Row],[code5]],'Org2564 NEW'!$C$4:$C$902,0))</f>
        <v>F2</v>
      </c>
      <c r="M311" s="165">
        <f>INDEX('Org2564 NEW'!I$4:I$902,MATCH(OrgTbl[[#This Row],[code5]],'Org2564 NEW'!$C$4:$C$902,0))</f>
        <v>6</v>
      </c>
      <c r="O311" s="164" t="s">
        <v>3787</v>
      </c>
      <c r="P311" s="164" t="str">
        <f>INDEX('Org2564 NEW'!J$4:J$902,MATCH(OrgTbl[[#This Row],[code5]],'Org2564 NEW'!$C$4:$C$902,0))</f>
        <v>รพช.F2 30,000 - 60,000</v>
      </c>
      <c r="Q311" s="164"/>
      <c r="R311" s="166"/>
    </row>
    <row r="312" spans="1:18" x14ac:dyDescent="0.35">
      <c r="A312" s="164" t="s">
        <v>601</v>
      </c>
      <c r="B312" s="164" t="s">
        <v>3788</v>
      </c>
      <c r="C312" s="164" t="s">
        <v>3789</v>
      </c>
      <c r="D312" s="164" t="s">
        <v>3790</v>
      </c>
      <c r="E312" s="165">
        <v>9</v>
      </c>
      <c r="F312" s="164" t="s">
        <v>948</v>
      </c>
      <c r="G312" s="164" t="str">
        <f>INDEX('Org2564 NEW'!E$4:E$902,MATCH(OrgTbl[[#This Row],[code5]],'Org2564 NEW'!$C$4:$C$902,0))</f>
        <v>รพช.</v>
      </c>
      <c r="H312" s="165">
        <v>36</v>
      </c>
      <c r="I312" s="164" t="s">
        <v>3774</v>
      </c>
      <c r="J312" s="169">
        <f>INDEX('Org2564 NEW'!G$4:G$902,MATCH(OrgTbl[[#This Row],[code5]],'Org2564 NEW'!$C$4:$C$902,0))</f>
        <v>67</v>
      </c>
      <c r="K312" s="164" t="s">
        <v>941</v>
      </c>
      <c r="L312" s="164" t="str">
        <f>INDEX('Org2564 NEW'!F$4:F$902,MATCH(OrgTbl[[#This Row],[code5]],'Org2564 NEW'!$C$4:$C$902,0))</f>
        <v>F2</v>
      </c>
      <c r="M312" s="165">
        <f>INDEX('Org2564 NEW'!I$4:I$902,MATCH(OrgTbl[[#This Row],[code5]],'Org2564 NEW'!$C$4:$C$902,0))</f>
        <v>7</v>
      </c>
      <c r="O312" s="164" t="s">
        <v>3791</v>
      </c>
      <c r="P312" s="164" t="str">
        <f>INDEX('Org2564 NEW'!J$4:J$902,MATCH(OrgTbl[[#This Row],[code5]],'Org2564 NEW'!$C$4:$C$902,0))</f>
        <v>รพช.F2 60,000-90,000</v>
      </c>
      <c r="Q312" s="164"/>
      <c r="R312" s="166"/>
    </row>
    <row r="313" spans="1:18" x14ac:dyDescent="0.35">
      <c r="A313" s="164" t="s">
        <v>602</v>
      </c>
      <c r="B313" s="164" t="s">
        <v>3792</v>
      </c>
      <c r="C313" s="164" t="s">
        <v>3793</v>
      </c>
      <c r="D313" s="164" t="s">
        <v>3794</v>
      </c>
      <c r="E313" s="165">
        <v>9</v>
      </c>
      <c r="F313" s="164" t="s">
        <v>948</v>
      </c>
      <c r="G313" s="164" t="str">
        <f>INDEX('Org2564 NEW'!E$4:E$902,MATCH(OrgTbl[[#This Row],[code5]],'Org2564 NEW'!$C$4:$C$902,0))</f>
        <v>รพช.</v>
      </c>
      <c r="H313" s="165">
        <v>36</v>
      </c>
      <c r="I313" s="164" t="s">
        <v>3774</v>
      </c>
      <c r="J313" s="169">
        <f>INDEX('Org2564 NEW'!G$4:G$902,MATCH(OrgTbl[[#This Row],[code5]],'Org2564 NEW'!$C$4:$C$902,0))</f>
        <v>115</v>
      </c>
      <c r="K313" s="164" t="s">
        <v>941</v>
      </c>
      <c r="L313" s="164" t="str">
        <f>INDEX('Org2564 NEW'!F$4:F$902,MATCH(OrgTbl[[#This Row],[code5]],'Org2564 NEW'!$C$4:$C$902,0))</f>
        <v>M2</v>
      </c>
      <c r="M313" s="165">
        <f>INDEX('Org2564 NEW'!I$4:I$902,MATCH(OrgTbl[[#This Row],[code5]],'Org2564 NEW'!$C$4:$C$902,0))</f>
        <v>13</v>
      </c>
      <c r="O313" s="164" t="s">
        <v>3795</v>
      </c>
      <c r="P313" s="164" t="str">
        <f>INDEX('Org2564 NEW'!J$4:J$902,MATCH(OrgTbl[[#This Row],[code5]],'Org2564 NEW'!$C$4:$C$902,0))</f>
        <v>รพช. M2 &gt;100</v>
      </c>
      <c r="Q313" s="164"/>
      <c r="R313" s="166"/>
    </row>
    <row r="314" spans="1:18" x14ac:dyDescent="0.35">
      <c r="A314" s="164" t="s">
        <v>603</v>
      </c>
      <c r="B314" s="164" t="s">
        <v>3796</v>
      </c>
      <c r="C314" s="164" t="s">
        <v>3797</v>
      </c>
      <c r="D314" s="164" t="s">
        <v>3798</v>
      </c>
      <c r="E314" s="165">
        <v>9</v>
      </c>
      <c r="F314" s="164" t="s">
        <v>948</v>
      </c>
      <c r="G314" s="164" t="str">
        <f>INDEX('Org2564 NEW'!E$4:E$902,MATCH(OrgTbl[[#This Row],[code5]],'Org2564 NEW'!$C$4:$C$902,0))</f>
        <v>รพช.</v>
      </c>
      <c r="H314" s="165">
        <v>36</v>
      </c>
      <c r="I314" s="164" t="s">
        <v>3774</v>
      </c>
      <c r="J314" s="169">
        <f>INDEX('Org2564 NEW'!G$4:G$902,MATCH(OrgTbl[[#This Row],[code5]],'Org2564 NEW'!$C$4:$C$902,0))</f>
        <v>84</v>
      </c>
      <c r="K314" s="164" t="s">
        <v>941</v>
      </c>
      <c r="L314" s="164" t="str">
        <f>INDEX('Org2564 NEW'!F$4:F$902,MATCH(OrgTbl[[#This Row],[code5]],'Org2564 NEW'!$C$4:$C$902,0))</f>
        <v>F1</v>
      </c>
      <c r="M314" s="165">
        <f>INDEX('Org2564 NEW'!I$4:I$902,MATCH(OrgTbl[[#This Row],[code5]],'Org2564 NEW'!$C$4:$C$902,0))</f>
        <v>10</v>
      </c>
      <c r="O314" s="164" t="s">
        <v>3799</v>
      </c>
      <c r="P314" s="164" t="str">
        <f>INDEX('Org2564 NEW'!J$4:J$902,MATCH(OrgTbl[[#This Row],[code5]],'Org2564 NEW'!$C$4:$C$902,0))</f>
        <v>รพช.F1 50,000-100,000</v>
      </c>
      <c r="Q314" s="164"/>
      <c r="R314" s="166"/>
    </row>
    <row r="315" spans="1:18" x14ac:dyDescent="0.35">
      <c r="A315" s="164" t="s">
        <v>604</v>
      </c>
      <c r="B315" s="164" t="s">
        <v>3800</v>
      </c>
      <c r="C315" s="164" t="s">
        <v>3801</v>
      </c>
      <c r="D315" s="164" t="s">
        <v>3802</v>
      </c>
      <c r="E315" s="165">
        <v>9</v>
      </c>
      <c r="F315" s="164" t="s">
        <v>948</v>
      </c>
      <c r="G315" s="164" t="str">
        <f>INDEX('Org2564 NEW'!E$4:E$902,MATCH(OrgTbl[[#This Row],[code5]],'Org2564 NEW'!$C$4:$C$902,0))</f>
        <v>รพช.</v>
      </c>
      <c r="H315" s="165">
        <v>36</v>
      </c>
      <c r="I315" s="164" t="s">
        <v>3774</v>
      </c>
      <c r="J315" s="169">
        <f>INDEX('Org2564 NEW'!G$4:G$902,MATCH(OrgTbl[[#This Row],[code5]],'Org2564 NEW'!$C$4:$C$902,0))</f>
        <v>73</v>
      </c>
      <c r="K315" s="164" t="s">
        <v>941</v>
      </c>
      <c r="L315" s="164" t="str">
        <f>INDEX('Org2564 NEW'!F$4:F$902,MATCH(OrgTbl[[#This Row],[code5]],'Org2564 NEW'!$C$4:$C$902,0))</f>
        <v>F1</v>
      </c>
      <c r="M315" s="165">
        <f>INDEX('Org2564 NEW'!I$4:I$902,MATCH(OrgTbl[[#This Row],[code5]],'Org2564 NEW'!$C$4:$C$902,0))</f>
        <v>9</v>
      </c>
      <c r="O315" s="164" t="s">
        <v>3803</v>
      </c>
      <c r="P315" s="164" t="str">
        <f>INDEX('Org2564 NEW'!J$4:J$902,MATCH(OrgTbl[[#This Row],[code5]],'Org2564 NEW'!$C$4:$C$902,0))</f>
        <v>รพช.F1 &lt;=50,000</v>
      </c>
      <c r="Q315" s="164"/>
      <c r="R315" s="166"/>
    </row>
    <row r="316" spans="1:18" x14ac:dyDescent="0.35">
      <c r="A316" s="164" t="s">
        <v>605</v>
      </c>
      <c r="B316" s="164" t="s">
        <v>3804</v>
      </c>
      <c r="C316" s="164" t="s">
        <v>3805</v>
      </c>
      <c r="D316" s="164" t="s">
        <v>3806</v>
      </c>
      <c r="E316" s="165">
        <v>9</v>
      </c>
      <c r="F316" s="164" t="s">
        <v>948</v>
      </c>
      <c r="G316" s="164" t="str">
        <f>INDEX('Org2564 NEW'!E$4:E$902,MATCH(OrgTbl[[#This Row],[code5]],'Org2564 NEW'!$C$4:$C$902,0))</f>
        <v>รพช.</v>
      </c>
      <c r="H316" s="165">
        <v>36</v>
      </c>
      <c r="I316" s="164" t="s">
        <v>3774</v>
      </c>
      <c r="J316" s="169">
        <f>INDEX('Org2564 NEW'!G$4:G$902,MATCH(OrgTbl[[#This Row],[code5]],'Org2564 NEW'!$C$4:$C$902,0))</f>
        <v>30</v>
      </c>
      <c r="K316" s="164" t="s">
        <v>941</v>
      </c>
      <c r="L316" s="164" t="str">
        <f>INDEX('Org2564 NEW'!F$4:F$902,MATCH(OrgTbl[[#This Row],[code5]],'Org2564 NEW'!$C$4:$C$902,0))</f>
        <v>F2</v>
      </c>
      <c r="M316" s="165">
        <f>INDEX('Org2564 NEW'!I$4:I$902,MATCH(OrgTbl[[#This Row],[code5]],'Org2564 NEW'!$C$4:$C$902,0))</f>
        <v>5</v>
      </c>
      <c r="O316" s="164" t="s">
        <v>3807</v>
      </c>
      <c r="P316" s="164" t="str">
        <f>INDEX('Org2564 NEW'!J$4:J$902,MATCH(OrgTbl[[#This Row],[code5]],'Org2564 NEW'!$C$4:$C$902,0))</f>
        <v>รพช.F2 &lt;=30,000</v>
      </c>
      <c r="Q316" s="164"/>
      <c r="R316" s="166"/>
    </row>
    <row r="317" spans="1:18" x14ac:dyDescent="0.35">
      <c r="A317" s="164" t="s">
        <v>606</v>
      </c>
      <c r="B317" s="164" t="s">
        <v>3808</v>
      </c>
      <c r="C317" s="164" t="s">
        <v>3809</v>
      </c>
      <c r="D317" s="164" t="s">
        <v>3810</v>
      </c>
      <c r="E317" s="165">
        <v>9</v>
      </c>
      <c r="F317" s="164" t="s">
        <v>948</v>
      </c>
      <c r="G317" s="164" t="str">
        <f>INDEX('Org2564 NEW'!E$4:E$902,MATCH(OrgTbl[[#This Row],[code5]],'Org2564 NEW'!$C$4:$C$902,0))</f>
        <v>รพช.</v>
      </c>
      <c r="H317" s="165">
        <v>36</v>
      </c>
      <c r="I317" s="164" t="s">
        <v>3774</v>
      </c>
      <c r="J317" s="169">
        <f>INDEX('Org2564 NEW'!G$4:G$902,MATCH(OrgTbl[[#This Row],[code5]],'Org2564 NEW'!$C$4:$C$902,0))</f>
        <v>38</v>
      </c>
      <c r="K317" s="164" t="s">
        <v>941</v>
      </c>
      <c r="L317" s="164" t="str">
        <f>INDEX('Org2564 NEW'!F$4:F$902,MATCH(OrgTbl[[#This Row],[code5]],'Org2564 NEW'!$C$4:$C$902,0))</f>
        <v>F2</v>
      </c>
      <c r="M317" s="165">
        <f>INDEX('Org2564 NEW'!I$4:I$902,MATCH(OrgTbl[[#This Row],[code5]],'Org2564 NEW'!$C$4:$C$902,0))</f>
        <v>6</v>
      </c>
      <c r="O317" s="164" t="s">
        <v>3811</v>
      </c>
      <c r="P317" s="164" t="str">
        <f>INDEX('Org2564 NEW'!J$4:J$902,MATCH(OrgTbl[[#This Row],[code5]],'Org2564 NEW'!$C$4:$C$902,0))</f>
        <v>รพช.F2 30,000 - 60,000</v>
      </c>
      <c r="Q317" s="164"/>
      <c r="R317" s="166"/>
    </row>
    <row r="318" spans="1:18" x14ac:dyDescent="0.35">
      <c r="A318" s="164" t="s">
        <v>607</v>
      </c>
      <c r="B318" s="164" t="s">
        <v>3812</v>
      </c>
      <c r="C318" s="164" t="s">
        <v>3813</v>
      </c>
      <c r="D318" s="164" t="s">
        <v>3814</v>
      </c>
      <c r="E318" s="165">
        <v>9</v>
      </c>
      <c r="F318" s="164" t="s">
        <v>948</v>
      </c>
      <c r="G318" s="164" t="str">
        <f>INDEX('Org2564 NEW'!E$4:E$902,MATCH(OrgTbl[[#This Row],[code5]],'Org2564 NEW'!$C$4:$C$902,0))</f>
        <v>รพท.</v>
      </c>
      <c r="H318" s="165">
        <v>36</v>
      </c>
      <c r="I318" s="164" t="s">
        <v>3774</v>
      </c>
      <c r="J318" s="169">
        <f>INDEX('Org2564 NEW'!G$4:G$902,MATCH(OrgTbl[[#This Row],[code5]],'Org2564 NEW'!$C$4:$C$902,0))</f>
        <v>290</v>
      </c>
      <c r="K318" s="164" t="s">
        <v>941</v>
      </c>
      <c r="L318" s="164" t="str">
        <f>INDEX('Org2564 NEW'!F$4:F$902,MATCH(OrgTbl[[#This Row],[code5]],'Org2564 NEW'!$C$4:$C$902,0))</f>
        <v>M1</v>
      </c>
      <c r="M318" s="165">
        <f>INDEX('Org2564 NEW'!I$4:I$902,MATCH(OrgTbl[[#This Row],[code5]],'Org2564 NEW'!$C$4:$C$902,0))</f>
        <v>15</v>
      </c>
      <c r="O318" s="164" t="s">
        <v>3816</v>
      </c>
      <c r="P318" s="164" t="str">
        <f>INDEX('Org2564 NEW'!J$4:J$902,MATCH(OrgTbl[[#This Row],[code5]],'Org2564 NEW'!$C$4:$C$902,0))</f>
        <v>รพท. M1 &gt;200</v>
      </c>
      <c r="Q318" s="164"/>
      <c r="R318" s="166"/>
    </row>
    <row r="319" spans="1:18" x14ac:dyDescent="0.35">
      <c r="A319" s="164" t="s">
        <v>608</v>
      </c>
      <c r="B319" s="164" t="s">
        <v>3817</v>
      </c>
      <c r="C319" s="164" t="s">
        <v>3818</v>
      </c>
      <c r="D319" s="164" t="s">
        <v>3819</v>
      </c>
      <c r="E319" s="165">
        <v>9</v>
      </c>
      <c r="F319" s="164" t="s">
        <v>948</v>
      </c>
      <c r="G319" s="164" t="str">
        <f>INDEX('Org2564 NEW'!E$4:E$902,MATCH(OrgTbl[[#This Row],[code5]],'Org2564 NEW'!$C$4:$C$902,0))</f>
        <v>รพช.</v>
      </c>
      <c r="H319" s="165">
        <v>36</v>
      </c>
      <c r="I319" s="164" t="s">
        <v>3774</v>
      </c>
      <c r="J319" s="169">
        <f>INDEX('Org2564 NEW'!G$4:G$902,MATCH(OrgTbl[[#This Row],[code5]],'Org2564 NEW'!$C$4:$C$902,0))</f>
        <v>36</v>
      </c>
      <c r="K319" s="164" t="s">
        <v>941</v>
      </c>
      <c r="L319" s="164" t="str">
        <f>INDEX('Org2564 NEW'!F$4:F$902,MATCH(OrgTbl[[#This Row],[code5]],'Org2564 NEW'!$C$4:$C$902,0))</f>
        <v>F2</v>
      </c>
      <c r="M319" s="165">
        <f>INDEX('Org2564 NEW'!I$4:I$902,MATCH(OrgTbl[[#This Row],[code5]],'Org2564 NEW'!$C$4:$C$902,0))</f>
        <v>6</v>
      </c>
      <c r="O319" s="164" t="s">
        <v>3820</v>
      </c>
      <c r="P319" s="164" t="str">
        <f>INDEX('Org2564 NEW'!J$4:J$902,MATCH(OrgTbl[[#This Row],[code5]],'Org2564 NEW'!$C$4:$C$902,0))</f>
        <v>รพช.F2 30,000 - 60,000</v>
      </c>
      <c r="Q319" s="164"/>
      <c r="R319" s="166"/>
    </row>
    <row r="320" spans="1:18" x14ac:dyDescent="0.35">
      <c r="A320" s="164" t="s">
        <v>609</v>
      </c>
      <c r="B320" s="164" t="s">
        <v>3821</v>
      </c>
      <c r="C320" s="164" t="s">
        <v>3822</v>
      </c>
      <c r="D320" s="164" t="s">
        <v>3823</v>
      </c>
      <c r="E320" s="165">
        <v>9</v>
      </c>
      <c r="F320" s="164" t="s">
        <v>948</v>
      </c>
      <c r="G320" s="164" t="str">
        <f>INDEX('Org2564 NEW'!E$4:E$902,MATCH(OrgTbl[[#This Row],[code5]],'Org2564 NEW'!$C$4:$C$902,0))</f>
        <v>รพช.</v>
      </c>
      <c r="H320" s="165">
        <v>36</v>
      </c>
      <c r="I320" s="164" t="s">
        <v>3774</v>
      </c>
      <c r="J320" s="169">
        <f>INDEX('Org2564 NEW'!G$4:G$902,MATCH(OrgTbl[[#This Row],[code5]],'Org2564 NEW'!$C$4:$C$902,0))</f>
        <v>120</v>
      </c>
      <c r="K320" s="164" t="s">
        <v>941</v>
      </c>
      <c r="L320" s="164" t="str">
        <f>INDEX('Org2564 NEW'!F$4:F$902,MATCH(OrgTbl[[#This Row],[code5]],'Org2564 NEW'!$C$4:$C$902,0))</f>
        <v>M2</v>
      </c>
      <c r="M320" s="165">
        <f>INDEX('Org2564 NEW'!I$4:I$902,MATCH(OrgTbl[[#This Row],[code5]],'Org2564 NEW'!$C$4:$C$902,0))</f>
        <v>13</v>
      </c>
      <c r="O320" s="164" t="s">
        <v>3825</v>
      </c>
      <c r="P320" s="164" t="str">
        <f>INDEX('Org2564 NEW'!J$4:J$902,MATCH(OrgTbl[[#This Row],[code5]],'Org2564 NEW'!$C$4:$C$902,0))</f>
        <v>รพช. M2 &gt;100</v>
      </c>
      <c r="Q320" s="164"/>
      <c r="R320" s="166"/>
    </row>
    <row r="321" spans="1:18" x14ac:dyDescent="0.35">
      <c r="A321" s="164" t="s">
        <v>610</v>
      </c>
      <c r="B321" s="164" t="s">
        <v>3826</v>
      </c>
      <c r="C321" s="164" t="s">
        <v>3827</v>
      </c>
      <c r="D321" s="164" t="s">
        <v>3828</v>
      </c>
      <c r="E321" s="165">
        <v>9</v>
      </c>
      <c r="F321" s="164" t="s">
        <v>948</v>
      </c>
      <c r="G321" s="164" t="str">
        <f>INDEX('Org2564 NEW'!E$4:E$902,MATCH(OrgTbl[[#This Row],[code5]],'Org2564 NEW'!$C$4:$C$902,0))</f>
        <v>รพช.</v>
      </c>
      <c r="H321" s="165">
        <v>36</v>
      </c>
      <c r="I321" s="164" t="s">
        <v>3774</v>
      </c>
      <c r="J321" s="169">
        <f>INDEX('Org2564 NEW'!G$4:G$902,MATCH(OrgTbl[[#This Row],[code5]],'Org2564 NEW'!$C$4:$C$902,0))</f>
        <v>62</v>
      </c>
      <c r="K321" s="164" t="s">
        <v>941</v>
      </c>
      <c r="L321" s="164" t="str">
        <f>INDEX('Org2564 NEW'!F$4:F$902,MATCH(OrgTbl[[#This Row],[code5]],'Org2564 NEW'!$C$4:$C$902,0))</f>
        <v>F2</v>
      </c>
      <c r="M321" s="165">
        <f>INDEX('Org2564 NEW'!I$4:I$902,MATCH(OrgTbl[[#This Row],[code5]],'Org2564 NEW'!$C$4:$C$902,0))</f>
        <v>6</v>
      </c>
      <c r="O321" s="164" t="s">
        <v>3829</v>
      </c>
      <c r="P321" s="164" t="str">
        <f>INDEX('Org2564 NEW'!J$4:J$902,MATCH(OrgTbl[[#This Row],[code5]],'Org2564 NEW'!$C$4:$C$902,0))</f>
        <v>รพช.F2 30,000 - 60,000</v>
      </c>
      <c r="Q321" s="164"/>
      <c r="R321" s="166"/>
    </row>
    <row r="322" spans="1:18" x14ac:dyDescent="0.35">
      <c r="A322" s="164" t="s">
        <v>611</v>
      </c>
      <c r="B322" s="164" t="s">
        <v>3830</v>
      </c>
      <c r="C322" s="164" t="s">
        <v>3831</v>
      </c>
      <c r="D322" s="164" t="s">
        <v>3832</v>
      </c>
      <c r="E322" s="165">
        <v>9</v>
      </c>
      <c r="F322" s="164" t="s">
        <v>948</v>
      </c>
      <c r="G322" s="164" t="str">
        <f>INDEX('Org2564 NEW'!E$4:E$902,MATCH(OrgTbl[[#This Row],[code5]],'Org2564 NEW'!$C$4:$C$902,0))</f>
        <v>รพช.</v>
      </c>
      <c r="H322" s="165">
        <v>36</v>
      </c>
      <c r="I322" s="164" t="s">
        <v>3774</v>
      </c>
      <c r="J322" s="169">
        <f>INDEX('Org2564 NEW'!G$4:G$902,MATCH(OrgTbl[[#This Row],[code5]],'Org2564 NEW'!$C$4:$C$902,0))</f>
        <v>34</v>
      </c>
      <c r="K322" s="164" t="s">
        <v>941</v>
      </c>
      <c r="L322" s="164" t="str">
        <f>INDEX('Org2564 NEW'!F$4:F$902,MATCH(OrgTbl[[#This Row],[code5]],'Org2564 NEW'!$C$4:$C$902,0))</f>
        <v>F2</v>
      </c>
      <c r="M322" s="165">
        <f>INDEX('Org2564 NEW'!I$4:I$902,MATCH(OrgTbl[[#This Row],[code5]],'Org2564 NEW'!$C$4:$C$902,0))</f>
        <v>5</v>
      </c>
      <c r="O322" s="164" t="s">
        <v>3833</v>
      </c>
      <c r="P322" s="164" t="str">
        <f>INDEX('Org2564 NEW'!J$4:J$902,MATCH(OrgTbl[[#This Row],[code5]],'Org2564 NEW'!$C$4:$C$902,0))</f>
        <v>รพช.F2 &lt;=30,000</v>
      </c>
      <c r="Q322" s="164"/>
      <c r="R322" s="166"/>
    </row>
    <row r="323" spans="1:18" x14ac:dyDescent="0.35">
      <c r="A323" s="164" t="s">
        <v>612</v>
      </c>
      <c r="B323" s="164" t="s">
        <v>3834</v>
      </c>
      <c r="C323" s="164" t="s">
        <v>3835</v>
      </c>
      <c r="D323" s="164" t="s">
        <v>3836</v>
      </c>
      <c r="E323" s="165">
        <v>9</v>
      </c>
      <c r="F323" s="164" t="s">
        <v>948</v>
      </c>
      <c r="G323" s="164" t="str">
        <f>INDEX('Org2564 NEW'!E$4:E$902,MATCH(OrgTbl[[#This Row],[code5]],'Org2564 NEW'!$C$4:$C$902,0))</f>
        <v>รพช.</v>
      </c>
      <c r="H323" s="165">
        <v>36</v>
      </c>
      <c r="I323" s="164" t="s">
        <v>3774</v>
      </c>
      <c r="J323" s="169">
        <f>INDEX('Org2564 NEW'!G$4:G$902,MATCH(OrgTbl[[#This Row],[code5]],'Org2564 NEW'!$C$4:$C$902,0))</f>
        <v>30</v>
      </c>
      <c r="K323" s="164" t="s">
        <v>941</v>
      </c>
      <c r="L323" s="164" t="str">
        <f>INDEX('Org2564 NEW'!F$4:F$902,MATCH(OrgTbl[[#This Row],[code5]],'Org2564 NEW'!$C$4:$C$902,0))</f>
        <v>F2</v>
      </c>
      <c r="M323" s="165">
        <f>INDEX('Org2564 NEW'!I$4:I$902,MATCH(OrgTbl[[#This Row],[code5]],'Org2564 NEW'!$C$4:$C$902,0))</f>
        <v>5</v>
      </c>
      <c r="O323" s="164" t="s">
        <v>3837</v>
      </c>
      <c r="P323" s="164" t="str">
        <f>INDEX('Org2564 NEW'!J$4:J$902,MATCH(OrgTbl[[#This Row],[code5]],'Org2564 NEW'!$C$4:$C$902,0))</f>
        <v>รพช.F2 &lt;=30,000</v>
      </c>
      <c r="Q323" s="164"/>
      <c r="R323" s="166"/>
    </row>
    <row r="324" spans="1:18" x14ac:dyDescent="0.35">
      <c r="A324" s="164" t="s">
        <v>725</v>
      </c>
      <c r="B324" s="164" t="s">
        <v>4079</v>
      </c>
      <c r="C324" s="164" t="s">
        <v>4080</v>
      </c>
      <c r="D324" s="164" t="s">
        <v>4081</v>
      </c>
      <c r="E324" s="165">
        <v>10</v>
      </c>
      <c r="F324" s="164" t="s">
        <v>948</v>
      </c>
      <c r="G324" s="164" t="str">
        <f>INDEX('Org2564 NEW'!E$4:E$902,MATCH(OrgTbl[[#This Row],[code5]],'Org2564 NEW'!$C$4:$C$902,0))</f>
        <v>รพช.</v>
      </c>
      <c r="H324" s="165">
        <v>37</v>
      </c>
      <c r="I324" s="164" t="s">
        <v>4076</v>
      </c>
      <c r="J324" s="169">
        <f>INDEX('Org2564 NEW'!G$4:G$902,MATCH(OrgTbl[[#This Row],[code5]],'Org2564 NEW'!$C$4:$C$902,0))</f>
        <v>44</v>
      </c>
      <c r="K324" s="164" t="s">
        <v>941</v>
      </c>
      <c r="L324" s="164" t="str">
        <f>INDEX('Org2564 NEW'!F$4:F$902,MATCH(OrgTbl[[#This Row],[code5]],'Org2564 NEW'!$C$4:$C$902,0))</f>
        <v>F2</v>
      </c>
      <c r="M324" s="165">
        <f>INDEX('Org2564 NEW'!I$4:I$902,MATCH(OrgTbl[[#This Row],[code5]],'Org2564 NEW'!$C$4:$C$902,0))</f>
        <v>6</v>
      </c>
      <c r="O324" s="164" t="s">
        <v>4082</v>
      </c>
      <c r="P324" s="164" t="str">
        <f>INDEX('Org2564 NEW'!J$4:J$902,MATCH(OrgTbl[[#This Row],[code5]],'Org2564 NEW'!$C$4:$C$902,0))</f>
        <v>รพช.F2 30,000 - 60,000</v>
      </c>
      <c r="Q324" s="164"/>
      <c r="R324" s="166"/>
    </row>
    <row r="325" spans="1:18" x14ac:dyDescent="0.35">
      <c r="A325" s="164" t="s">
        <v>726</v>
      </c>
      <c r="B325" s="164" t="s">
        <v>4083</v>
      </c>
      <c r="C325" s="164" t="s">
        <v>4084</v>
      </c>
      <c r="D325" s="164" t="s">
        <v>4085</v>
      </c>
      <c r="E325" s="165">
        <v>10</v>
      </c>
      <c r="F325" s="164" t="s">
        <v>948</v>
      </c>
      <c r="G325" s="164" t="str">
        <f>INDEX('Org2564 NEW'!E$4:E$902,MATCH(OrgTbl[[#This Row],[code5]],'Org2564 NEW'!$C$4:$C$902,0))</f>
        <v>รพช.</v>
      </c>
      <c r="H325" s="165">
        <v>37</v>
      </c>
      <c r="I325" s="164" t="s">
        <v>4076</v>
      </c>
      <c r="J325" s="169">
        <f>INDEX('Org2564 NEW'!G$4:G$902,MATCH(OrgTbl[[#This Row],[code5]],'Org2564 NEW'!$C$4:$C$902,0))</f>
        <v>43</v>
      </c>
      <c r="K325" s="164" t="s">
        <v>941</v>
      </c>
      <c r="L325" s="164" t="str">
        <f>INDEX('Org2564 NEW'!F$4:F$902,MATCH(OrgTbl[[#This Row],[code5]],'Org2564 NEW'!$C$4:$C$902,0))</f>
        <v>F2</v>
      </c>
      <c r="M325" s="165">
        <f>INDEX('Org2564 NEW'!I$4:I$902,MATCH(OrgTbl[[#This Row],[code5]],'Org2564 NEW'!$C$4:$C$902,0))</f>
        <v>6</v>
      </c>
      <c r="O325" s="164" t="s">
        <v>4086</v>
      </c>
      <c r="P325" s="164" t="str">
        <f>INDEX('Org2564 NEW'!J$4:J$902,MATCH(OrgTbl[[#This Row],[code5]],'Org2564 NEW'!$C$4:$C$902,0))</f>
        <v>รพช.F2 30,000 - 60,000</v>
      </c>
      <c r="Q325" s="164"/>
      <c r="R325" s="166"/>
    </row>
    <row r="326" spans="1:18" x14ac:dyDescent="0.35">
      <c r="A326" s="164" t="s">
        <v>727</v>
      </c>
      <c r="B326" s="164" t="s">
        <v>4087</v>
      </c>
      <c r="C326" s="164" t="s">
        <v>4088</v>
      </c>
      <c r="D326" s="164" t="s">
        <v>4089</v>
      </c>
      <c r="E326" s="165">
        <v>10</v>
      </c>
      <c r="F326" s="164" t="s">
        <v>948</v>
      </c>
      <c r="G326" s="164" t="str">
        <f>INDEX('Org2564 NEW'!E$4:E$902,MATCH(OrgTbl[[#This Row],[code5]],'Org2564 NEW'!$C$4:$C$902,0))</f>
        <v>รพช.</v>
      </c>
      <c r="H326" s="165">
        <v>37</v>
      </c>
      <c r="I326" s="164" t="s">
        <v>4076</v>
      </c>
      <c r="J326" s="169">
        <f>INDEX('Org2564 NEW'!G$4:G$902,MATCH(OrgTbl[[#This Row],[code5]],'Org2564 NEW'!$C$4:$C$902,0))</f>
        <v>33</v>
      </c>
      <c r="K326" s="164" t="s">
        <v>941</v>
      </c>
      <c r="L326" s="164" t="str">
        <f>INDEX('Org2564 NEW'!F$4:F$902,MATCH(OrgTbl[[#This Row],[code5]],'Org2564 NEW'!$C$4:$C$902,0))</f>
        <v>F2</v>
      </c>
      <c r="M326" s="165">
        <f>INDEX('Org2564 NEW'!I$4:I$902,MATCH(OrgTbl[[#This Row],[code5]],'Org2564 NEW'!$C$4:$C$902,0))</f>
        <v>5</v>
      </c>
      <c r="O326" s="164" t="s">
        <v>4090</v>
      </c>
      <c r="P326" s="164" t="str">
        <f>INDEX('Org2564 NEW'!J$4:J$902,MATCH(OrgTbl[[#This Row],[code5]],'Org2564 NEW'!$C$4:$C$902,0))</f>
        <v>รพช.F2 &lt;=30,000</v>
      </c>
      <c r="Q326" s="164"/>
      <c r="R326" s="166"/>
    </row>
    <row r="327" spans="1:18" x14ac:dyDescent="0.35">
      <c r="A327" s="164" t="s">
        <v>728</v>
      </c>
      <c r="B327" s="164" t="s">
        <v>4091</v>
      </c>
      <c r="C327" s="164" t="s">
        <v>4092</v>
      </c>
      <c r="D327" s="164" t="s">
        <v>4093</v>
      </c>
      <c r="E327" s="165">
        <v>10</v>
      </c>
      <c r="F327" s="164" t="s">
        <v>948</v>
      </c>
      <c r="G327" s="164" t="str">
        <f>INDEX('Org2564 NEW'!E$4:E$902,MATCH(OrgTbl[[#This Row],[code5]],'Org2564 NEW'!$C$4:$C$902,0))</f>
        <v>รพช.</v>
      </c>
      <c r="H327" s="165">
        <v>37</v>
      </c>
      <c r="I327" s="164" t="s">
        <v>4076</v>
      </c>
      <c r="J327" s="169">
        <f>INDEX('Org2564 NEW'!G$4:G$902,MATCH(OrgTbl[[#This Row],[code5]],'Org2564 NEW'!$C$4:$C$902,0))</f>
        <v>30</v>
      </c>
      <c r="K327" s="164" t="s">
        <v>941</v>
      </c>
      <c r="L327" s="164" t="str">
        <f>INDEX('Org2564 NEW'!F$4:F$902,MATCH(OrgTbl[[#This Row],[code5]],'Org2564 NEW'!$C$4:$C$902,0))</f>
        <v>F2</v>
      </c>
      <c r="M327" s="165">
        <f>INDEX('Org2564 NEW'!I$4:I$902,MATCH(OrgTbl[[#This Row],[code5]],'Org2564 NEW'!$C$4:$C$902,0))</f>
        <v>5</v>
      </c>
      <c r="O327" s="164" t="s">
        <v>4094</v>
      </c>
      <c r="P327" s="164" t="str">
        <f>INDEX('Org2564 NEW'!J$4:J$902,MATCH(OrgTbl[[#This Row],[code5]],'Org2564 NEW'!$C$4:$C$902,0))</f>
        <v>รพช.F2 &lt;=30,000</v>
      </c>
      <c r="Q327" s="164"/>
      <c r="R327" s="166"/>
    </row>
    <row r="328" spans="1:18" x14ac:dyDescent="0.35">
      <c r="A328" s="164" t="s">
        <v>729</v>
      </c>
      <c r="B328" s="164" t="s">
        <v>4095</v>
      </c>
      <c r="C328" s="164" t="s">
        <v>4096</v>
      </c>
      <c r="D328" s="164" t="s">
        <v>4097</v>
      </c>
      <c r="E328" s="165">
        <v>10</v>
      </c>
      <c r="F328" s="164" t="s">
        <v>948</v>
      </c>
      <c r="G328" s="164" t="str">
        <f>INDEX('Org2564 NEW'!E$4:E$902,MATCH(OrgTbl[[#This Row],[code5]],'Org2564 NEW'!$C$4:$C$902,0))</f>
        <v>รพช.</v>
      </c>
      <c r="H328" s="165">
        <v>37</v>
      </c>
      <c r="I328" s="164" t="s">
        <v>4076</v>
      </c>
      <c r="J328" s="169">
        <f>INDEX('Org2564 NEW'!G$4:G$902,MATCH(OrgTbl[[#This Row],[code5]],'Org2564 NEW'!$C$4:$C$902,0))</f>
        <v>70</v>
      </c>
      <c r="K328" s="164" t="s">
        <v>941</v>
      </c>
      <c r="L328" s="164" t="str">
        <f>INDEX('Org2564 NEW'!F$4:F$902,MATCH(OrgTbl[[#This Row],[code5]],'Org2564 NEW'!$C$4:$C$902,0))</f>
        <v>F2</v>
      </c>
      <c r="M328" s="165">
        <f>INDEX('Org2564 NEW'!I$4:I$902,MATCH(OrgTbl[[#This Row],[code5]],'Org2564 NEW'!$C$4:$C$902,0))</f>
        <v>6</v>
      </c>
      <c r="O328" s="164" t="s">
        <v>4098</v>
      </c>
      <c r="P328" s="164" t="str">
        <f>INDEX('Org2564 NEW'!J$4:J$902,MATCH(OrgTbl[[#This Row],[code5]],'Org2564 NEW'!$C$4:$C$902,0))</f>
        <v>รพช.F2 30,000 - 60,000</v>
      </c>
      <c r="Q328" s="164"/>
      <c r="R328" s="166"/>
    </row>
    <row r="329" spans="1:18" x14ac:dyDescent="0.35">
      <c r="A329" s="164" t="s">
        <v>730</v>
      </c>
      <c r="B329" s="164" t="s">
        <v>4099</v>
      </c>
      <c r="C329" s="164" t="s">
        <v>4100</v>
      </c>
      <c r="D329" s="164" t="s">
        <v>4101</v>
      </c>
      <c r="E329" s="165">
        <v>10</v>
      </c>
      <c r="F329" s="164" t="s">
        <v>948</v>
      </c>
      <c r="G329" s="164" t="str">
        <f>INDEX('Org2564 NEW'!E$4:E$902,MATCH(OrgTbl[[#This Row],[code5]],'Org2564 NEW'!$C$4:$C$902,0))</f>
        <v>รพช.</v>
      </c>
      <c r="H329" s="165">
        <v>37</v>
      </c>
      <c r="I329" s="164" t="s">
        <v>4076</v>
      </c>
      <c r="J329" s="169">
        <f>INDEX('Org2564 NEW'!G$4:G$902,MATCH(OrgTbl[[#This Row],[code5]],'Org2564 NEW'!$C$4:$C$902,0))</f>
        <v>38</v>
      </c>
      <c r="K329" s="164" t="s">
        <v>941</v>
      </c>
      <c r="L329" s="164" t="str">
        <f>INDEX('Org2564 NEW'!F$4:F$902,MATCH(OrgTbl[[#This Row],[code5]],'Org2564 NEW'!$C$4:$C$902,0))</f>
        <v>F2</v>
      </c>
      <c r="M329" s="165">
        <f>INDEX('Org2564 NEW'!I$4:I$902,MATCH(OrgTbl[[#This Row],[code5]],'Org2564 NEW'!$C$4:$C$902,0))</f>
        <v>5</v>
      </c>
      <c r="O329" s="164" t="s">
        <v>4102</v>
      </c>
      <c r="P329" s="164" t="str">
        <f>INDEX('Org2564 NEW'!J$4:J$902,MATCH(OrgTbl[[#This Row],[code5]],'Org2564 NEW'!$C$4:$C$902,0))</f>
        <v>รพช.F2 &lt;=30,000</v>
      </c>
      <c r="Q329" s="164"/>
      <c r="R329" s="166"/>
    </row>
    <row r="330" spans="1:18" x14ac:dyDescent="0.35">
      <c r="A330" s="164" t="s">
        <v>571</v>
      </c>
      <c r="B330" s="164" t="s">
        <v>3136</v>
      </c>
      <c r="C330" s="164" t="s">
        <v>3137</v>
      </c>
      <c r="D330" s="164" t="s">
        <v>3138</v>
      </c>
      <c r="E330" s="165">
        <v>8</v>
      </c>
      <c r="F330" s="164" t="s">
        <v>948</v>
      </c>
      <c r="G330" s="164" t="str">
        <f>INDEX('Org2564 NEW'!E$4:E$902,MATCH(OrgTbl[[#This Row],[code5]],'Org2564 NEW'!$C$4:$C$902,0))</f>
        <v>รพช.</v>
      </c>
      <c r="H330" s="165">
        <v>39</v>
      </c>
      <c r="I330" s="164" t="s">
        <v>3133</v>
      </c>
      <c r="J330" s="169">
        <f>INDEX('Org2564 NEW'!G$4:G$902,MATCH(OrgTbl[[#This Row],[code5]],'Org2564 NEW'!$C$4:$C$902,0))</f>
        <v>78</v>
      </c>
      <c r="K330" s="164" t="s">
        <v>941</v>
      </c>
      <c r="L330" s="164" t="str">
        <f>INDEX('Org2564 NEW'!F$4:F$902,MATCH(OrgTbl[[#This Row],[code5]],'Org2564 NEW'!$C$4:$C$902,0))</f>
        <v>F1</v>
      </c>
      <c r="M330" s="165">
        <f>INDEX('Org2564 NEW'!I$4:I$902,MATCH(OrgTbl[[#This Row],[code5]],'Org2564 NEW'!$C$4:$C$902,0))</f>
        <v>10</v>
      </c>
      <c r="O330" s="164" t="s">
        <v>3139</v>
      </c>
      <c r="P330" s="164" t="str">
        <f>INDEX('Org2564 NEW'!J$4:J$902,MATCH(OrgTbl[[#This Row],[code5]],'Org2564 NEW'!$C$4:$C$902,0))</f>
        <v>รพช.F1 50,000-100,000</v>
      </c>
      <c r="Q330" s="164"/>
      <c r="R330" s="166"/>
    </row>
    <row r="331" spans="1:18" x14ac:dyDescent="0.35">
      <c r="A331" s="164" t="s">
        <v>572</v>
      </c>
      <c r="B331" s="164" t="s">
        <v>3140</v>
      </c>
      <c r="C331" s="164" t="s">
        <v>3141</v>
      </c>
      <c r="D331" s="164" t="s">
        <v>3142</v>
      </c>
      <c r="E331" s="165">
        <v>8</v>
      </c>
      <c r="F331" s="164" t="s">
        <v>948</v>
      </c>
      <c r="G331" s="164" t="str">
        <f>INDEX('Org2564 NEW'!E$4:E$902,MATCH(OrgTbl[[#This Row],[code5]],'Org2564 NEW'!$C$4:$C$902,0))</f>
        <v>รพช.</v>
      </c>
      <c r="H331" s="165">
        <v>39</v>
      </c>
      <c r="I331" s="164" t="s">
        <v>3133</v>
      </c>
      <c r="J331" s="169">
        <f>INDEX('Org2564 NEW'!G$4:G$902,MATCH(OrgTbl[[#This Row],[code5]],'Org2564 NEW'!$C$4:$C$902,0))</f>
        <v>40</v>
      </c>
      <c r="K331" s="164" t="s">
        <v>941</v>
      </c>
      <c r="L331" s="164" t="str">
        <f>INDEX('Org2564 NEW'!F$4:F$902,MATCH(OrgTbl[[#This Row],[code5]],'Org2564 NEW'!$C$4:$C$902,0))</f>
        <v>F2</v>
      </c>
      <c r="M331" s="165">
        <f>INDEX('Org2564 NEW'!I$4:I$902,MATCH(OrgTbl[[#This Row],[code5]],'Org2564 NEW'!$C$4:$C$902,0))</f>
        <v>6</v>
      </c>
      <c r="O331" s="164" t="s">
        <v>3143</v>
      </c>
      <c r="P331" s="164" t="str">
        <f>INDEX('Org2564 NEW'!J$4:J$902,MATCH(OrgTbl[[#This Row],[code5]],'Org2564 NEW'!$C$4:$C$902,0))</f>
        <v>รพช.F2 30,000 - 60,000</v>
      </c>
      <c r="Q331" s="164"/>
      <c r="R331" s="166"/>
    </row>
    <row r="332" spans="1:18" x14ac:dyDescent="0.35">
      <c r="A332" s="164" t="s">
        <v>573</v>
      </c>
      <c r="B332" s="164" t="s">
        <v>3144</v>
      </c>
      <c r="C332" s="164" t="s">
        <v>3145</v>
      </c>
      <c r="D332" s="164" t="s">
        <v>3146</v>
      </c>
      <c r="E332" s="165">
        <v>8</v>
      </c>
      <c r="F332" s="164" t="s">
        <v>948</v>
      </c>
      <c r="G332" s="164" t="str">
        <f>INDEX('Org2564 NEW'!E$4:E$902,MATCH(OrgTbl[[#This Row],[code5]],'Org2564 NEW'!$C$4:$C$902,0))</f>
        <v>รพช.</v>
      </c>
      <c r="H332" s="165">
        <v>39</v>
      </c>
      <c r="I332" s="164" t="s">
        <v>3133</v>
      </c>
      <c r="J332" s="169">
        <f>INDEX('Org2564 NEW'!G$4:G$902,MATCH(OrgTbl[[#This Row],[code5]],'Org2564 NEW'!$C$4:$C$902,0))</f>
        <v>90</v>
      </c>
      <c r="K332" s="164" t="s">
        <v>941</v>
      </c>
      <c r="L332" s="164" t="str">
        <f>INDEX('Org2564 NEW'!F$4:F$902,MATCH(OrgTbl[[#This Row],[code5]],'Org2564 NEW'!$C$4:$C$902,0))</f>
        <v>F1</v>
      </c>
      <c r="M332" s="165">
        <f>INDEX('Org2564 NEW'!I$4:I$902,MATCH(OrgTbl[[#This Row],[code5]],'Org2564 NEW'!$C$4:$C$902,0))</f>
        <v>10</v>
      </c>
      <c r="O332" s="164" t="s">
        <v>3147</v>
      </c>
      <c r="P332" s="164" t="str">
        <f>INDEX('Org2564 NEW'!J$4:J$902,MATCH(OrgTbl[[#This Row],[code5]],'Org2564 NEW'!$C$4:$C$902,0))</f>
        <v>รพช.F1 50,000-100,000</v>
      </c>
      <c r="Q332" s="164"/>
      <c r="R332" s="166"/>
    </row>
    <row r="333" spans="1:18" x14ac:dyDescent="0.35">
      <c r="A333" s="164" t="s">
        <v>574</v>
      </c>
      <c r="B333" s="164" t="s">
        <v>3148</v>
      </c>
      <c r="C333" s="164" t="s">
        <v>3149</v>
      </c>
      <c r="D333" s="164" t="s">
        <v>3150</v>
      </c>
      <c r="E333" s="165">
        <v>8</v>
      </c>
      <c r="F333" s="164" t="s">
        <v>948</v>
      </c>
      <c r="G333" s="164" t="str">
        <f>INDEX('Org2564 NEW'!E$4:E$902,MATCH(OrgTbl[[#This Row],[code5]],'Org2564 NEW'!$C$4:$C$902,0))</f>
        <v>รพช.</v>
      </c>
      <c r="H333" s="165">
        <v>39</v>
      </c>
      <c r="I333" s="164" t="s">
        <v>3133</v>
      </c>
      <c r="J333" s="169">
        <f>INDEX('Org2564 NEW'!G$4:G$902,MATCH(OrgTbl[[#This Row],[code5]],'Org2564 NEW'!$C$4:$C$902,0))</f>
        <v>66</v>
      </c>
      <c r="K333" s="164" t="s">
        <v>941</v>
      </c>
      <c r="L333" s="164" t="str">
        <f>INDEX('Org2564 NEW'!F$4:F$902,MATCH(OrgTbl[[#This Row],[code5]],'Org2564 NEW'!$C$4:$C$902,0))</f>
        <v>F2</v>
      </c>
      <c r="M333" s="165">
        <f>INDEX('Org2564 NEW'!I$4:I$902,MATCH(OrgTbl[[#This Row],[code5]],'Org2564 NEW'!$C$4:$C$902,0))</f>
        <v>6</v>
      </c>
      <c r="O333" s="164" t="s">
        <v>3151</v>
      </c>
      <c r="P333" s="164" t="str">
        <f>INDEX('Org2564 NEW'!J$4:J$902,MATCH(OrgTbl[[#This Row],[code5]],'Org2564 NEW'!$C$4:$C$902,0))</f>
        <v>รพช.F2 30,000 - 60,000</v>
      </c>
      <c r="Q333" s="164"/>
      <c r="R333" s="166"/>
    </row>
    <row r="334" spans="1:18" x14ac:dyDescent="0.35">
      <c r="A334" s="164" t="s">
        <v>459</v>
      </c>
      <c r="B334" s="164" t="s">
        <v>2774</v>
      </c>
      <c r="C334" s="164" t="s">
        <v>2775</v>
      </c>
      <c r="D334" s="164" t="s">
        <v>2776</v>
      </c>
      <c r="E334" s="165">
        <v>7</v>
      </c>
      <c r="F334" s="164" t="s">
        <v>948</v>
      </c>
      <c r="G334" s="164" t="str">
        <f>INDEX('Org2564 NEW'!E$4:E$902,MATCH(OrgTbl[[#This Row],[code5]],'Org2564 NEW'!$C$4:$C$902,0))</f>
        <v>รพช.</v>
      </c>
      <c r="H334" s="165">
        <v>40</v>
      </c>
      <c r="I334" s="164" t="s">
        <v>2771</v>
      </c>
      <c r="J334" s="169">
        <f>INDEX('Org2564 NEW'!G$4:G$902,MATCH(OrgTbl[[#This Row],[code5]],'Org2564 NEW'!$C$4:$C$902,0))</f>
        <v>44</v>
      </c>
      <c r="K334" s="164" t="s">
        <v>932</v>
      </c>
      <c r="L334" s="164" t="str">
        <f>INDEX('Org2564 NEW'!F$4:F$902,MATCH(OrgTbl[[#This Row],[code5]],'Org2564 NEW'!$C$4:$C$902,0))</f>
        <v>F2</v>
      </c>
      <c r="M334" s="165">
        <f>INDEX('Org2564 NEW'!I$4:I$902,MATCH(OrgTbl[[#This Row],[code5]],'Org2564 NEW'!$C$4:$C$902,0))</f>
        <v>6</v>
      </c>
      <c r="O334" s="164" t="s">
        <v>2777</v>
      </c>
      <c r="P334" s="164" t="str">
        <f>INDEX('Org2564 NEW'!J$4:J$902,MATCH(OrgTbl[[#This Row],[code5]],'Org2564 NEW'!$C$4:$C$902,0))</f>
        <v>รพช.F2 30,000 - 60,000</v>
      </c>
      <c r="Q334" s="164"/>
      <c r="R334" s="166"/>
    </row>
    <row r="335" spans="1:18" x14ac:dyDescent="0.35">
      <c r="A335" s="164" t="s">
        <v>460</v>
      </c>
      <c r="B335" s="164" t="s">
        <v>2778</v>
      </c>
      <c r="C335" s="164" t="s">
        <v>2779</v>
      </c>
      <c r="D335" s="164" t="s">
        <v>2780</v>
      </c>
      <c r="E335" s="165">
        <v>7</v>
      </c>
      <c r="F335" s="164" t="s">
        <v>948</v>
      </c>
      <c r="G335" s="164" t="str">
        <f>INDEX('Org2564 NEW'!E$4:E$902,MATCH(OrgTbl[[#This Row],[code5]],'Org2564 NEW'!$C$4:$C$902,0))</f>
        <v>รพช.</v>
      </c>
      <c r="H335" s="165">
        <v>40</v>
      </c>
      <c r="I335" s="164" t="s">
        <v>2771</v>
      </c>
      <c r="J335" s="169">
        <f>INDEX('Org2564 NEW'!G$4:G$902,MATCH(OrgTbl[[#This Row],[code5]],'Org2564 NEW'!$C$4:$C$902,0))</f>
        <v>34</v>
      </c>
      <c r="K335" s="164" t="s">
        <v>932</v>
      </c>
      <c r="L335" s="164" t="str">
        <f>INDEX('Org2564 NEW'!F$4:F$902,MATCH(OrgTbl[[#This Row],[code5]],'Org2564 NEW'!$C$4:$C$902,0))</f>
        <v>F2</v>
      </c>
      <c r="M335" s="165">
        <f>INDEX('Org2564 NEW'!I$4:I$902,MATCH(OrgTbl[[#This Row],[code5]],'Org2564 NEW'!$C$4:$C$902,0))</f>
        <v>5</v>
      </c>
      <c r="O335" s="164" t="s">
        <v>2781</v>
      </c>
      <c r="P335" s="164" t="str">
        <f>INDEX('Org2564 NEW'!J$4:J$902,MATCH(OrgTbl[[#This Row],[code5]],'Org2564 NEW'!$C$4:$C$902,0))</f>
        <v>รพช.F2 &lt;=30,000</v>
      </c>
      <c r="Q335" s="164"/>
      <c r="R335" s="166"/>
    </row>
    <row r="336" spans="1:18" x14ac:dyDescent="0.35">
      <c r="A336" s="164" t="s">
        <v>461</v>
      </c>
      <c r="B336" s="164" t="s">
        <v>2782</v>
      </c>
      <c r="C336" s="164" t="s">
        <v>2783</v>
      </c>
      <c r="D336" s="164" t="s">
        <v>2784</v>
      </c>
      <c r="E336" s="165">
        <v>7</v>
      </c>
      <c r="F336" s="164" t="s">
        <v>948</v>
      </c>
      <c r="G336" s="164" t="str">
        <f>INDEX('Org2564 NEW'!E$4:E$902,MATCH(OrgTbl[[#This Row],[code5]],'Org2564 NEW'!$C$4:$C$902,0))</f>
        <v>รพช.</v>
      </c>
      <c r="H336" s="165">
        <v>40</v>
      </c>
      <c r="I336" s="164" t="s">
        <v>2771</v>
      </c>
      <c r="J336" s="169">
        <f>INDEX('Org2564 NEW'!G$4:G$902,MATCH(OrgTbl[[#This Row],[code5]],'Org2564 NEW'!$C$4:$C$902,0))</f>
        <v>99</v>
      </c>
      <c r="K336" s="164" t="s">
        <v>932</v>
      </c>
      <c r="L336" s="164" t="str">
        <f>INDEX('Org2564 NEW'!F$4:F$902,MATCH(OrgTbl[[#This Row],[code5]],'Org2564 NEW'!$C$4:$C$902,0))</f>
        <v>F1</v>
      </c>
      <c r="M336" s="165">
        <f>INDEX('Org2564 NEW'!I$4:I$902,MATCH(OrgTbl[[#This Row],[code5]],'Org2564 NEW'!$C$4:$C$902,0))</f>
        <v>10</v>
      </c>
      <c r="O336" s="164" t="s">
        <v>2785</v>
      </c>
      <c r="P336" s="164" t="str">
        <f>INDEX('Org2564 NEW'!J$4:J$902,MATCH(OrgTbl[[#This Row],[code5]],'Org2564 NEW'!$C$4:$C$902,0))</f>
        <v>รพช.F1 50,000-100,000</v>
      </c>
      <c r="Q336" s="164"/>
      <c r="R336" s="166"/>
    </row>
    <row r="337" spans="1:18" x14ac:dyDescent="0.35">
      <c r="A337" s="164" t="s">
        <v>462</v>
      </c>
      <c r="B337" s="164" t="s">
        <v>2786</v>
      </c>
      <c r="C337" s="164" t="s">
        <v>2787</v>
      </c>
      <c r="D337" s="164" t="s">
        <v>2788</v>
      </c>
      <c r="E337" s="165">
        <v>7</v>
      </c>
      <c r="F337" s="164" t="s">
        <v>938</v>
      </c>
      <c r="G337" s="164" t="str">
        <f>INDEX('Org2564 NEW'!E$4:E$902,MATCH(OrgTbl[[#This Row],[code5]],'Org2564 NEW'!$C$4:$C$902,0))</f>
        <v>รพท.</v>
      </c>
      <c r="H337" s="165">
        <v>40</v>
      </c>
      <c r="I337" s="164" t="s">
        <v>2771</v>
      </c>
      <c r="J337" s="169">
        <f>INDEX('Org2564 NEW'!G$4:G$902,MATCH(OrgTbl[[#This Row],[code5]],'Org2564 NEW'!$C$4:$C$902,0))</f>
        <v>354</v>
      </c>
      <c r="K337" s="164" t="s">
        <v>932</v>
      </c>
      <c r="L337" s="164" t="str">
        <f>INDEX('Org2564 NEW'!F$4:F$902,MATCH(OrgTbl[[#This Row],[code5]],'Org2564 NEW'!$C$4:$C$902,0))</f>
        <v>M1</v>
      </c>
      <c r="M337" s="165">
        <f>INDEX('Org2564 NEW'!I$4:I$902,MATCH(OrgTbl[[#This Row],[code5]],'Org2564 NEW'!$C$4:$C$902,0))</f>
        <v>15</v>
      </c>
      <c r="O337" s="164" t="s">
        <v>2790</v>
      </c>
      <c r="P337" s="164" t="str">
        <f>INDEX('Org2564 NEW'!J$4:J$902,MATCH(OrgTbl[[#This Row],[code5]],'Org2564 NEW'!$C$4:$C$902,0))</f>
        <v>รพท. M1 &gt;200</v>
      </c>
      <c r="Q337" s="164"/>
      <c r="R337" s="166"/>
    </row>
    <row r="338" spans="1:18" x14ac:dyDescent="0.35">
      <c r="A338" s="164" t="s">
        <v>463</v>
      </c>
      <c r="B338" s="164" t="s">
        <v>2791</v>
      </c>
      <c r="C338" s="164" t="s">
        <v>2792</v>
      </c>
      <c r="D338" s="164" t="s">
        <v>2793</v>
      </c>
      <c r="E338" s="165">
        <v>7</v>
      </c>
      <c r="F338" s="164" t="s">
        <v>948</v>
      </c>
      <c r="G338" s="164" t="str">
        <f>INDEX('Org2564 NEW'!E$4:E$902,MATCH(OrgTbl[[#This Row],[code5]],'Org2564 NEW'!$C$4:$C$902,0))</f>
        <v>รพช.</v>
      </c>
      <c r="H338" s="165">
        <v>40</v>
      </c>
      <c r="I338" s="164" t="s">
        <v>2771</v>
      </c>
      <c r="J338" s="169">
        <f>INDEX('Org2564 NEW'!G$4:G$902,MATCH(OrgTbl[[#This Row],[code5]],'Org2564 NEW'!$C$4:$C$902,0))</f>
        <v>82</v>
      </c>
      <c r="K338" s="164" t="s">
        <v>932</v>
      </c>
      <c r="L338" s="164" t="str">
        <f>INDEX('Org2564 NEW'!F$4:F$902,MATCH(OrgTbl[[#This Row],[code5]],'Org2564 NEW'!$C$4:$C$902,0))</f>
        <v>F2</v>
      </c>
      <c r="M338" s="165">
        <f>INDEX('Org2564 NEW'!I$4:I$902,MATCH(OrgTbl[[#This Row],[code5]],'Org2564 NEW'!$C$4:$C$902,0))</f>
        <v>6</v>
      </c>
      <c r="O338" s="164" t="s">
        <v>2794</v>
      </c>
      <c r="P338" s="164" t="str">
        <f>INDEX('Org2564 NEW'!J$4:J$902,MATCH(OrgTbl[[#This Row],[code5]],'Org2564 NEW'!$C$4:$C$902,0))</f>
        <v>รพช.F2 30,000 - 60,000</v>
      </c>
      <c r="Q338" s="164"/>
      <c r="R338" s="166"/>
    </row>
    <row r="339" spans="1:18" x14ac:dyDescent="0.35">
      <c r="A339" s="164" t="s">
        <v>464</v>
      </c>
      <c r="B339" s="164" t="s">
        <v>2795</v>
      </c>
      <c r="C339" s="164" t="s">
        <v>2796</v>
      </c>
      <c r="D339" s="164" t="s">
        <v>2797</v>
      </c>
      <c r="E339" s="165">
        <v>7</v>
      </c>
      <c r="F339" s="164" t="s">
        <v>948</v>
      </c>
      <c r="G339" s="164" t="str">
        <f>INDEX('Org2564 NEW'!E$4:E$902,MATCH(OrgTbl[[#This Row],[code5]],'Org2564 NEW'!$C$4:$C$902,0))</f>
        <v>รพช.</v>
      </c>
      <c r="H339" s="165">
        <v>40</v>
      </c>
      <c r="I339" s="164" t="s">
        <v>2771</v>
      </c>
      <c r="J339" s="169">
        <f>INDEX('Org2564 NEW'!G$4:G$902,MATCH(OrgTbl[[#This Row],[code5]],'Org2564 NEW'!$C$4:$C$902,0))</f>
        <v>209</v>
      </c>
      <c r="K339" s="164" t="s">
        <v>932</v>
      </c>
      <c r="L339" s="164" t="str">
        <f>INDEX('Org2564 NEW'!F$4:F$902,MATCH(OrgTbl[[#This Row],[code5]],'Org2564 NEW'!$C$4:$C$902,0))</f>
        <v>M2</v>
      </c>
      <c r="M339" s="165">
        <f>INDEX('Org2564 NEW'!I$4:I$902,MATCH(OrgTbl[[#This Row],[code5]],'Org2564 NEW'!$C$4:$C$902,0))</f>
        <v>13</v>
      </c>
      <c r="O339" s="164" t="s">
        <v>2798</v>
      </c>
      <c r="P339" s="164" t="str">
        <f>INDEX('Org2564 NEW'!J$4:J$902,MATCH(OrgTbl[[#This Row],[code5]],'Org2564 NEW'!$C$4:$C$902,0))</f>
        <v>รพช. M2 &gt;100</v>
      </c>
      <c r="Q339" s="164"/>
      <c r="R339" s="166"/>
    </row>
    <row r="340" spans="1:18" x14ac:dyDescent="0.35">
      <c r="A340" s="164" t="s">
        <v>465</v>
      </c>
      <c r="B340" s="164" t="s">
        <v>2799</v>
      </c>
      <c r="C340" s="164" t="s">
        <v>2800</v>
      </c>
      <c r="D340" s="164" t="s">
        <v>2801</v>
      </c>
      <c r="E340" s="165">
        <v>7</v>
      </c>
      <c r="F340" s="164" t="s">
        <v>948</v>
      </c>
      <c r="G340" s="164" t="str">
        <f>INDEX('Org2564 NEW'!E$4:E$902,MATCH(OrgTbl[[#This Row],[code5]],'Org2564 NEW'!$C$4:$C$902,0))</f>
        <v>รพช.</v>
      </c>
      <c r="H340" s="165">
        <v>40</v>
      </c>
      <c r="I340" s="164" t="s">
        <v>2771</v>
      </c>
      <c r="J340" s="169">
        <f>INDEX('Org2564 NEW'!G$4:G$902,MATCH(OrgTbl[[#This Row],[code5]],'Org2564 NEW'!$C$4:$C$902,0))</f>
        <v>64</v>
      </c>
      <c r="K340" s="164" t="s">
        <v>932</v>
      </c>
      <c r="L340" s="164" t="str">
        <f>INDEX('Org2564 NEW'!F$4:F$902,MATCH(OrgTbl[[#This Row],[code5]],'Org2564 NEW'!$C$4:$C$902,0))</f>
        <v>F2</v>
      </c>
      <c r="M340" s="165">
        <f>INDEX('Org2564 NEW'!I$4:I$902,MATCH(OrgTbl[[#This Row],[code5]],'Org2564 NEW'!$C$4:$C$902,0))</f>
        <v>6</v>
      </c>
      <c r="O340" s="164" t="s">
        <v>2802</v>
      </c>
      <c r="P340" s="164" t="str">
        <f>INDEX('Org2564 NEW'!J$4:J$902,MATCH(OrgTbl[[#This Row],[code5]],'Org2564 NEW'!$C$4:$C$902,0))</f>
        <v>รพช.F2 30,000 - 60,000</v>
      </c>
      <c r="Q340" s="164"/>
      <c r="R340" s="166"/>
    </row>
    <row r="341" spans="1:18" x14ac:dyDescent="0.35">
      <c r="A341" s="164" t="s">
        <v>466</v>
      </c>
      <c r="B341" s="164" t="s">
        <v>2803</v>
      </c>
      <c r="C341" s="164" t="s">
        <v>2804</v>
      </c>
      <c r="D341" s="164" t="s">
        <v>2805</v>
      </c>
      <c r="E341" s="165">
        <v>7</v>
      </c>
      <c r="F341" s="164" t="s">
        <v>948</v>
      </c>
      <c r="G341" s="164" t="str">
        <f>INDEX('Org2564 NEW'!E$4:E$902,MATCH(OrgTbl[[#This Row],[code5]],'Org2564 NEW'!$C$4:$C$902,0))</f>
        <v>รพช.</v>
      </c>
      <c r="H341" s="165">
        <v>40</v>
      </c>
      <c r="I341" s="164" t="s">
        <v>2771</v>
      </c>
      <c r="J341" s="169">
        <f>INDEX('Org2564 NEW'!G$4:G$902,MATCH(OrgTbl[[#This Row],[code5]],'Org2564 NEW'!$C$4:$C$902,0))</f>
        <v>121</v>
      </c>
      <c r="K341" s="164" t="s">
        <v>932</v>
      </c>
      <c r="L341" s="164" t="str">
        <f>INDEX('Org2564 NEW'!F$4:F$902,MATCH(OrgTbl[[#This Row],[code5]],'Org2564 NEW'!$C$4:$C$902,0))</f>
        <v>M2</v>
      </c>
      <c r="M341" s="165">
        <f>INDEX('Org2564 NEW'!I$4:I$902,MATCH(OrgTbl[[#This Row],[code5]],'Org2564 NEW'!$C$4:$C$902,0))</f>
        <v>13</v>
      </c>
      <c r="O341" s="164" t="s">
        <v>2806</v>
      </c>
      <c r="P341" s="164" t="str">
        <f>INDEX('Org2564 NEW'!J$4:J$902,MATCH(OrgTbl[[#This Row],[code5]],'Org2564 NEW'!$C$4:$C$902,0))</f>
        <v>รพช. M2 &gt;100</v>
      </c>
      <c r="Q341" s="164"/>
      <c r="R341" s="166"/>
    </row>
    <row r="342" spans="1:18" x14ac:dyDescent="0.35">
      <c r="A342" s="164" t="s">
        <v>467</v>
      </c>
      <c r="B342" s="164" t="s">
        <v>2807</v>
      </c>
      <c r="C342" s="164" t="s">
        <v>2808</v>
      </c>
      <c r="D342" s="164" t="s">
        <v>2809</v>
      </c>
      <c r="E342" s="165">
        <v>7</v>
      </c>
      <c r="F342" s="164" t="s">
        <v>948</v>
      </c>
      <c r="G342" s="164" t="str">
        <f>INDEX('Org2564 NEW'!E$4:E$902,MATCH(OrgTbl[[#This Row],[code5]],'Org2564 NEW'!$C$4:$C$902,0))</f>
        <v>รพช.</v>
      </c>
      <c r="H342" s="165">
        <v>40</v>
      </c>
      <c r="I342" s="164" t="s">
        <v>2771</v>
      </c>
      <c r="J342" s="169">
        <f>INDEX('Org2564 NEW'!G$4:G$902,MATCH(OrgTbl[[#This Row],[code5]],'Org2564 NEW'!$C$4:$C$902,0))</f>
        <v>39</v>
      </c>
      <c r="K342" s="164" t="s">
        <v>932</v>
      </c>
      <c r="L342" s="164" t="str">
        <f>INDEX('Org2564 NEW'!F$4:F$902,MATCH(OrgTbl[[#This Row],[code5]],'Org2564 NEW'!$C$4:$C$902,0))</f>
        <v>F2</v>
      </c>
      <c r="M342" s="165">
        <f>INDEX('Org2564 NEW'!I$4:I$902,MATCH(OrgTbl[[#This Row],[code5]],'Org2564 NEW'!$C$4:$C$902,0))</f>
        <v>5</v>
      </c>
      <c r="O342" s="164" t="s">
        <v>2810</v>
      </c>
      <c r="P342" s="164" t="str">
        <f>INDEX('Org2564 NEW'!J$4:J$902,MATCH(OrgTbl[[#This Row],[code5]],'Org2564 NEW'!$C$4:$C$902,0))</f>
        <v>รพช.F2 &lt;=30,000</v>
      </c>
      <c r="Q342" s="164"/>
      <c r="R342" s="166"/>
    </row>
    <row r="343" spans="1:18" x14ac:dyDescent="0.35">
      <c r="A343" s="164" t="s">
        <v>468</v>
      </c>
      <c r="B343" s="164" t="s">
        <v>2811</v>
      </c>
      <c r="C343" s="164" t="s">
        <v>2812</v>
      </c>
      <c r="D343" s="164" t="s">
        <v>2813</v>
      </c>
      <c r="E343" s="165">
        <v>7</v>
      </c>
      <c r="F343" s="164" t="s">
        <v>948</v>
      </c>
      <c r="G343" s="164" t="str">
        <f>INDEX('Org2564 NEW'!E$4:E$902,MATCH(OrgTbl[[#This Row],[code5]],'Org2564 NEW'!$C$4:$C$902,0))</f>
        <v>รพช.</v>
      </c>
      <c r="H343" s="165">
        <v>40</v>
      </c>
      <c r="I343" s="164" t="s">
        <v>2771</v>
      </c>
      <c r="J343" s="169">
        <f>INDEX('Org2564 NEW'!G$4:G$902,MATCH(OrgTbl[[#This Row],[code5]],'Org2564 NEW'!$C$4:$C$902,0))</f>
        <v>100</v>
      </c>
      <c r="K343" s="164" t="s">
        <v>932</v>
      </c>
      <c r="L343" s="164" t="str">
        <f>INDEX('Org2564 NEW'!F$4:F$902,MATCH(OrgTbl[[#This Row],[code5]],'Org2564 NEW'!$C$4:$C$902,0))</f>
        <v>M2</v>
      </c>
      <c r="M343" s="165">
        <f>INDEX('Org2564 NEW'!I$4:I$902,MATCH(OrgTbl[[#This Row],[code5]],'Org2564 NEW'!$C$4:$C$902,0))</f>
        <v>12</v>
      </c>
      <c r="O343" s="164" t="s">
        <v>2815</v>
      </c>
      <c r="P343" s="164" t="str">
        <f>INDEX('Org2564 NEW'!J$4:J$902,MATCH(OrgTbl[[#This Row],[code5]],'Org2564 NEW'!$C$4:$C$902,0))</f>
        <v>รพช. M2 &lt;=100</v>
      </c>
      <c r="Q343" s="164"/>
      <c r="R343" s="166"/>
    </row>
    <row r="344" spans="1:18" x14ac:dyDescent="0.35">
      <c r="A344" s="164" t="s">
        <v>469</v>
      </c>
      <c r="B344" s="164" t="s">
        <v>2816</v>
      </c>
      <c r="C344" s="164" t="s">
        <v>2817</v>
      </c>
      <c r="D344" s="164" t="s">
        <v>2818</v>
      </c>
      <c r="E344" s="165">
        <v>7</v>
      </c>
      <c r="F344" s="164" t="s">
        <v>948</v>
      </c>
      <c r="G344" s="164" t="str">
        <f>INDEX('Org2564 NEW'!E$4:E$902,MATCH(OrgTbl[[#This Row],[code5]],'Org2564 NEW'!$C$4:$C$902,0))</f>
        <v>รพช.</v>
      </c>
      <c r="H344" s="165">
        <v>40</v>
      </c>
      <c r="I344" s="164" t="s">
        <v>2771</v>
      </c>
      <c r="J344" s="169">
        <f>INDEX('Org2564 NEW'!G$4:G$902,MATCH(OrgTbl[[#This Row],[code5]],'Org2564 NEW'!$C$4:$C$902,0))</f>
        <v>39</v>
      </c>
      <c r="K344" s="164" t="s">
        <v>932</v>
      </c>
      <c r="L344" s="164" t="str">
        <f>INDEX('Org2564 NEW'!F$4:F$902,MATCH(OrgTbl[[#This Row],[code5]],'Org2564 NEW'!$C$4:$C$902,0))</f>
        <v>F2</v>
      </c>
      <c r="M344" s="165">
        <f>INDEX('Org2564 NEW'!I$4:I$902,MATCH(OrgTbl[[#This Row],[code5]],'Org2564 NEW'!$C$4:$C$902,0))</f>
        <v>5</v>
      </c>
      <c r="O344" s="164" t="s">
        <v>2819</v>
      </c>
      <c r="P344" s="164" t="str">
        <f>INDEX('Org2564 NEW'!J$4:J$902,MATCH(OrgTbl[[#This Row],[code5]],'Org2564 NEW'!$C$4:$C$902,0))</f>
        <v>รพช.F2 &lt;=30,000</v>
      </c>
      <c r="Q344" s="164"/>
      <c r="R344" s="166"/>
    </row>
    <row r="345" spans="1:18" x14ac:dyDescent="0.35">
      <c r="A345" s="164" t="s">
        <v>470</v>
      </c>
      <c r="B345" s="164" t="s">
        <v>2820</v>
      </c>
      <c r="C345" s="164" t="s">
        <v>2821</v>
      </c>
      <c r="D345" s="164" t="s">
        <v>2822</v>
      </c>
      <c r="E345" s="165">
        <v>7</v>
      </c>
      <c r="F345" s="164" t="s">
        <v>948</v>
      </c>
      <c r="G345" s="164" t="str">
        <f>INDEX('Org2564 NEW'!E$4:E$902,MATCH(OrgTbl[[#This Row],[code5]],'Org2564 NEW'!$C$4:$C$902,0))</f>
        <v>รพช.</v>
      </c>
      <c r="H345" s="165">
        <v>40</v>
      </c>
      <c r="I345" s="164" t="s">
        <v>2771</v>
      </c>
      <c r="J345" s="169">
        <f>INDEX('Org2564 NEW'!G$4:G$902,MATCH(OrgTbl[[#This Row],[code5]],'Org2564 NEW'!$C$4:$C$902,0))</f>
        <v>34</v>
      </c>
      <c r="K345" s="164" t="s">
        <v>932</v>
      </c>
      <c r="L345" s="164" t="str">
        <f>INDEX('Org2564 NEW'!F$4:F$902,MATCH(OrgTbl[[#This Row],[code5]],'Org2564 NEW'!$C$4:$C$902,0))</f>
        <v>F2</v>
      </c>
      <c r="M345" s="165">
        <f>INDEX('Org2564 NEW'!I$4:I$902,MATCH(OrgTbl[[#This Row],[code5]],'Org2564 NEW'!$C$4:$C$902,0))</f>
        <v>5</v>
      </c>
      <c r="O345" s="164" t="s">
        <v>2823</v>
      </c>
      <c r="P345" s="164" t="str">
        <f>INDEX('Org2564 NEW'!J$4:J$902,MATCH(OrgTbl[[#This Row],[code5]],'Org2564 NEW'!$C$4:$C$902,0))</f>
        <v>รพช.F2 &lt;=30,000</v>
      </c>
      <c r="Q345" s="164"/>
      <c r="R345" s="166"/>
    </row>
    <row r="346" spans="1:18" x14ac:dyDescent="0.35">
      <c r="A346" s="164" t="s">
        <v>471</v>
      </c>
      <c r="B346" s="164" t="s">
        <v>2824</v>
      </c>
      <c r="C346" s="164" t="s">
        <v>2825</v>
      </c>
      <c r="D346" s="164" t="s">
        <v>2826</v>
      </c>
      <c r="E346" s="165">
        <v>7</v>
      </c>
      <c r="F346" s="164" t="s">
        <v>948</v>
      </c>
      <c r="G346" s="164" t="str">
        <f>INDEX('Org2564 NEW'!E$4:E$902,MATCH(OrgTbl[[#This Row],[code5]],'Org2564 NEW'!$C$4:$C$902,0))</f>
        <v>รพช.</v>
      </c>
      <c r="H346" s="165">
        <v>40</v>
      </c>
      <c r="I346" s="164" t="s">
        <v>2771</v>
      </c>
      <c r="J346" s="169">
        <f>INDEX('Org2564 NEW'!G$4:G$902,MATCH(OrgTbl[[#This Row],[code5]],'Org2564 NEW'!$C$4:$C$902,0))</f>
        <v>69</v>
      </c>
      <c r="K346" s="164" t="s">
        <v>932</v>
      </c>
      <c r="L346" s="164" t="str">
        <f>INDEX('Org2564 NEW'!F$4:F$902,MATCH(OrgTbl[[#This Row],[code5]],'Org2564 NEW'!$C$4:$C$902,0))</f>
        <v>F1</v>
      </c>
      <c r="M346" s="165">
        <f>INDEX('Org2564 NEW'!I$4:I$902,MATCH(OrgTbl[[#This Row],[code5]],'Org2564 NEW'!$C$4:$C$902,0))</f>
        <v>10</v>
      </c>
      <c r="O346" s="164" t="s">
        <v>2827</v>
      </c>
      <c r="P346" s="164" t="str">
        <f>INDEX('Org2564 NEW'!J$4:J$902,MATCH(OrgTbl[[#This Row],[code5]],'Org2564 NEW'!$C$4:$C$902,0))</f>
        <v>รพช.F1 50,000-100,000</v>
      </c>
      <c r="Q346" s="164"/>
      <c r="R346" s="166"/>
    </row>
    <row r="347" spans="1:18" x14ac:dyDescent="0.35">
      <c r="A347" s="164" t="s">
        <v>472</v>
      </c>
      <c r="B347" s="164" t="s">
        <v>2828</v>
      </c>
      <c r="C347" s="164" t="s">
        <v>2829</v>
      </c>
      <c r="D347" s="164" t="s">
        <v>2830</v>
      </c>
      <c r="E347" s="165">
        <v>7</v>
      </c>
      <c r="F347" s="164" t="s">
        <v>948</v>
      </c>
      <c r="G347" s="164" t="str">
        <f>INDEX('Org2564 NEW'!E$4:E$902,MATCH(OrgTbl[[#This Row],[code5]],'Org2564 NEW'!$C$4:$C$902,0))</f>
        <v>รพช.</v>
      </c>
      <c r="H347" s="165">
        <v>40</v>
      </c>
      <c r="I347" s="164" t="s">
        <v>2771</v>
      </c>
      <c r="J347" s="169">
        <f>INDEX('Org2564 NEW'!G$4:G$902,MATCH(OrgTbl[[#This Row],[code5]],'Org2564 NEW'!$C$4:$C$902,0))</f>
        <v>70</v>
      </c>
      <c r="K347" s="164" t="s">
        <v>932</v>
      </c>
      <c r="L347" s="164" t="str">
        <f>INDEX('Org2564 NEW'!F$4:F$902,MATCH(OrgTbl[[#This Row],[code5]],'Org2564 NEW'!$C$4:$C$902,0))</f>
        <v>F1</v>
      </c>
      <c r="M347" s="165">
        <f>INDEX('Org2564 NEW'!I$4:I$902,MATCH(OrgTbl[[#This Row],[code5]],'Org2564 NEW'!$C$4:$C$902,0))</f>
        <v>10</v>
      </c>
      <c r="O347" s="164" t="s">
        <v>2831</v>
      </c>
      <c r="P347" s="164" t="str">
        <f>INDEX('Org2564 NEW'!J$4:J$902,MATCH(OrgTbl[[#This Row],[code5]],'Org2564 NEW'!$C$4:$C$902,0))</f>
        <v>รพช.F1 50,000-100,000</v>
      </c>
      <c r="Q347" s="164"/>
      <c r="R347" s="166"/>
    </row>
    <row r="348" spans="1:18" x14ac:dyDescent="0.35">
      <c r="A348" s="164" t="s">
        <v>473</v>
      </c>
      <c r="B348" s="164" t="s">
        <v>2832</v>
      </c>
      <c r="C348" s="164" t="s">
        <v>2833</v>
      </c>
      <c r="D348" s="164" t="s">
        <v>2834</v>
      </c>
      <c r="E348" s="165">
        <v>7</v>
      </c>
      <c r="F348" s="164" t="s">
        <v>948</v>
      </c>
      <c r="G348" s="164" t="str">
        <f>INDEX('Org2564 NEW'!E$4:E$902,MATCH(OrgTbl[[#This Row],[code5]],'Org2564 NEW'!$C$4:$C$902,0))</f>
        <v>รพช.</v>
      </c>
      <c r="H348" s="165">
        <v>40</v>
      </c>
      <c r="I348" s="164" t="s">
        <v>2771</v>
      </c>
      <c r="J348" s="169">
        <f>INDEX('Org2564 NEW'!G$4:G$902,MATCH(OrgTbl[[#This Row],[code5]],'Org2564 NEW'!$C$4:$C$902,0))</f>
        <v>97</v>
      </c>
      <c r="K348" s="164" t="s">
        <v>932</v>
      </c>
      <c r="L348" s="164" t="str">
        <f>INDEX('Org2564 NEW'!F$4:F$902,MATCH(OrgTbl[[#This Row],[code5]],'Org2564 NEW'!$C$4:$C$902,0))</f>
        <v>F1</v>
      </c>
      <c r="M348" s="165">
        <f>INDEX('Org2564 NEW'!I$4:I$902,MATCH(OrgTbl[[#This Row],[code5]],'Org2564 NEW'!$C$4:$C$902,0))</f>
        <v>10</v>
      </c>
      <c r="O348" s="164" t="s">
        <v>2835</v>
      </c>
      <c r="P348" s="164" t="str">
        <f>INDEX('Org2564 NEW'!J$4:J$902,MATCH(OrgTbl[[#This Row],[code5]],'Org2564 NEW'!$C$4:$C$902,0))</f>
        <v>รพช.F1 50,000-100,000</v>
      </c>
      <c r="Q348" s="164"/>
      <c r="R348" s="166"/>
    </row>
    <row r="349" spans="1:18" x14ac:dyDescent="0.35">
      <c r="A349" s="164" t="s">
        <v>474</v>
      </c>
      <c r="B349" s="164" t="s">
        <v>2836</v>
      </c>
      <c r="C349" s="164" t="s">
        <v>2837</v>
      </c>
      <c r="D349" s="164" t="s">
        <v>2838</v>
      </c>
      <c r="E349" s="165">
        <v>7</v>
      </c>
      <c r="F349" s="164" t="s">
        <v>948</v>
      </c>
      <c r="G349" s="164" t="str">
        <f>INDEX('Org2564 NEW'!E$4:E$902,MATCH(OrgTbl[[#This Row],[code5]],'Org2564 NEW'!$C$4:$C$902,0))</f>
        <v>รพช.</v>
      </c>
      <c r="H349" s="165">
        <v>40</v>
      </c>
      <c r="I349" s="164" t="s">
        <v>2771</v>
      </c>
      <c r="J349" s="169">
        <f>INDEX('Org2564 NEW'!G$4:G$902,MATCH(OrgTbl[[#This Row],[code5]],'Org2564 NEW'!$C$4:$C$902,0))</f>
        <v>35</v>
      </c>
      <c r="K349" s="164" t="s">
        <v>932</v>
      </c>
      <c r="L349" s="164" t="str">
        <f>INDEX('Org2564 NEW'!F$4:F$902,MATCH(OrgTbl[[#This Row],[code5]],'Org2564 NEW'!$C$4:$C$902,0))</f>
        <v>F2</v>
      </c>
      <c r="M349" s="165">
        <f>INDEX('Org2564 NEW'!I$4:I$902,MATCH(OrgTbl[[#This Row],[code5]],'Org2564 NEW'!$C$4:$C$902,0))</f>
        <v>6</v>
      </c>
      <c r="O349" s="164" t="s">
        <v>2839</v>
      </c>
      <c r="P349" s="164" t="str">
        <f>INDEX('Org2564 NEW'!J$4:J$902,MATCH(OrgTbl[[#This Row],[code5]],'Org2564 NEW'!$C$4:$C$902,0))</f>
        <v>รพช.F2 30,000 - 60,000</v>
      </c>
      <c r="Q349" s="164"/>
      <c r="R349" s="166"/>
    </row>
    <row r="350" spans="1:18" x14ac:dyDescent="0.35">
      <c r="A350" s="164" t="s">
        <v>475</v>
      </c>
      <c r="B350" s="164" t="s">
        <v>2840</v>
      </c>
      <c r="C350" s="164" t="s">
        <v>2841</v>
      </c>
      <c r="D350" s="164" t="s">
        <v>2842</v>
      </c>
      <c r="E350" s="165">
        <v>7</v>
      </c>
      <c r="F350" s="164" t="s">
        <v>948</v>
      </c>
      <c r="G350" s="164" t="str">
        <f>INDEX('Org2564 NEW'!E$4:E$902,MATCH(OrgTbl[[#This Row],[code5]],'Org2564 NEW'!$C$4:$C$902,0))</f>
        <v>รพช.</v>
      </c>
      <c r="H350" s="165">
        <v>40</v>
      </c>
      <c r="I350" s="164" t="s">
        <v>2771</v>
      </c>
      <c r="J350" s="169">
        <f>INDEX('Org2564 NEW'!G$4:G$902,MATCH(OrgTbl[[#This Row],[code5]],'Org2564 NEW'!$C$4:$C$902,0))</f>
        <v>45</v>
      </c>
      <c r="K350" s="164" t="s">
        <v>932</v>
      </c>
      <c r="L350" s="164" t="str">
        <f>INDEX('Org2564 NEW'!F$4:F$902,MATCH(OrgTbl[[#This Row],[code5]],'Org2564 NEW'!$C$4:$C$902,0))</f>
        <v>F2</v>
      </c>
      <c r="M350" s="165">
        <f>INDEX('Org2564 NEW'!I$4:I$902,MATCH(OrgTbl[[#This Row],[code5]],'Org2564 NEW'!$C$4:$C$902,0))</f>
        <v>5</v>
      </c>
      <c r="O350" s="164" t="s">
        <v>2843</v>
      </c>
      <c r="P350" s="164" t="str">
        <f>INDEX('Org2564 NEW'!J$4:J$902,MATCH(OrgTbl[[#This Row],[code5]],'Org2564 NEW'!$C$4:$C$902,0))</f>
        <v>รพช.F2 &lt;=30,000</v>
      </c>
      <c r="Q350" s="164"/>
      <c r="R350" s="166"/>
    </row>
    <row r="351" spans="1:18" x14ac:dyDescent="0.35">
      <c r="A351" s="164" t="s">
        <v>476</v>
      </c>
      <c r="B351" s="164" t="s">
        <v>2844</v>
      </c>
      <c r="C351" s="164" t="s">
        <v>2845</v>
      </c>
      <c r="D351" s="164" t="s">
        <v>2846</v>
      </c>
      <c r="E351" s="165">
        <v>7</v>
      </c>
      <c r="F351" s="164" t="s">
        <v>948</v>
      </c>
      <c r="G351" s="164" t="str">
        <f>INDEX('Org2564 NEW'!E$4:E$902,MATCH(OrgTbl[[#This Row],[code5]],'Org2564 NEW'!$C$4:$C$902,0))</f>
        <v>รพช.</v>
      </c>
      <c r="H351" s="165">
        <v>40</v>
      </c>
      <c r="I351" s="164" t="s">
        <v>2771</v>
      </c>
      <c r="J351" s="169">
        <f>INDEX('Org2564 NEW'!G$4:G$902,MATCH(OrgTbl[[#This Row],[code5]],'Org2564 NEW'!$C$4:$C$902,0))</f>
        <v>33</v>
      </c>
      <c r="K351" s="164" t="s">
        <v>932</v>
      </c>
      <c r="L351" s="164" t="str">
        <f>INDEX('Org2564 NEW'!F$4:F$902,MATCH(OrgTbl[[#This Row],[code5]],'Org2564 NEW'!$C$4:$C$902,0))</f>
        <v>F2</v>
      </c>
      <c r="M351" s="165">
        <f>INDEX('Org2564 NEW'!I$4:I$902,MATCH(OrgTbl[[#This Row],[code5]],'Org2564 NEW'!$C$4:$C$902,0))</f>
        <v>5</v>
      </c>
      <c r="O351" s="164" t="s">
        <v>2847</v>
      </c>
      <c r="P351" s="164" t="str">
        <f>INDEX('Org2564 NEW'!J$4:J$902,MATCH(OrgTbl[[#This Row],[code5]],'Org2564 NEW'!$C$4:$C$902,0))</f>
        <v>รพช.F2 &lt;=30,000</v>
      </c>
      <c r="Q351" s="164"/>
      <c r="R351" s="166"/>
    </row>
    <row r="352" spans="1:18" x14ac:dyDescent="0.35">
      <c r="A352" s="164" t="s">
        <v>577</v>
      </c>
      <c r="B352" s="164" t="s">
        <v>3160</v>
      </c>
      <c r="C352" s="164" t="s">
        <v>3161</v>
      </c>
      <c r="D352" s="164" t="s">
        <v>3162</v>
      </c>
      <c r="E352" s="165">
        <v>8</v>
      </c>
      <c r="F352" s="164" t="s">
        <v>948</v>
      </c>
      <c r="G352" s="164" t="str">
        <f>INDEX('Org2564 NEW'!E$4:E$902,MATCH(OrgTbl[[#This Row],[code5]],'Org2564 NEW'!$C$4:$C$902,0))</f>
        <v>รพช.</v>
      </c>
      <c r="H352" s="165">
        <v>41</v>
      </c>
      <c r="I352" s="164" t="s">
        <v>3158</v>
      </c>
      <c r="J352" s="169">
        <f>INDEX('Org2564 NEW'!G$4:G$902,MATCH(OrgTbl[[#This Row],[code5]],'Org2564 NEW'!$C$4:$C$902,0))</f>
        <v>52</v>
      </c>
      <c r="K352" s="164" t="s">
        <v>941</v>
      </c>
      <c r="L352" s="164" t="str">
        <f>INDEX('Org2564 NEW'!F$4:F$902,MATCH(OrgTbl[[#This Row],[code5]],'Org2564 NEW'!$C$4:$C$902,0))</f>
        <v>F2</v>
      </c>
      <c r="M352" s="165">
        <f>INDEX('Org2564 NEW'!I$4:I$902,MATCH(OrgTbl[[#This Row],[code5]],'Org2564 NEW'!$C$4:$C$902,0))</f>
        <v>6</v>
      </c>
      <c r="O352" s="164" t="s">
        <v>3163</v>
      </c>
      <c r="P352" s="164" t="str">
        <f>INDEX('Org2564 NEW'!J$4:J$902,MATCH(OrgTbl[[#This Row],[code5]],'Org2564 NEW'!$C$4:$C$902,0))</f>
        <v>รพช.F2 30,000 - 60,000</v>
      </c>
      <c r="Q352" s="164"/>
      <c r="R352" s="166"/>
    </row>
    <row r="353" spans="1:18" x14ac:dyDescent="0.35">
      <c r="A353" s="164" t="s">
        <v>578</v>
      </c>
      <c r="B353" s="164" t="s">
        <v>3164</v>
      </c>
      <c r="C353" s="164" t="s">
        <v>3165</v>
      </c>
      <c r="D353" s="164" t="s">
        <v>3166</v>
      </c>
      <c r="E353" s="165">
        <v>8</v>
      </c>
      <c r="F353" s="164" t="s">
        <v>948</v>
      </c>
      <c r="G353" s="164" t="str">
        <f>INDEX('Org2564 NEW'!E$4:E$902,MATCH(OrgTbl[[#This Row],[code5]],'Org2564 NEW'!$C$4:$C$902,0))</f>
        <v>รพช.</v>
      </c>
      <c r="H353" s="165">
        <v>41</v>
      </c>
      <c r="I353" s="164" t="s">
        <v>3158</v>
      </c>
      <c r="J353" s="169">
        <f>INDEX('Org2564 NEW'!G$4:G$902,MATCH(OrgTbl[[#This Row],[code5]],'Org2564 NEW'!$C$4:$C$902,0))</f>
        <v>60</v>
      </c>
      <c r="K353" s="164" t="s">
        <v>941</v>
      </c>
      <c r="L353" s="164" t="str">
        <f>INDEX('Org2564 NEW'!F$4:F$902,MATCH(OrgTbl[[#This Row],[code5]],'Org2564 NEW'!$C$4:$C$902,0))</f>
        <v>F2</v>
      </c>
      <c r="M353" s="165">
        <f>INDEX('Org2564 NEW'!I$4:I$902,MATCH(OrgTbl[[#This Row],[code5]],'Org2564 NEW'!$C$4:$C$902,0))</f>
        <v>6</v>
      </c>
      <c r="O353" s="164" t="s">
        <v>3167</v>
      </c>
      <c r="P353" s="164" t="str">
        <f>INDEX('Org2564 NEW'!J$4:J$902,MATCH(OrgTbl[[#This Row],[code5]],'Org2564 NEW'!$C$4:$C$902,0))</f>
        <v>รพช.F2 30,000 - 60,000</v>
      </c>
      <c r="Q353" s="164"/>
      <c r="R353" s="166"/>
    </row>
    <row r="354" spans="1:18" x14ac:dyDescent="0.35">
      <c r="A354" s="164" t="s">
        <v>579</v>
      </c>
      <c r="B354" s="164" t="s">
        <v>3168</v>
      </c>
      <c r="C354" s="164" t="s">
        <v>3169</v>
      </c>
      <c r="D354" s="164" t="s">
        <v>3170</v>
      </c>
      <c r="E354" s="165">
        <v>8</v>
      </c>
      <c r="F354" s="164" t="s">
        <v>938</v>
      </c>
      <c r="G354" s="164" t="str">
        <f>INDEX('Org2564 NEW'!E$4:E$902,MATCH(OrgTbl[[#This Row],[code5]],'Org2564 NEW'!$C$4:$C$902,0))</f>
        <v>รพท.</v>
      </c>
      <c r="H354" s="165">
        <v>41</v>
      </c>
      <c r="I354" s="164" t="s">
        <v>3158</v>
      </c>
      <c r="J354" s="169">
        <f>INDEX('Org2564 NEW'!G$4:G$902,MATCH(OrgTbl[[#This Row],[code5]],'Org2564 NEW'!$C$4:$C$902,0))</f>
        <v>199</v>
      </c>
      <c r="K354" s="164" t="s">
        <v>941</v>
      </c>
      <c r="L354" s="164" t="str">
        <f>INDEX('Org2564 NEW'!F$4:F$902,MATCH(OrgTbl[[#This Row],[code5]],'Org2564 NEW'!$C$4:$C$902,0))</f>
        <v>M1</v>
      </c>
      <c r="M354" s="165">
        <f>INDEX('Org2564 NEW'!I$4:I$902,MATCH(OrgTbl[[#This Row],[code5]],'Org2564 NEW'!$C$4:$C$902,0))</f>
        <v>14</v>
      </c>
      <c r="O354" s="164" t="s">
        <v>3171</v>
      </c>
      <c r="P354" s="164" t="str">
        <f>INDEX('Org2564 NEW'!J$4:J$902,MATCH(OrgTbl[[#This Row],[code5]],'Org2564 NEW'!$C$4:$C$902,0))</f>
        <v>รพท. M1 &lt;=200</v>
      </c>
      <c r="Q354" s="164"/>
      <c r="R354" s="166"/>
    </row>
    <row r="355" spans="1:18" x14ac:dyDescent="0.35">
      <c r="A355" s="164" t="s">
        <v>580</v>
      </c>
      <c r="B355" s="164" t="s">
        <v>3172</v>
      </c>
      <c r="C355" s="164" t="s">
        <v>3173</v>
      </c>
      <c r="D355" s="164" t="s">
        <v>3174</v>
      </c>
      <c r="E355" s="165">
        <v>8</v>
      </c>
      <c r="F355" s="164" t="s">
        <v>948</v>
      </c>
      <c r="G355" s="164" t="str">
        <f>INDEX('Org2564 NEW'!E$4:E$902,MATCH(OrgTbl[[#This Row],[code5]],'Org2564 NEW'!$C$4:$C$902,0))</f>
        <v>รพช.</v>
      </c>
      <c r="H355" s="165">
        <v>41</v>
      </c>
      <c r="I355" s="164" t="s">
        <v>3158</v>
      </c>
      <c r="J355" s="169">
        <f>INDEX('Org2564 NEW'!G$4:G$902,MATCH(OrgTbl[[#This Row],[code5]],'Org2564 NEW'!$C$4:$C$902,0))</f>
        <v>8</v>
      </c>
      <c r="K355" s="164" t="s">
        <v>941</v>
      </c>
      <c r="L355" s="164" t="str">
        <f>INDEX('Org2564 NEW'!F$4:F$902,MATCH(OrgTbl[[#This Row],[code5]],'Org2564 NEW'!$C$4:$C$902,0))</f>
        <v>F3</v>
      </c>
      <c r="M355" s="165">
        <f>INDEX('Org2564 NEW'!I$4:I$902,MATCH(OrgTbl[[#This Row],[code5]],'Org2564 NEW'!$C$4:$C$902,0))</f>
        <v>2</v>
      </c>
      <c r="O355" s="164" t="s">
        <v>3175</v>
      </c>
      <c r="P355" s="164" t="str">
        <f>INDEX('Org2564 NEW'!J$4:J$902,MATCH(OrgTbl[[#This Row],[code5]],'Org2564 NEW'!$C$4:$C$902,0))</f>
        <v>รพช.F3 &lt;=15,000</v>
      </c>
      <c r="Q355" s="164"/>
      <c r="R355" s="166"/>
    </row>
    <row r="356" spans="1:18" x14ac:dyDescent="0.35">
      <c r="A356" s="164" t="s">
        <v>581</v>
      </c>
      <c r="B356" s="164" t="s">
        <v>3176</v>
      </c>
      <c r="C356" s="164" t="s">
        <v>3177</v>
      </c>
      <c r="D356" s="164" t="s">
        <v>3178</v>
      </c>
      <c r="E356" s="165">
        <v>8</v>
      </c>
      <c r="F356" s="164" t="s">
        <v>948</v>
      </c>
      <c r="G356" s="164" t="str">
        <f>INDEX('Org2564 NEW'!E$4:E$902,MATCH(OrgTbl[[#This Row],[code5]],'Org2564 NEW'!$C$4:$C$902,0))</f>
        <v>รพช.</v>
      </c>
      <c r="H356" s="165">
        <v>41</v>
      </c>
      <c r="I356" s="164" t="s">
        <v>3158</v>
      </c>
      <c r="J356" s="169">
        <f>INDEX('Org2564 NEW'!G$4:G$902,MATCH(OrgTbl[[#This Row],[code5]],'Org2564 NEW'!$C$4:$C$902,0))</f>
        <v>40</v>
      </c>
      <c r="K356" s="164" t="s">
        <v>941</v>
      </c>
      <c r="L356" s="164" t="str">
        <f>INDEX('Org2564 NEW'!F$4:F$902,MATCH(OrgTbl[[#This Row],[code5]],'Org2564 NEW'!$C$4:$C$902,0))</f>
        <v>F2</v>
      </c>
      <c r="M356" s="165">
        <f>INDEX('Org2564 NEW'!I$4:I$902,MATCH(OrgTbl[[#This Row],[code5]],'Org2564 NEW'!$C$4:$C$902,0))</f>
        <v>6</v>
      </c>
      <c r="O356" s="164" t="s">
        <v>3179</v>
      </c>
      <c r="P356" s="164" t="str">
        <f>INDEX('Org2564 NEW'!J$4:J$902,MATCH(OrgTbl[[#This Row],[code5]],'Org2564 NEW'!$C$4:$C$902,0))</f>
        <v>รพช.F2 30,000 - 60,000</v>
      </c>
      <c r="Q356" s="164"/>
      <c r="R356" s="166"/>
    </row>
    <row r="357" spans="1:18" x14ac:dyDescent="0.35">
      <c r="A357" s="164" t="s">
        <v>582</v>
      </c>
      <c r="B357" s="164" t="s">
        <v>3180</v>
      </c>
      <c r="C357" s="164" t="s">
        <v>3181</v>
      </c>
      <c r="D357" s="164" t="s">
        <v>3182</v>
      </c>
      <c r="E357" s="165">
        <v>8</v>
      </c>
      <c r="F357" s="164" t="s">
        <v>948</v>
      </c>
      <c r="G357" s="164" t="str">
        <f>INDEX('Org2564 NEW'!E$4:E$902,MATCH(OrgTbl[[#This Row],[code5]],'Org2564 NEW'!$C$4:$C$902,0))</f>
        <v>รพช.</v>
      </c>
      <c r="H357" s="165">
        <v>41</v>
      </c>
      <c r="I357" s="164" t="s">
        <v>3158</v>
      </c>
      <c r="J357" s="169">
        <f>INDEX('Org2564 NEW'!G$4:G$902,MATCH(OrgTbl[[#This Row],[code5]],'Org2564 NEW'!$C$4:$C$902,0))</f>
        <v>126</v>
      </c>
      <c r="K357" s="164" t="s">
        <v>941</v>
      </c>
      <c r="L357" s="164" t="str">
        <f>INDEX('Org2564 NEW'!F$4:F$902,MATCH(OrgTbl[[#This Row],[code5]],'Org2564 NEW'!$C$4:$C$902,0))</f>
        <v>M2</v>
      </c>
      <c r="M357" s="165">
        <f>INDEX('Org2564 NEW'!I$4:I$902,MATCH(OrgTbl[[#This Row],[code5]],'Org2564 NEW'!$C$4:$C$902,0))</f>
        <v>13</v>
      </c>
      <c r="O357" s="164" t="s">
        <v>3183</v>
      </c>
      <c r="P357" s="164" t="str">
        <f>INDEX('Org2564 NEW'!J$4:J$902,MATCH(OrgTbl[[#This Row],[code5]],'Org2564 NEW'!$C$4:$C$902,0))</f>
        <v>รพช. M2 &gt;100</v>
      </c>
      <c r="Q357" s="164"/>
      <c r="R357" s="166"/>
    </row>
    <row r="358" spans="1:18" x14ac:dyDescent="0.35">
      <c r="A358" s="164" t="s">
        <v>583</v>
      </c>
      <c r="B358" s="164" t="s">
        <v>3184</v>
      </c>
      <c r="C358" s="164" t="s">
        <v>3185</v>
      </c>
      <c r="D358" s="164" t="s">
        <v>3186</v>
      </c>
      <c r="E358" s="165">
        <v>8</v>
      </c>
      <c r="F358" s="164" t="s">
        <v>948</v>
      </c>
      <c r="G358" s="164" t="str">
        <f>INDEX('Org2564 NEW'!E$4:E$902,MATCH(OrgTbl[[#This Row],[code5]],'Org2564 NEW'!$C$4:$C$902,0))</f>
        <v>รพช.</v>
      </c>
      <c r="H358" s="165">
        <v>41</v>
      </c>
      <c r="I358" s="164" t="s">
        <v>3158</v>
      </c>
      <c r="J358" s="169">
        <f>INDEX('Org2564 NEW'!G$4:G$902,MATCH(OrgTbl[[#This Row],[code5]],'Org2564 NEW'!$C$4:$C$902,0))</f>
        <v>30</v>
      </c>
      <c r="K358" s="164" t="s">
        <v>941</v>
      </c>
      <c r="L358" s="164" t="str">
        <f>INDEX('Org2564 NEW'!F$4:F$902,MATCH(OrgTbl[[#This Row],[code5]],'Org2564 NEW'!$C$4:$C$902,0))</f>
        <v>F2</v>
      </c>
      <c r="M358" s="165">
        <f>INDEX('Org2564 NEW'!I$4:I$902,MATCH(OrgTbl[[#This Row],[code5]],'Org2564 NEW'!$C$4:$C$902,0))</f>
        <v>5</v>
      </c>
      <c r="O358" s="164" t="s">
        <v>3187</v>
      </c>
      <c r="P358" s="164" t="str">
        <f>INDEX('Org2564 NEW'!J$4:J$902,MATCH(OrgTbl[[#This Row],[code5]],'Org2564 NEW'!$C$4:$C$902,0))</f>
        <v>รพช.F2 &lt;=30,000</v>
      </c>
      <c r="Q358" s="164"/>
      <c r="R358" s="166"/>
    </row>
    <row r="359" spans="1:18" x14ac:dyDescent="0.35">
      <c r="A359" s="164" t="s">
        <v>584</v>
      </c>
      <c r="B359" s="164" t="s">
        <v>3188</v>
      </c>
      <c r="C359" s="164" t="s">
        <v>3189</v>
      </c>
      <c r="D359" s="164" t="s">
        <v>3190</v>
      </c>
      <c r="E359" s="165">
        <v>8</v>
      </c>
      <c r="F359" s="164" t="s">
        <v>948</v>
      </c>
      <c r="G359" s="164" t="str">
        <f>INDEX('Org2564 NEW'!E$4:E$902,MATCH(OrgTbl[[#This Row],[code5]],'Org2564 NEW'!$C$4:$C$902,0))</f>
        <v>รพช.</v>
      </c>
      <c r="H359" s="165">
        <v>41</v>
      </c>
      <c r="I359" s="164" t="s">
        <v>3158</v>
      </c>
      <c r="J359" s="169">
        <f>INDEX('Org2564 NEW'!G$4:G$902,MATCH(OrgTbl[[#This Row],[code5]],'Org2564 NEW'!$C$4:$C$902,0))</f>
        <v>30</v>
      </c>
      <c r="K359" s="164" t="s">
        <v>941</v>
      </c>
      <c r="L359" s="164" t="str">
        <f>INDEX('Org2564 NEW'!F$4:F$902,MATCH(OrgTbl[[#This Row],[code5]],'Org2564 NEW'!$C$4:$C$902,0))</f>
        <v>F2</v>
      </c>
      <c r="M359" s="165">
        <f>INDEX('Org2564 NEW'!I$4:I$902,MATCH(OrgTbl[[#This Row],[code5]],'Org2564 NEW'!$C$4:$C$902,0))</f>
        <v>5</v>
      </c>
      <c r="O359" s="164" t="s">
        <v>3191</v>
      </c>
      <c r="P359" s="164" t="str">
        <f>INDEX('Org2564 NEW'!J$4:J$902,MATCH(OrgTbl[[#This Row],[code5]],'Org2564 NEW'!$C$4:$C$902,0))</f>
        <v>รพช.F2 &lt;=30,000</v>
      </c>
      <c r="Q359" s="164"/>
      <c r="R359" s="166"/>
    </row>
    <row r="360" spans="1:18" x14ac:dyDescent="0.35">
      <c r="A360" s="164" t="s">
        <v>585</v>
      </c>
      <c r="B360" s="164" t="s">
        <v>3192</v>
      </c>
      <c r="C360" s="164" t="s">
        <v>3193</v>
      </c>
      <c r="D360" s="164" t="s">
        <v>3194</v>
      </c>
      <c r="E360" s="165">
        <v>8</v>
      </c>
      <c r="F360" s="164" t="s">
        <v>948</v>
      </c>
      <c r="G360" s="164" t="str">
        <f>INDEX('Org2564 NEW'!E$4:E$902,MATCH(OrgTbl[[#This Row],[code5]],'Org2564 NEW'!$C$4:$C$902,0))</f>
        <v>รพช.</v>
      </c>
      <c r="H360" s="165">
        <v>41</v>
      </c>
      <c r="I360" s="164" t="s">
        <v>3158</v>
      </c>
      <c r="J360" s="169">
        <f>INDEX('Org2564 NEW'!G$4:G$902,MATCH(OrgTbl[[#This Row],[code5]],'Org2564 NEW'!$C$4:$C$902,0))</f>
        <v>38</v>
      </c>
      <c r="K360" s="164" t="s">
        <v>941</v>
      </c>
      <c r="L360" s="164" t="str">
        <f>INDEX('Org2564 NEW'!F$4:F$902,MATCH(OrgTbl[[#This Row],[code5]],'Org2564 NEW'!$C$4:$C$902,0))</f>
        <v>F2</v>
      </c>
      <c r="M360" s="165">
        <f>INDEX('Org2564 NEW'!I$4:I$902,MATCH(OrgTbl[[#This Row],[code5]],'Org2564 NEW'!$C$4:$C$902,0))</f>
        <v>6</v>
      </c>
      <c r="O360" s="164" t="s">
        <v>3195</v>
      </c>
      <c r="P360" s="164" t="str">
        <f>INDEX('Org2564 NEW'!J$4:J$902,MATCH(OrgTbl[[#This Row],[code5]],'Org2564 NEW'!$C$4:$C$902,0))</f>
        <v>รพช.F2 30,000 - 60,000</v>
      </c>
      <c r="Q360" s="164"/>
      <c r="R360" s="166"/>
    </row>
    <row r="361" spans="1:18" x14ac:dyDescent="0.35">
      <c r="A361" s="164" t="s">
        <v>586</v>
      </c>
      <c r="B361" s="164" t="s">
        <v>3196</v>
      </c>
      <c r="C361" s="164" t="s">
        <v>3197</v>
      </c>
      <c r="D361" s="164" t="s">
        <v>3198</v>
      </c>
      <c r="E361" s="165">
        <v>8</v>
      </c>
      <c r="F361" s="164" t="s">
        <v>948</v>
      </c>
      <c r="G361" s="164" t="str">
        <f>INDEX('Org2564 NEW'!E$4:E$902,MATCH(OrgTbl[[#This Row],[code5]],'Org2564 NEW'!$C$4:$C$902,0))</f>
        <v>รพช.</v>
      </c>
      <c r="H361" s="165">
        <v>41</v>
      </c>
      <c r="I361" s="164" t="s">
        <v>3158</v>
      </c>
      <c r="J361" s="169">
        <f>INDEX('Org2564 NEW'!G$4:G$902,MATCH(OrgTbl[[#This Row],[code5]],'Org2564 NEW'!$C$4:$C$902,0))</f>
        <v>55</v>
      </c>
      <c r="K361" s="164" t="s">
        <v>941</v>
      </c>
      <c r="L361" s="164" t="str">
        <f>INDEX('Org2564 NEW'!F$4:F$902,MATCH(OrgTbl[[#This Row],[code5]],'Org2564 NEW'!$C$4:$C$902,0))</f>
        <v>F2</v>
      </c>
      <c r="M361" s="165">
        <f>INDEX('Org2564 NEW'!I$4:I$902,MATCH(OrgTbl[[#This Row],[code5]],'Org2564 NEW'!$C$4:$C$902,0))</f>
        <v>6</v>
      </c>
      <c r="O361" s="164" t="s">
        <v>3200</v>
      </c>
      <c r="P361" s="164" t="str">
        <f>INDEX('Org2564 NEW'!J$4:J$902,MATCH(OrgTbl[[#This Row],[code5]],'Org2564 NEW'!$C$4:$C$902,0))</f>
        <v>รพช.F2 30,000 - 60,000</v>
      </c>
      <c r="Q361" s="164"/>
      <c r="R361" s="166"/>
    </row>
    <row r="362" spans="1:18" x14ac:dyDescent="0.35">
      <c r="A362" s="164" t="s">
        <v>587</v>
      </c>
      <c r="B362" s="164" t="s">
        <v>3201</v>
      </c>
      <c r="C362" s="164" t="s">
        <v>3202</v>
      </c>
      <c r="D362" s="164" t="s">
        <v>3203</v>
      </c>
      <c r="E362" s="165">
        <v>8</v>
      </c>
      <c r="F362" s="164" t="s">
        <v>948</v>
      </c>
      <c r="G362" s="164" t="str">
        <f>INDEX('Org2564 NEW'!E$4:E$902,MATCH(OrgTbl[[#This Row],[code5]],'Org2564 NEW'!$C$4:$C$902,0))</f>
        <v>รพช.</v>
      </c>
      <c r="H362" s="165">
        <v>41</v>
      </c>
      <c r="I362" s="164" t="s">
        <v>3158</v>
      </c>
      <c r="J362" s="169">
        <f>INDEX('Org2564 NEW'!G$4:G$902,MATCH(OrgTbl[[#This Row],[code5]],'Org2564 NEW'!$C$4:$C$902,0))</f>
        <v>114</v>
      </c>
      <c r="K362" s="164" t="s">
        <v>941</v>
      </c>
      <c r="L362" s="164" t="str">
        <f>INDEX('Org2564 NEW'!F$4:F$902,MATCH(OrgTbl[[#This Row],[code5]],'Org2564 NEW'!$C$4:$C$902,0))</f>
        <v>M2</v>
      </c>
      <c r="M362" s="165">
        <f>INDEX('Org2564 NEW'!I$4:I$902,MATCH(OrgTbl[[#This Row],[code5]],'Org2564 NEW'!$C$4:$C$902,0))</f>
        <v>13</v>
      </c>
      <c r="O362" s="164" t="s">
        <v>3205</v>
      </c>
      <c r="P362" s="164" t="str">
        <f>INDEX('Org2564 NEW'!J$4:J$902,MATCH(OrgTbl[[#This Row],[code5]],'Org2564 NEW'!$C$4:$C$902,0))</f>
        <v>รพช. M2 &gt;100</v>
      </c>
      <c r="Q362" s="164"/>
      <c r="R362" s="166"/>
    </row>
    <row r="363" spans="1:18" x14ac:dyDescent="0.35">
      <c r="A363" s="164" t="s">
        <v>588</v>
      </c>
      <c r="B363" s="164" t="s">
        <v>3206</v>
      </c>
      <c r="C363" s="164" t="s">
        <v>3207</v>
      </c>
      <c r="D363" s="164" t="s">
        <v>3208</v>
      </c>
      <c r="E363" s="165">
        <v>8</v>
      </c>
      <c r="F363" s="164" t="s">
        <v>948</v>
      </c>
      <c r="G363" s="164" t="str">
        <f>INDEX('Org2564 NEW'!E$4:E$902,MATCH(OrgTbl[[#This Row],[code5]],'Org2564 NEW'!$C$4:$C$902,0))</f>
        <v>รพช.</v>
      </c>
      <c r="H363" s="165">
        <v>41</v>
      </c>
      <c r="I363" s="164" t="s">
        <v>3158</v>
      </c>
      <c r="J363" s="169">
        <f>INDEX('Org2564 NEW'!G$4:G$902,MATCH(OrgTbl[[#This Row],[code5]],'Org2564 NEW'!$C$4:$C$902,0))</f>
        <v>88</v>
      </c>
      <c r="K363" s="164" t="s">
        <v>941</v>
      </c>
      <c r="L363" s="164" t="str">
        <f>INDEX('Org2564 NEW'!F$4:F$902,MATCH(OrgTbl[[#This Row],[code5]],'Org2564 NEW'!$C$4:$C$902,0))</f>
        <v>F2</v>
      </c>
      <c r="M363" s="165">
        <f>INDEX('Org2564 NEW'!I$4:I$902,MATCH(OrgTbl[[#This Row],[code5]],'Org2564 NEW'!$C$4:$C$902,0))</f>
        <v>6</v>
      </c>
      <c r="O363" s="164" t="s">
        <v>3209</v>
      </c>
      <c r="P363" s="164" t="str">
        <f>INDEX('Org2564 NEW'!J$4:J$902,MATCH(OrgTbl[[#This Row],[code5]],'Org2564 NEW'!$C$4:$C$902,0))</f>
        <v>รพช.F2 30,000 - 60,000</v>
      </c>
      <c r="Q363" s="164"/>
      <c r="R363" s="166"/>
    </row>
    <row r="364" spans="1:18" x14ac:dyDescent="0.35">
      <c r="A364" s="164" t="s">
        <v>589</v>
      </c>
      <c r="B364" s="164" t="s">
        <v>3210</v>
      </c>
      <c r="C364" s="164" t="s">
        <v>3211</v>
      </c>
      <c r="D364" s="164" t="s">
        <v>3212</v>
      </c>
      <c r="E364" s="165">
        <v>8</v>
      </c>
      <c r="F364" s="164" t="s">
        <v>948</v>
      </c>
      <c r="G364" s="164" t="str">
        <f>INDEX('Org2564 NEW'!E$4:E$902,MATCH(OrgTbl[[#This Row],[code5]],'Org2564 NEW'!$C$4:$C$902,0))</f>
        <v>รพช.</v>
      </c>
      <c r="H364" s="165">
        <v>41</v>
      </c>
      <c r="I364" s="164" t="s">
        <v>3158</v>
      </c>
      <c r="J364" s="169">
        <f>INDEX('Org2564 NEW'!G$4:G$902,MATCH(OrgTbl[[#This Row],[code5]],'Org2564 NEW'!$C$4:$C$902,0))</f>
        <v>114</v>
      </c>
      <c r="K364" s="164" t="s">
        <v>941</v>
      </c>
      <c r="L364" s="164" t="str">
        <f>INDEX('Org2564 NEW'!F$4:F$902,MATCH(OrgTbl[[#This Row],[code5]],'Org2564 NEW'!$C$4:$C$902,0))</f>
        <v>F1</v>
      </c>
      <c r="M364" s="165">
        <f>INDEX('Org2564 NEW'!I$4:I$902,MATCH(OrgTbl[[#This Row],[code5]],'Org2564 NEW'!$C$4:$C$902,0))</f>
        <v>10</v>
      </c>
      <c r="O364" s="164" t="s">
        <v>3214</v>
      </c>
      <c r="P364" s="164" t="str">
        <f>INDEX('Org2564 NEW'!J$4:J$902,MATCH(OrgTbl[[#This Row],[code5]],'Org2564 NEW'!$C$4:$C$902,0))</f>
        <v>รพช.F1 50,000-100,000</v>
      </c>
      <c r="Q364" s="164"/>
      <c r="R364" s="166"/>
    </row>
    <row r="365" spans="1:18" x14ac:dyDescent="0.35">
      <c r="A365" s="164" t="s">
        <v>590</v>
      </c>
      <c r="B365" s="164" t="s">
        <v>3215</v>
      </c>
      <c r="C365" s="164" t="s">
        <v>3216</v>
      </c>
      <c r="D365" s="164" t="s">
        <v>3217</v>
      </c>
      <c r="E365" s="165">
        <v>8</v>
      </c>
      <c r="F365" s="164" t="s">
        <v>948</v>
      </c>
      <c r="G365" s="164" t="str">
        <f>INDEX('Org2564 NEW'!E$4:E$902,MATCH(OrgTbl[[#This Row],[code5]],'Org2564 NEW'!$C$4:$C$902,0))</f>
        <v>รพช.</v>
      </c>
      <c r="H365" s="165">
        <v>41</v>
      </c>
      <c r="I365" s="164" t="s">
        <v>3158</v>
      </c>
      <c r="J365" s="169">
        <f>INDEX('Org2564 NEW'!G$4:G$902,MATCH(OrgTbl[[#This Row],[code5]],'Org2564 NEW'!$C$4:$C$902,0))</f>
        <v>30</v>
      </c>
      <c r="K365" s="164" t="s">
        <v>941</v>
      </c>
      <c r="L365" s="164" t="str">
        <f>INDEX('Org2564 NEW'!F$4:F$902,MATCH(OrgTbl[[#This Row],[code5]],'Org2564 NEW'!$C$4:$C$902,0))</f>
        <v>F2</v>
      </c>
      <c r="M365" s="165">
        <f>INDEX('Org2564 NEW'!I$4:I$902,MATCH(OrgTbl[[#This Row],[code5]],'Org2564 NEW'!$C$4:$C$902,0))</f>
        <v>5</v>
      </c>
      <c r="O365" s="164" t="s">
        <v>3218</v>
      </c>
      <c r="P365" s="164" t="str">
        <f>INDEX('Org2564 NEW'!J$4:J$902,MATCH(OrgTbl[[#This Row],[code5]],'Org2564 NEW'!$C$4:$C$902,0))</f>
        <v>รพช.F2 &lt;=30,000</v>
      </c>
      <c r="Q365" s="164"/>
      <c r="R365" s="166"/>
    </row>
    <row r="366" spans="1:18" x14ac:dyDescent="0.35">
      <c r="A366" s="164" t="s">
        <v>591</v>
      </c>
      <c r="B366" s="164" t="s">
        <v>3219</v>
      </c>
      <c r="C366" s="164" t="s">
        <v>3220</v>
      </c>
      <c r="D366" s="164" t="s">
        <v>3221</v>
      </c>
      <c r="E366" s="165">
        <v>8</v>
      </c>
      <c r="F366" s="164" t="s">
        <v>948</v>
      </c>
      <c r="G366" s="164" t="str">
        <f>INDEX('Org2564 NEW'!E$4:E$902,MATCH(OrgTbl[[#This Row],[code5]],'Org2564 NEW'!$C$4:$C$902,0))</f>
        <v>รพช.</v>
      </c>
      <c r="H366" s="165">
        <v>41</v>
      </c>
      <c r="I366" s="164" t="s">
        <v>3158</v>
      </c>
      <c r="J366" s="169">
        <f>INDEX('Org2564 NEW'!G$4:G$902,MATCH(OrgTbl[[#This Row],[code5]],'Org2564 NEW'!$C$4:$C$902,0))</f>
        <v>30</v>
      </c>
      <c r="K366" s="164" t="s">
        <v>941</v>
      </c>
      <c r="L366" s="164" t="str">
        <f>INDEX('Org2564 NEW'!F$4:F$902,MATCH(OrgTbl[[#This Row],[code5]],'Org2564 NEW'!$C$4:$C$902,0))</f>
        <v>F2</v>
      </c>
      <c r="M366" s="165">
        <f>INDEX('Org2564 NEW'!I$4:I$902,MATCH(OrgTbl[[#This Row],[code5]],'Org2564 NEW'!$C$4:$C$902,0))</f>
        <v>5</v>
      </c>
      <c r="O366" s="164" t="s">
        <v>3222</v>
      </c>
      <c r="P366" s="164" t="str">
        <f>INDEX('Org2564 NEW'!J$4:J$902,MATCH(OrgTbl[[#This Row],[code5]],'Org2564 NEW'!$C$4:$C$902,0))</f>
        <v>รพช.F2 &lt;=30,000</v>
      </c>
      <c r="Q366" s="164"/>
      <c r="R366" s="166"/>
    </row>
    <row r="367" spans="1:18" x14ac:dyDescent="0.35">
      <c r="A367" s="164" t="s">
        <v>592</v>
      </c>
      <c r="B367" s="164" t="s">
        <v>3223</v>
      </c>
      <c r="C367" s="164" t="s">
        <v>3224</v>
      </c>
      <c r="D367" s="164" t="s">
        <v>3225</v>
      </c>
      <c r="E367" s="165">
        <v>8</v>
      </c>
      <c r="F367" s="164" t="s">
        <v>948</v>
      </c>
      <c r="G367" s="164" t="str">
        <f>INDEX('Org2564 NEW'!E$4:E$902,MATCH(OrgTbl[[#This Row],[code5]],'Org2564 NEW'!$C$4:$C$902,0))</f>
        <v>รพช.</v>
      </c>
      <c r="H367" s="165">
        <v>41</v>
      </c>
      <c r="I367" s="164" t="s">
        <v>3158</v>
      </c>
      <c r="J367" s="169">
        <f>INDEX('Org2564 NEW'!G$4:G$902,MATCH(OrgTbl[[#This Row],[code5]],'Org2564 NEW'!$C$4:$C$902,0))</f>
        <v>36</v>
      </c>
      <c r="K367" s="164" t="s">
        <v>941</v>
      </c>
      <c r="L367" s="164" t="str">
        <f>INDEX('Org2564 NEW'!F$4:F$902,MATCH(OrgTbl[[#This Row],[code5]],'Org2564 NEW'!$C$4:$C$902,0))</f>
        <v>F2</v>
      </c>
      <c r="M367" s="165">
        <f>INDEX('Org2564 NEW'!I$4:I$902,MATCH(OrgTbl[[#This Row],[code5]],'Org2564 NEW'!$C$4:$C$902,0))</f>
        <v>5</v>
      </c>
      <c r="O367" s="164" t="s">
        <v>3226</v>
      </c>
      <c r="P367" s="164" t="str">
        <f>INDEX('Org2564 NEW'!J$4:J$902,MATCH(OrgTbl[[#This Row],[code5]],'Org2564 NEW'!$C$4:$C$902,0))</f>
        <v>รพช.F2 &lt;=30,000</v>
      </c>
      <c r="Q367" s="164"/>
      <c r="R367" s="166"/>
    </row>
    <row r="368" spans="1:18" x14ac:dyDescent="0.35">
      <c r="A368" s="164" t="s">
        <v>593</v>
      </c>
      <c r="B368" s="164" t="s">
        <v>3227</v>
      </c>
      <c r="C368" s="164" t="s">
        <v>3228</v>
      </c>
      <c r="D368" s="164" t="s">
        <v>3229</v>
      </c>
      <c r="E368" s="165">
        <v>8</v>
      </c>
      <c r="F368" s="164" t="s">
        <v>948</v>
      </c>
      <c r="G368" s="164" t="str">
        <f>INDEX('Org2564 NEW'!E$4:E$902,MATCH(OrgTbl[[#This Row],[code5]],'Org2564 NEW'!$C$4:$C$902,0))</f>
        <v>รพช.</v>
      </c>
      <c r="H368" s="165">
        <v>41</v>
      </c>
      <c r="I368" s="164" t="s">
        <v>3158</v>
      </c>
      <c r="J368" s="169">
        <f>INDEX('Org2564 NEW'!G$4:G$902,MATCH(OrgTbl[[#This Row],[code5]],'Org2564 NEW'!$C$4:$C$902,0))</f>
        <v>30</v>
      </c>
      <c r="K368" s="164" t="s">
        <v>941</v>
      </c>
      <c r="L368" s="164" t="str">
        <f>INDEX('Org2564 NEW'!F$4:F$902,MATCH(OrgTbl[[#This Row],[code5]],'Org2564 NEW'!$C$4:$C$902,0))</f>
        <v>F2</v>
      </c>
      <c r="M368" s="165">
        <f>INDEX('Org2564 NEW'!I$4:I$902,MATCH(OrgTbl[[#This Row],[code5]],'Org2564 NEW'!$C$4:$C$902,0))</f>
        <v>5</v>
      </c>
      <c r="O368" s="164" t="s">
        <v>3230</v>
      </c>
      <c r="P368" s="164" t="str">
        <f>INDEX('Org2564 NEW'!J$4:J$902,MATCH(OrgTbl[[#This Row],[code5]],'Org2564 NEW'!$C$4:$C$902,0))</f>
        <v>รพช.F2 &lt;=30,000</v>
      </c>
      <c r="Q368" s="164"/>
      <c r="R368" s="166"/>
    </row>
    <row r="369" spans="1:18" x14ac:dyDescent="0.35">
      <c r="A369" s="164" t="s">
        <v>530</v>
      </c>
      <c r="B369" s="164" t="s">
        <v>3249</v>
      </c>
      <c r="C369" s="164" t="s">
        <v>3250</v>
      </c>
      <c r="D369" s="164" t="s">
        <v>3251</v>
      </c>
      <c r="E369" s="165">
        <v>8</v>
      </c>
      <c r="F369" s="164" t="s">
        <v>948</v>
      </c>
      <c r="G369" s="164" t="str">
        <f>INDEX('Org2564 NEW'!E$4:E$902,MATCH(OrgTbl[[#This Row],[code5]],'Org2564 NEW'!$C$4:$C$902,0))</f>
        <v>รพช.</v>
      </c>
      <c r="H369" s="165">
        <v>42</v>
      </c>
      <c r="I369" s="164" t="s">
        <v>3246</v>
      </c>
      <c r="J369" s="169">
        <f>INDEX('Org2564 NEW'!G$4:G$902,MATCH(OrgTbl[[#This Row],[code5]],'Org2564 NEW'!$C$4:$C$902,0))</f>
        <v>40</v>
      </c>
      <c r="K369" s="164" t="s">
        <v>932</v>
      </c>
      <c r="L369" s="164" t="str">
        <f>INDEX('Org2564 NEW'!F$4:F$902,MATCH(OrgTbl[[#This Row],[code5]],'Org2564 NEW'!$C$4:$C$902,0))</f>
        <v>F2</v>
      </c>
      <c r="M369" s="165">
        <f>INDEX('Org2564 NEW'!I$4:I$902,MATCH(OrgTbl[[#This Row],[code5]],'Org2564 NEW'!$C$4:$C$902,0))</f>
        <v>5</v>
      </c>
      <c r="O369" s="164" t="s">
        <v>3252</v>
      </c>
      <c r="P369" s="164" t="str">
        <f>INDEX('Org2564 NEW'!J$4:J$902,MATCH(OrgTbl[[#This Row],[code5]],'Org2564 NEW'!$C$4:$C$902,0))</f>
        <v>รพช.F2 &lt;=30,000</v>
      </c>
      <c r="Q369" s="164"/>
      <c r="R369" s="166"/>
    </row>
    <row r="370" spans="1:18" x14ac:dyDescent="0.35">
      <c r="A370" s="164" t="s">
        <v>531</v>
      </c>
      <c r="B370" s="164" t="s">
        <v>3253</v>
      </c>
      <c r="C370" s="164" t="s">
        <v>3254</v>
      </c>
      <c r="D370" s="164" t="s">
        <v>3255</v>
      </c>
      <c r="E370" s="165">
        <v>8</v>
      </c>
      <c r="F370" s="164" t="s">
        <v>948</v>
      </c>
      <c r="G370" s="164" t="str">
        <f>INDEX('Org2564 NEW'!E$4:E$902,MATCH(OrgTbl[[#This Row],[code5]],'Org2564 NEW'!$C$4:$C$902,0))</f>
        <v>รพช.</v>
      </c>
      <c r="H370" s="165">
        <v>42</v>
      </c>
      <c r="I370" s="164" t="s">
        <v>3246</v>
      </c>
      <c r="J370" s="169">
        <f>INDEX('Org2564 NEW'!G$4:G$902,MATCH(OrgTbl[[#This Row],[code5]],'Org2564 NEW'!$C$4:$C$902,0))</f>
        <v>59</v>
      </c>
      <c r="K370" s="164" t="s">
        <v>932</v>
      </c>
      <c r="L370" s="164" t="str">
        <f>INDEX('Org2564 NEW'!F$4:F$902,MATCH(OrgTbl[[#This Row],[code5]],'Org2564 NEW'!$C$4:$C$902,0))</f>
        <v>F2</v>
      </c>
      <c r="M370" s="165">
        <f>INDEX('Org2564 NEW'!I$4:I$902,MATCH(OrgTbl[[#This Row],[code5]],'Org2564 NEW'!$C$4:$C$902,0))</f>
        <v>6</v>
      </c>
      <c r="O370" s="164" t="s">
        <v>3256</v>
      </c>
      <c r="P370" s="164" t="str">
        <f>INDEX('Org2564 NEW'!J$4:J$902,MATCH(OrgTbl[[#This Row],[code5]],'Org2564 NEW'!$C$4:$C$902,0))</f>
        <v>รพช.F2 30,000 - 60,000</v>
      </c>
      <c r="Q370" s="164"/>
      <c r="R370" s="166"/>
    </row>
    <row r="371" spans="1:18" x14ac:dyDescent="0.35">
      <c r="A371" s="164" t="s">
        <v>532</v>
      </c>
      <c r="B371" s="164" t="s">
        <v>3257</v>
      </c>
      <c r="C371" s="164" t="s">
        <v>3258</v>
      </c>
      <c r="D371" s="164" t="s">
        <v>3259</v>
      </c>
      <c r="E371" s="165">
        <v>8</v>
      </c>
      <c r="F371" s="164" t="s">
        <v>948</v>
      </c>
      <c r="G371" s="164" t="str">
        <f>INDEX('Org2564 NEW'!E$4:E$902,MATCH(OrgTbl[[#This Row],[code5]],'Org2564 NEW'!$C$4:$C$902,0))</f>
        <v>รพช.</v>
      </c>
      <c r="H371" s="165">
        <v>42</v>
      </c>
      <c r="I371" s="164" t="s">
        <v>3246</v>
      </c>
      <c r="J371" s="169">
        <f>INDEX('Org2564 NEW'!G$4:G$902,MATCH(OrgTbl[[#This Row],[code5]],'Org2564 NEW'!$C$4:$C$902,0))</f>
        <v>53</v>
      </c>
      <c r="K371" s="164" t="s">
        <v>932</v>
      </c>
      <c r="L371" s="164" t="str">
        <f>INDEX('Org2564 NEW'!F$4:F$902,MATCH(OrgTbl[[#This Row],[code5]],'Org2564 NEW'!$C$4:$C$902,0))</f>
        <v>F2</v>
      </c>
      <c r="M371" s="165">
        <f>INDEX('Org2564 NEW'!I$4:I$902,MATCH(OrgTbl[[#This Row],[code5]],'Org2564 NEW'!$C$4:$C$902,0))</f>
        <v>6</v>
      </c>
      <c r="O371" s="164" t="s">
        <v>3260</v>
      </c>
      <c r="P371" s="164" t="str">
        <f>INDEX('Org2564 NEW'!J$4:J$902,MATCH(OrgTbl[[#This Row],[code5]],'Org2564 NEW'!$C$4:$C$902,0))</f>
        <v>รพช.F2 30,000 - 60,000</v>
      </c>
      <c r="Q371" s="164"/>
      <c r="R371" s="166"/>
    </row>
    <row r="372" spans="1:18" x14ac:dyDescent="0.35">
      <c r="A372" s="164" t="s">
        <v>533</v>
      </c>
      <c r="B372" s="164" t="s">
        <v>3261</v>
      </c>
      <c r="C372" s="164" t="s">
        <v>3262</v>
      </c>
      <c r="D372" s="164" t="s">
        <v>3263</v>
      </c>
      <c r="E372" s="165">
        <v>8</v>
      </c>
      <c r="F372" s="164" t="s">
        <v>948</v>
      </c>
      <c r="G372" s="164" t="str">
        <f>INDEX('Org2564 NEW'!E$4:E$902,MATCH(OrgTbl[[#This Row],[code5]],'Org2564 NEW'!$C$4:$C$902,0))</f>
        <v>รพช.</v>
      </c>
      <c r="H372" s="165">
        <v>42</v>
      </c>
      <c r="I372" s="164" t="s">
        <v>3246</v>
      </c>
      <c r="J372" s="169">
        <f>INDEX('Org2564 NEW'!G$4:G$902,MATCH(OrgTbl[[#This Row],[code5]],'Org2564 NEW'!$C$4:$C$902,0))</f>
        <v>30</v>
      </c>
      <c r="K372" s="164" t="s">
        <v>932</v>
      </c>
      <c r="L372" s="164" t="str">
        <f>INDEX('Org2564 NEW'!F$4:F$902,MATCH(OrgTbl[[#This Row],[code5]],'Org2564 NEW'!$C$4:$C$902,0))</f>
        <v>F3</v>
      </c>
      <c r="M372" s="165">
        <f>INDEX('Org2564 NEW'!I$4:I$902,MATCH(OrgTbl[[#This Row],[code5]],'Org2564 NEW'!$C$4:$C$902,0))</f>
        <v>2</v>
      </c>
      <c r="O372" s="164" t="s">
        <v>3264</v>
      </c>
      <c r="P372" s="164" t="str">
        <f>INDEX('Org2564 NEW'!J$4:J$902,MATCH(OrgTbl[[#This Row],[code5]],'Org2564 NEW'!$C$4:$C$902,0))</f>
        <v>รพช.F3 &lt;=15,000</v>
      </c>
      <c r="Q372" s="164"/>
      <c r="R372" s="166"/>
    </row>
    <row r="373" spans="1:18" x14ac:dyDescent="0.35">
      <c r="A373" s="164" t="s">
        <v>534</v>
      </c>
      <c r="B373" s="164" t="s">
        <v>3265</v>
      </c>
      <c r="C373" s="164" t="s">
        <v>3266</v>
      </c>
      <c r="D373" s="164" t="s">
        <v>3267</v>
      </c>
      <c r="E373" s="165">
        <v>8</v>
      </c>
      <c r="F373" s="164" t="s">
        <v>948</v>
      </c>
      <c r="G373" s="164" t="str">
        <f>INDEX('Org2564 NEW'!E$4:E$902,MATCH(OrgTbl[[#This Row],[code5]],'Org2564 NEW'!$C$4:$C$902,0))</f>
        <v>รพช.</v>
      </c>
      <c r="H373" s="165">
        <v>42</v>
      </c>
      <c r="I373" s="164" t="s">
        <v>3246</v>
      </c>
      <c r="J373" s="169">
        <f>INDEX('Org2564 NEW'!G$4:G$902,MATCH(OrgTbl[[#This Row],[code5]],'Org2564 NEW'!$C$4:$C$902,0))</f>
        <v>32</v>
      </c>
      <c r="K373" s="164" t="s">
        <v>932</v>
      </c>
      <c r="L373" s="164" t="str">
        <f>INDEX('Org2564 NEW'!F$4:F$902,MATCH(OrgTbl[[#This Row],[code5]],'Org2564 NEW'!$C$4:$C$902,0))</f>
        <v>F2</v>
      </c>
      <c r="M373" s="165">
        <f>INDEX('Org2564 NEW'!I$4:I$902,MATCH(OrgTbl[[#This Row],[code5]],'Org2564 NEW'!$C$4:$C$902,0))</f>
        <v>5</v>
      </c>
      <c r="O373" s="164" t="s">
        <v>3268</v>
      </c>
      <c r="P373" s="164" t="str">
        <f>INDEX('Org2564 NEW'!J$4:J$902,MATCH(OrgTbl[[#This Row],[code5]],'Org2564 NEW'!$C$4:$C$902,0))</f>
        <v>รพช.F2 &lt;=30,000</v>
      </c>
      <c r="Q373" s="164"/>
      <c r="R373" s="166"/>
    </row>
    <row r="374" spans="1:18" x14ac:dyDescent="0.35">
      <c r="A374" s="164" t="s">
        <v>535</v>
      </c>
      <c r="B374" s="164" t="s">
        <v>3269</v>
      </c>
      <c r="C374" s="164" t="s">
        <v>3270</v>
      </c>
      <c r="D374" s="164" t="s">
        <v>3271</v>
      </c>
      <c r="E374" s="165">
        <v>8</v>
      </c>
      <c r="F374" s="164" t="s">
        <v>948</v>
      </c>
      <c r="G374" s="164" t="str">
        <f>INDEX('Org2564 NEW'!E$4:E$902,MATCH(OrgTbl[[#This Row],[code5]],'Org2564 NEW'!$C$4:$C$902,0))</f>
        <v>รพช.</v>
      </c>
      <c r="H374" s="165">
        <v>42</v>
      </c>
      <c r="I374" s="164" t="s">
        <v>3246</v>
      </c>
      <c r="J374" s="169">
        <f>INDEX('Org2564 NEW'!G$4:G$902,MATCH(OrgTbl[[#This Row],[code5]],'Org2564 NEW'!$C$4:$C$902,0))</f>
        <v>50</v>
      </c>
      <c r="K374" s="164" t="s">
        <v>932</v>
      </c>
      <c r="L374" s="164" t="str">
        <f>INDEX('Org2564 NEW'!F$4:F$902,MATCH(OrgTbl[[#This Row],[code5]],'Org2564 NEW'!$C$4:$C$902,0))</f>
        <v>F2</v>
      </c>
      <c r="M374" s="165">
        <f>INDEX('Org2564 NEW'!I$4:I$902,MATCH(OrgTbl[[#This Row],[code5]],'Org2564 NEW'!$C$4:$C$902,0))</f>
        <v>5</v>
      </c>
      <c r="O374" s="164" t="s">
        <v>3273</v>
      </c>
      <c r="P374" s="164" t="str">
        <f>INDEX('Org2564 NEW'!J$4:J$902,MATCH(OrgTbl[[#This Row],[code5]],'Org2564 NEW'!$C$4:$C$902,0))</f>
        <v>รพช.F2 &lt;=30,000</v>
      </c>
      <c r="Q374" s="164"/>
      <c r="R374" s="166"/>
    </row>
    <row r="375" spans="1:18" x14ac:dyDescent="0.35">
      <c r="A375" s="164" t="s">
        <v>536</v>
      </c>
      <c r="B375" s="164" t="s">
        <v>3274</v>
      </c>
      <c r="C375" s="164" t="s">
        <v>3275</v>
      </c>
      <c r="D375" s="164" t="s">
        <v>3276</v>
      </c>
      <c r="E375" s="165">
        <v>8</v>
      </c>
      <c r="F375" s="164" t="s">
        <v>948</v>
      </c>
      <c r="G375" s="164" t="str">
        <f>INDEX('Org2564 NEW'!E$4:E$902,MATCH(OrgTbl[[#This Row],[code5]],'Org2564 NEW'!$C$4:$C$902,0))</f>
        <v>รพช.</v>
      </c>
      <c r="H375" s="165">
        <v>42</v>
      </c>
      <c r="I375" s="164" t="s">
        <v>3246</v>
      </c>
      <c r="J375" s="169">
        <f>INDEX('Org2564 NEW'!G$4:G$902,MATCH(OrgTbl[[#This Row],[code5]],'Org2564 NEW'!$C$4:$C$902,0))</f>
        <v>113</v>
      </c>
      <c r="K375" s="164" t="s">
        <v>932</v>
      </c>
      <c r="L375" s="164" t="str">
        <f>INDEX('Org2564 NEW'!F$4:F$902,MATCH(OrgTbl[[#This Row],[code5]],'Org2564 NEW'!$C$4:$C$902,0))</f>
        <v>F1</v>
      </c>
      <c r="M375" s="165">
        <f>INDEX('Org2564 NEW'!I$4:I$902,MATCH(OrgTbl[[#This Row],[code5]],'Org2564 NEW'!$C$4:$C$902,0))</f>
        <v>10</v>
      </c>
      <c r="O375" s="164" t="s">
        <v>3277</v>
      </c>
      <c r="P375" s="164" t="str">
        <f>INDEX('Org2564 NEW'!J$4:J$902,MATCH(OrgTbl[[#This Row],[code5]],'Org2564 NEW'!$C$4:$C$902,0))</f>
        <v>รพช.F1 50,000-100,000</v>
      </c>
      <c r="Q375" s="164"/>
      <c r="R375" s="166"/>
    </row>
    <row r="376" spans="1:18" x14ac:dyDescent="0.35">
      <c r="A376" s="164" t="s">
        <v>537</v>
      </c>
      <c r="B376" s="164" t="s">
        <v>3278</v>
      </c>
      <c r="C376" s="164" t="s">
        <v>3279</v>
      </c>
      <c r="D376" s="164" t="s">
        <v>3280</v>
      </c>
      <c r="E376" s="165">
        <v>8</v>
      </c>
      <c r="F376" s="164" t="s">
        <v>948</v>
      </c>
      <c r="G376" s="164" t="str">
        <f>INDEX('Org2564 NEW'!E$4:E$902,MATCH(OrgTbl[[#This Row],[code5]],'Org2564 NEW'!$C$4:$C$902,0))</f>
        <v>รพช.</v>
      </c>
      <c r="H376" s="165">
        <v>42</v>
      </c>
      <c r="I376" s="164" t="s">
        <v>3246</v>
      </c>
      <c r="J376" s="169">
        <f>INDEX('Org2564 NEW'!G$4:G$902,MATCH(OrgTbl[[#This Row],[code5]],'Org2564 NEW'!$C$4:$C$902,0))</f>
        <v>51</v>
      </c>
      <c r="K376" s="164" t="s">
        <v>932</v>
      </c>
      <c r="L376" s="164" t="str">
        <f>INDEX('Org2564 NEW'!F$4:F$902,MATCH(OrgTbl[[#This Row],[code5]],'Org2564 NEW'!$C$4:$C$902,0))</f>
        <v>F2</v>
      </c>
      <c r="M376" s="165">
        <f>INDEX('Org2564 NEW'!I$4:I$902,MATCH(OrgTbl[[#This Row],[code5]],'Org2564 NEW'!$C$4:$C$902,0))</f>
        <v>5</v>
      </c>
      <c r="O376" s="164" t="s">
        <v>3281</v>
      </c>
      <c r="P376" s="164" t="str">
        <f>INDEX('Org2564 NEW'!J$4:J$902,MATCH(OrgTbl[[#This Row],[code5]],'Org2564 NEW'!$C$4:$C$902,0))</f>
        <v>รพช.F2 &lt;=30,000</v>
      </c>
      <c r="Q376" s="164"/>
      <c r="R376" s="166"/>
    </row>
    <row r="377" spans="1:18" x14ac:dyDescent="0.35">
      <c r="A377" s="164" t="s">
        <v>538</v>
      </c>
      <c r="B377" s="164" t="s">
        <v>3282</v>
      </c>
      <c r="C377" s="164" t="s">
        <v>3283</v>
      </c>
      <c r="D377" s="164" t="s">
        <v>3284</v>
      </c>
      <c r="E377" s="165">
        <v>8</v>
      </c>
      <c r="F377" s="164" t="s">
        <v>948</v>
      </c>
      <c r="G377" s="164" t="str">
        <f>INDEX('Org2564 NEW'!E$4:E$902,MATCH(OrgTbl[[#This Row],[code5]],'Org2564 NEW'!$C$4:$C$902,0))</f>
        <v>รพช.</v>
      </c>
      <c r="H377" s="165">
        <v>42</v>
      </c>
      <c r="I377" s="164" t="s">
        <v>3246</v>
      </c>
      <c r="J377" s="169">
        <f>INDEX('Org2564 NEW'!G$4:G$902,MATCH(OrgTbl[[#This Row],[code5]],'Org2564 NEW'!$C$4:$C$902,0))</f>
        <v>42</v>
      </c>
      <c r="K377" s="164" t="s">
        <v>932</v>
      </c>
      <c r="L377" s="164" t="str">
        <f>INDEX('Org2564 NEW'!F$4:F$902,MATCH(OrgTbl[[#This Row],[code5]],'Org2564 NEW'!$C$4:$C$902,0))</f>
        <v>F2</v>
      </c>
      <c r="M377" s="165">
        <f>INDEX('Org2564 NEW'!I$4:I$902,MATCH(OrgTbl[[#This Row],[code5]],'Org2564 NEW'!$C$4:$C$902,0))</f>
        <v>5</v>
      </c>
      <c r="O377" s="164" t="s">
        <v>3285</v>
      </c>
      <c r="P377" s="164" t="str">
        <f>INDEX('Org2564 NEW'!J$4:J$902,MATCH(OrgTbl[[#This Row],[code5]],'Org2564 NEW'!$C$4:$C$902,0))</f>
        <v>รพช.F2 &lt;=30,000</v>
      </c>
      <c r="Q377" s="164"/>
      <c r="R377" s="166"/>
    </row>
    <row r="378" spans="1:18" x14ac:dyDescent="0.35">
      <c r="A378" s="164" t="s">
        <v>539</v>
      </c>
      <c r="B378" s="164" t="s">
        <v>3286</v>
      </c>
      <c r="C378" s="164" t="s">
        <v>3287</v>
      </c>
      <c r="D378" s="164" t="s">
        <v>3288</v>
      </c>
      <c r="E378" s="165">
        <v>8</v>
      </c>
      <c r="F378" s="164" t="s">
        <v>948</v>
      </c>
      <c r="G378" s="164" t="str">
        <f>INDEX('Org2564 NEW'!E$4:E$902,MATCH(OrgTbl[[#This Row],[code5]],'Org2564 NEW'!$C$4:$C$902,0))</f>
        <v>รพช.</v>
      </c>
      <c r="H378" s="165">
        <v>42</v>
      </c>
      <c r="I378" s="164" t="s">
        <v>3246</v>
      </c>
      <c r="J378" s="169">
        <f>INDEX('Org2564 NEW'!G$4:G$902,MATCH(OrgTbl[[#This Row],[code5]],'Org2564 NEW'!$C$4:$C$902,0))</f>
        <v>49</v>
      </c>
      <c r="K378" s="164" t="s">
        <v>941</v>
      </c>
      <c r="L378" s="164" t="str">
        <f>INDEX('Org2564 NEW'!F$4:F$902,MATCH(OrgTbl[[#This Row],[code5]],'Org2564 NEW'!$C$4:$C$902,0))</f>
        <v>F2</v>
      </c>
      <c r="M378" s="165">
        <f>INDEX('Org2564 NEW'!I$4:I$902,MATCH(OrgTbl[[#This Row],[code5]],'Org2564 NEW'!$C$4:$C$902,0))</f>
        <v>6</v>
      </c>
      <c r="O378" s="164" t="s">
        <v>3289</v>
      </c>
      <c r="P378" s="164" t="str">
        <f>INDEX('Org2564 NEW'!J$4:J$902,MATCH(OrgTbl[[#This Row],[code5]],'Org2564 NEW'!$C$4:$C$902,0))</f>
        <v>รพช.F2 30,000 - 60,000</v>
      </c>
      <c r="Q378" s="164"/>
      <c r="R378" s="166"/>
    </row>
    <row r="379" spans="1:18" x14ac:dyDescent="0.35">
      <c r="A379" s="164" t="s">
        <v>521</v>
      </c>
      <c r="B379" s="164" t="s">
        <v>3098</v>
      </c>
      <c r="C379" s="164" t="s">
        <v>3099</v>
      </c>
      <c r="D379" s="164" t="s">
        <v>3100</v>
      </c>
      <c r="E379" s="165">
        <v>8</v>
      </c>
      <c r="F379" s="164" t="s">
        <v>938</v>
      </c>
      <c r="G379" s="164" t="str">
        <f>INDEX('Org2564 NEW'!E$4:E$902,MATCH(OrgTbl[[#This Row],[code5]],'Org2564 NEW'!$C$4:$C$902,0))</f>
        <v>รพท.</v>
      </c>
      <c r="H379" s="165">
        <v>38</v>
      </c>
      <c r="I379" s="164" t="s">
        <v>3100</v>
      </c>
      <c r="J379" s="169">
        <f>INDEX('Org2564 NEW'!G$4:G$902,MATCH(OrgTbl[[#This Row],[code5]],'Org2564 NEW'!$C$4:$C$902,0))</f>
        <v>262</v>
      </c>
      <c r="K379" s="164" t="s">
        <v>932</v>
      </c>
      <c r="L379" s="164" t="str">
        <f>INDEX('Org2564 NEW'!F$4:F$902,MATCH(OrgTbl[[#This Row],[code5]],'Org2564 NEW'!$C$4:$C$902,0))</f>
        <v>S</v>
      </c>
      <c r="M379" s="165">
        <f>INDEX('Org2564 NEW'!I$4:I$902,MATCH(OrgTbl[[#This Row],[code5]],'Org2564 NEW'!$C$4:$C$902,0))</f>
        <v>16</v>
      </c>
      <c r="O379" s="164" t="s">
        <v>3102</v>
      </c>
      <c r="P379" s="164" t="str">
        <f>INDEX('Org2564 NEW'!J$4:J$902,MATCH(OrgTbl[[#This Row],[code5]],'Org2564 NEW'!$C$4:$C$902,0))</f>
        <v>รพท.S &lt;=400</v>
      </c>
      <c r="Q379" s="164"/>
      <c r="R379" s="166"/>
    </row>
    <row r="380" spans="1:18" x14ac:dyDescent="0.35">
      <c r="A380" s="164" t="s">
        <v>522</v>
      </c>
      <c r="B380" s="164" t="s">
        <v>3103</v>
      </c>
      <c r="C380" s="164" t="s">
        <v>3104</v>
      </c>
      <c r="D380" s="164" t="s">
        <v>3105</v>
      </c>
      <c r="E380" s="165">
        <v>8</v>
      </c>
      <c r="F380" s="164" t="s">
        <v>948</v>
      </c>
      <c r="G380" s="164" t="str">
        <f>INDEX('Org2564 NEW'!E$4:E$902,MATCH(OrgTbl[[#This Row],[code5]],'Org2564 NEW'!$C$4:$C$902,0))</f>
        <v>รพช.</v>
      </c>
      <c r="H380" s="165">
        <v>38</v>
      </c>
      <c r="I380" s="164" t="s">
        <v>3100</v>
      </c>
      <c r="J380" s="169">
        <f>INDEX('Org2564 NEW'!G$4:G$902,MATCH(OrgTbl[[#This Row],[code5]],'Org2564 NEW'!$C$4:$C$902,0))</f>
        <v>41</v>
      </c>
      <c r="K380" s="164" t="s">
        <v>932</v>
      </c>
      <c r="L380" s="164" t="str">
        <f>INDEX('Org2564 NEW'!F$4:F$902,MATCH(OrgTbl[[#This Row],[code5]],'Org2564 NEW'!$C$4:$C$902,0))</f>
        <v>F2</v>
      </c>
      <c r="M380" s="165">
        <f>INDEX('Org2564 NEW'!I$4:I$902,MATCH(OrgTbl[[#This Row],[code5]],'Org2564 NEW'!$C$4:$C$902,0))</f>
        <v>6</v>
      </c>
      <c r="O380" s="164" t="s">
        <v>3106</v>
      </c>
      <c r="P380" s="164" t="str">
        <f>INDEX('Org2564 NEW'!J$4:J$902,MATCH(OrgTbl[[#This Row],[code5]],'Org2564 NEW'!$C$4:$C$902,0))</f>
        <v>รพช.F2 30,000 - 60,000</v>
      </c>
      <c r="Q380" s="164"/>
      <c r="R380" s="166"/>
    </row>
    <row r="381" spans="1:18" x14ac:dyDescent="0.35">
      <c r="A381" s="164" t="s">
        <v>562</v>
      </c>
      <c r="B381" s="164" t="s">
        <v>3307</v>
      </c>
      <c r="C381" s="164" t="s">
        <v>3308</v>
      </c>
      <c r="D381" s="164" t="s">
        <v>3309</v>
      </c>
      <c r="E381" s="165">
        <v>8</v>
      </c>
      <c r="F381" s="164" t="s">
        <v>948</v>
      </c>
      <c r="G381" s="164" t="str">
        <f>INDEX('Org2564 NEW'!E$4:E$902,MATCH(OrgTbl[[#This Row],[code5]],'Org2564 NEW'!$C$4:$C$902,0))</f>
        <v>รพช.</v>
      </c>
      <c r="H381" s="165">
        <v>43</v>
      </c>
      <c r="I381" s="164" t="s">
        <v>3304</v>
      </c>
      <c r="J381" s="169">
        <f>INDEX('Org2564 NEW'!G$4:G$902,MATCH(OrgTbl[[#This Row],[code5]],'Org2564 NEW'!$C$4:$C$902,0))</f>
        <v>109</v>
      </c>
      <c r="K381" s="164" t="s">
        <v>932</v>
      </c>
      <c r="L381" s="164" t="str">
        <f>INDEX('Org2564 NEW'!F$4:F$902,MATCH(OrgTbl[[#This Row],[code5]],'Org2564 NEW'!$C$4:$C$902,0))</f>
        <v>F1</v>
      </c>
      <c r="M381" s="165">
        <f>INDEX('Org2564 NEW'!I$4:I$902,MATCH(OrgTbl[[#This Row],[code5]],'Org2564 NEW'!$C$4:$C$902,0))</f>
        <v>10</v>
      </c>
      <c r="O381" s="164" t="s">
        <v>3311</v>
      </c>
      <c r="P381" s="164" t="str">
        <f>INDEX('Org2564 NEW'!J$4:J$902,MATCH(OrgTbl[[#This Row],[code5]],'Org2564 NEW'!$C$4:$C$902,0))</f>
        <v>รพช.F1 50,000-100,000</v>
      </c>
      <c r="Q381" s="164"/>
      <c r="R381" s="166"/>
    </row>
    <row r="382" spans="1:18" x14ac:dyDescent="0.35">
      <c r="A382" s="164" t="s">
        <v>523</v>
      </c>
      <c r="B382" s="164" t="s">
        <v>3107</v>
      </c>
      <c r="C382" s="164" t="s">
        <v>3108</v>
      </c>
      <c r="D382" s="164" t="s">
        <v>3109</v>
      </c>
      <c r="E382" s="165">
        <v>8</v>
      </c>
      <c r="F382" s="164" t="s">
        <v>948</v>
      </c>
      <c r="G382" s="164" t="str">
        <f>INDEX('Org2564 NEW'!E$4:E$902,MATCH(OrgTbl[[#This Row],[code5]],'Org2564 NEW'!$C$4:$C$902,0))</f>
        <v>รพช.</v>
      </c>
      <c r="H382" s="165">
        <v>38</v>
      </c>
      <c r="I382" s="164" t="s">
        <v>3100</v>
      </c>
      <c r="J382" s="169">
        <f>INDEX('Org2564 NEW'!G$4:G$902,MATCH(OrgTbl[[#This Row],[code5]],'Org2564 NEW'!$C$4:$C$902,0))</f>
        <v>74</v>
      </c>
      <c r="K382" s="164" t="s">
        <v>932</v>
      </c>
      <c r="L382" s="164" t="str">
        <f>INDEX('Org2564 NEW'!F$4:F$902,MATCH(OrgTbl[[#This Row],[code5]],'Org2564 NEW'!$C$4:$C$902,0))</f>
        <v>F2</v>
      </c>
      <c r="M382" s="165">
        <f>INDEX('Org2564 NEW'!I$4:I$902,MATCH(OrgTbl[[#This Row],[code5]],'Org2564 NEW'!$C$4:$C$902,0))</f>
        <v>6</v>
      </c>
      <c r="O382" s="164" t="s">
        <v>3110</v>
      </c>
      <c r="P382" s="164" t="str">
        <f>INDEX('Org2564 NEW'!J$4:J$902,MATCH(OrgTbl[[#This Row],[code5]],'Org2564 NEW'!$C$4:$C$902,0))</f>
        <v>รพช.F2 30,000 - 60,000</v>
      </c>
      <c r="Q382" s="164"/>
      <c r="R382" s="166"/>
    </row>
    <row r="383" spans="1:18" x14ac:dyDescent="0.35">
      <c r="A383" s="164" t="s">
        <v>563</v>
      </c>
      <c r="B383" s="164" t="s">
        <v>3312</v>
      </c>
      <c r="C383" s="164" t="s">
        <v>3313</v>
      </c>
      <c r="D383" s="164" t="s">
        <v>3314</v>
      </c>
      <c r="E383" s="165">
        <v>8</v>
      </c>
      <c r="F383" s="164" t="s">
        <v>948</v>
      </c>
      <c r="G383" s="164" t="str">
        <f>INDEX('Org2564 NEW'!E$4:E$902,MATCH(OrgTbl[[#This Row],[code5]],'Org2564 NEW'!$C$4:$C$902,0))</f>
        <v>รพช.</v>
      </c>
      <c r="H383" s="165">
        <v>43</v>
      </c>
      <c r="I383" s="164" t="s">
        <v>3304</v>
      </c>
      <c r="J383" s="169">
        <f>INDEX('Org2564 NEW'!G$4:G$902,MATCH(OrgTbl[[#This Row],[code5]],'Org2564 NEW'!$C$4:$C$902,0))</f>
        <v>33</v>
      </c>
      <c r="K383" s="164" t="s">
        <v>932</v>
      </c>
      <c r="L383" s="164" t="str">
        <f>INDEX('Org2564 NEW'!F$4:F$902,MATCH(OrgTbl[[#This Row],[code5]],'Org2564 NEW'!$C$4:$C$902,0))</f>
        <v>F2</v>
      </c>
      <c r="M383" s="165">
        <f>INDEX('Org2564 NEW'!I$4:I$902,MATCH(OrgTbl[[#This Row],[code5]],'Org2564 NEW'!$C$4:$C$902,0))</f>
        <v>5</v>
      </c>
      <c r="O383" s="164" t="s">
        <v>3315</v>
      </c>
      <c r="P383" s="164" t="str">
        <f>INDEX('Org2564 NEW'!J$4:J$902,MATCH(OrgTbl[[#This Row],[code5]],'Org2564 NEW'!$C$4:$C$902,0))</f>
        <v>รพช.F2 &lt;=30,000</v>
      </c>
      <c r="Q383" s="164"/>
      <c r="R383" s="166"/>
    </row>
    <row r="384" spans="1:18" x14ac:dyDescent="0.35">
      <c r="A384" s="164" t="s">
        <v>564</v>
      </c>
      <c r="B384" s="164" t="s">
        <v>3316</v>
      </c>
      <c r="C384" s="164" t="s">
        <v>3317</v>
      </c>
      <c r="D384" s="164" t="s">
        <v>3318</v>
      </c>
      <c r="E384" s="165">
        <v>8</v>
      </c>
      <c r="F384" s="164" t="s">
        <v>948</v>
      </c>
      <c r="G384" s="164" t="str">
        <f>INDEX('Org2564 NEW'!E$4:E$902,MATCH(OrgTbl[[#This Row],[code5]],'Org2564 NEW'!$C$4:$C$902,0))</f>
        <v>รพช.</v>
      </c>
      <c r="H384" s="165">
        <v>43</v>
      </c>
      <c r="I384" s="164" t="s">
        <v>3304</v>
      </c>
      <c r="J384" s="169">
        <f>INDEX('Org2564 NEW'!G$4:G$902,MATCH(OrgTbl[[#This Row],[code5]],'Org2564 NEW'!$C$4:$C$902,0))</f>
        <v>71</v>
      </c>
      <c r="K384" s="164" t="s">
        <v>932</v>
      </c>
      <c r="L384" s="164" t="str">
        <f>INDEX('Org2564 NEW'!F$4:F$902,MATCH(OrgTbl[[#This Row],[code5]],'Org2564 NEW'!$C$4:$C$902,0))</f>
        <v>F2</v>
      </c>
      <c r="M384" s="165">
        <f>INDEX('Org2564 NEW'!I$4:I$902,MATCH(OrgTbl[[#This Row],[code5]],'Org2564 NEW'!$C$4:$C$902,0))</f>
        <v>5</v>
      </c>
      <c r="O384" s="164" t="s">
        <v>3319</v>
      </c>
      <c r="P384" s="164" t="str">
        <f>INDEX('Org2564 NEW'!J$4:J$902,MATCH(OrgTbl[[#This Row],[code5]],'Org2564 NEW'!$C$4:$C$902,0))</f>
        <v>รพช.F2 &lt;=30,000</v>
      </c>
      <c r="Q384" s="164"/>
      <c r="R384" s="166"/>
    </row>
    <row r="385" spans="1:18" x14ac:dyDescent="0.35">
      <c r="A385" s="164" t="s">
        <v>524</v>
      </c>
      <c r="B385" s="164" t="s">
        <v>3111</v>
      </c>
      <c r="C385" s="164" t="s">
        <v>3112</v>
      </c>
      <c r="D385" s="164" t="s">
        <v>3113</v>
      </c>
      <c r="E385" s="165">
        <v>8</v>
      </c>
      <c r="F385" s="164" t="s">
        <v>948</v>
      </c>
      <c r="G385" s="164" t="str">
        <f>INDEX('Org2564 NEW'!E$4:E$902,MATCH(OrgTbl[[#This Row],[code5]],'Org2564 NEW'!$C$4:$C$902,0))</f>
        <v>รพช.</v>
      </c>
      <c r="H385" s="165">
        <v>38</v>
      </c>
      <c r="I385" s="164" t="s">
        <v>3100</v>
      </c>
      <c r="J385" s="169">
        <f>INDEX('Org2564 NEW'!G$4:G$902,MATCH(OrgTbl[[#This Row],[code5]],'Org2564 NEW'!$C$4:$C$902,0))</f>
        <v>116</v>
      </c>
      <c r="K385" s="164" t="s">
        <v>932</v>
      </c>
      <c r="L385" s="164" t="str">
        <f>INDEX('Org2564 NEW'!F$4:F$902,MATCH(OrgTbl[[#This Row],[code5]],'Org2564 NEW'!$C$4:$C$902,0))</f>
        <v>M2</v>
      </c>
      <c r="M385" s="165">
        <f>INDEX('Org2564 NEW'!I$4:I$902,MATCH(OrgTbl[[#This Row],[code5]],'Org2564 NEW'!$C$4:$C$902,0))</f>
        <v>13</v>
      </c>
      <c r="O385" s="164" t="s">
        <v>3114</v>
      </c>
      <c r="P385" s="164" t="str">
        <f>INDEX('Org2564 NEW'!J$4:J$902,MATCH(OrgTbl[[#This Row],[code5]],'Org2564 NEW'!$C$4:$C$902,0))</f>
        <v>รพช. M2 &gt;100</v>
      </c>
      <c r="Q385" s="164"/>
      <c r="R385" s="166"/>
    </row>
    <row r="386" spans="1:18" x14ac:dyDescent="0.35">
      <c r="A386" s="164" t="s">
        <v>525</v>
      </c>
      <c r="B386" s="164" t="s">
        <v>3115</v>
      </c>
      <c r="C386" s="164" t="s">
        <v>3116</v>
      </c>
      <c r="D386" s="164" t="s">
        <v>3117</v>
      </c>
      <c r="E386" s="165">
        <v>8</v>
      </c>
      <c r="F386" s="164" t="s">
        <v>948</v>
      </c>
      <c r="G386" s="164" t="str">
        <f>INDEX('Org2564 NEW'!E$4:E$902,MATCH(OrgTbl[[#This Row],[code5]],'Org2564 NEW'!$C$4:$C$902,0))</f>
        <v>รพช.</v>
      </c>
      <c r="H386" s="165">
        <v>38</v>
      </c>
      <c r="I386" s="164" t="s">
        <v>3100</v>
      </c>
      <c r="J386" s="169">
        <f>INDEX('Org2564 NEW'!G$4:G$902,MATCH(OrgTbl[[#This Row],[code5]],'Org2564 NEW'!$C$4:$C$902,0))</f>
        <v>37</v>
      </c>
      <c r="K386" s="164" t="s">
        <v>932</v>
      </c>
      <c r="L386" s="164" t="str">
        <f>INDEX('Org2564 NEW'!F$4:F$902,MATCH(OrgTbl[[#This Row],[code5]],'Org2564 NEW'!$C$4:$C$902,0))</f>
        <v>F2</v>
      </c>
      <c r="M386" s="165">
        <f>INDEX('Org2564 NEW'!I$4:I$902,MATCH(OrgTbl[[#This Row],[code5]],'Org2564 NEW'!$C$4:$C$902,0))</f>
        <v>6</v>
      </c>
      <c r="O386" s="164" t="s">
        <v>3118</v>
      </c>
      <c r="P386" s="164" t="str">
        <f>INDEX('Org2564 NEW'!J$4:J$902,MATCH(OrgTbl[[#This Row],[code5]],'Org2564 NEW'!$C$4:$C$902,0))</f>
        <v>รพช.F2 30,000 - 60,000</v>
      </c>
      <c r="Q386" s="164"/>
      <c r="R386" s="166"/>
    </row>
    <row r="387" spans="1:18" x14ac:dyDescent="0.35">
      <c r="A387" s="164" t="s">
        <v>526</v>
      </c>
      <c r="B387" s="164" t="s">
        <v>3119</v>
      </c>
      <c r="C387" s="164" t="s">
        <v>3120</v>
      </c>
      <c r="D387" s="164" t="s">
        <v>3121</v>
      </c>
      <c r="E387" s="165">
        <v>8</v>
      </c>
      <c r="F387" s="164" t="s">
        <v>948</v>
      </c>
      <c r="G387" s="164" t="str">
        <f>INDEX('Org2564 NEW'!E$4:E$902,MATCH(OrgTbl[[#This Row],[code5]],'Org2564 NEW'!$C$4:$C$902,0))</f>
        <v>รพช.</v>
      </c>
      <c r="H387" s="165">
        <v>38</v>
      </c>
      <c r="I387" s="164" t="s">
        <v>3100</v>
      </c>
      <c r="J387" s="169">
        <f>INDEX('Org2564 NEW'!G$4:G$902,MATCH(OrgTbl[[#This Row],[code5]],'Org2564 NEW'!$C$4:$C$902,0))</f>
        <v>58</v>
      </c>
      <c r="K387" s="164" t="s">
        <v>932</v>
      </c>
      <c r="L387" s="164" t="str">
        <f>INDEX('Org2564 NEW'!F$4:F$902,MATCH(OrgTbl[[#This Row],[code5]],'Org2564 NEW'!$C$4:$C$902,0))</f>
        <v>F2</v>
      </c>
      <c r="M387" s="165">
        <f>INDEX('Org2564 NEW'!I$4:I$902,MATCH(OrgTbl[[#This Row],[code5]],'Org2564 NEW'!$C$4:$C$902,0))</f>
        <v>6</v>
      </c>
      <c r="O387" s="164" t="s">
        <v>3122</v>
      </c>
      <c r="P387" s="164" t="str">
        <f>INDEX('Org2564 NEW'!J$4:J$902,MATCH(OrgTbl[[#This Row],[code5]],'Org2564 NEW'!$C$4:$C$902,0))</f>
        <v>รพช.F2 30,000 - 60,000</v>
      </c>
      <c r="Q387" s="164"/>
      <c r="R387" s="166"/>
    </row>
    <row r="388" spans="1:18" x14ac:dyDescent="0.35">
      <c r="A388" s="164" t="s">
        <v>527</v>
      </c>
      <c r="B388" s="164" t="s">
        <v>3123</v>
      </c>
      <c r="C388" s="164" t="s">
        <v>3124</v>
      </c>
      <c r="D388" s="164" t="s">
        <v>3125</v>
      </c>
      <c r="E388" s="165">
        <v>8</v>
      </c>
      <c r="F388" s="164" t="s">
        <v>948</v>
      </c>
      <c r="G388" s="164" t="str">
        <f>INDEX('Org2564 NEW'!E$4:E$902,MATCH(OrgTbl[[#This Row],[code5]],'Org2564 NEW'!$C$4:$C$902,0))</f>
        <v>รพช.</v>
      </c>
      <c r="H388" s="165">
        <v>38</v>
      </c>
      <c r="I388" s="164" t="s">
        <v>3100</v>
      </c>
      <c r="J388" s="169">
        <f>INDEX('Org2564 NEW'!G$4:G$902,MATCH(OrgTbl[[#This Row],[code5]],'Org2564 NEW'!$C$4:$C$902,0))</f>
        <v>38</v>
      </c>
      <c r="K388" s="164" t="s">
        <v>932</v>
      </c>
      <c r="L388" s="164" t="str">
        <f>INDEX('Org2564 NEW'!F$4:F$902,MATCH(OrgTbl[[#This Row],[code5]],'Org2564 NEW'!$C$4:$C$902,0))</f>
        <v>F2</v>
      </c>
      <c r="M388" s="165">
        <f>INDEX('Org2564 NEW'!I$4:I$902,MATCH(OrgTbl[[#This Row],[code5]],'Org2564 NEW'!$C$4:$C$902,0))</f>
        <v>6</v>
      </c>
      <c r="O388" s="164" t="s">
        <v>3126</v>
      </c>
      <c r="P388" s="164" t="str">
        <f>INDEX('Org2564 NEW'!J$4:J$902,MATCH(OrgTbl[[#This Row],[code5]],'Org2564 NEW'!$C$4:$C$902,0))</f>
        <v>รพช.F2 30,000 - 60,000</v>
      </c>
      <c r="Q388" s="164"/>
      <c r="R388" s="166"/>
    </row>
    <row r="389" spans="1:18" x14ac:dyDescent="0.35">
      <c r="A389" s="164" t="s">
        <v>528</v>
      </c>
      <c r="B389" s="164" t="s">
        <v>3127</v>
      </c>
      <c r="C389" s="164" t="s">
        <v>3128</v>
      </c>
      <c r="D389" s="164" t="s">
        <v>3129</v>
      </c>
      <c r="E389" s="165">
        <v>8</v>
      </c>
      <c r="F389" s="164" t="s">
        <v>948</v>
      </c>
      <c r="G389" s="164" t="str">
        <f>INDEX('Org2564 NEW'!E$4:E$902,MATCH(OrgTbl[[#This Row],[code5]],'Org2564 NEW'!$C$4:$C$902,0))</f>
        <v>รพช.</v>
      </c>
      <c r="H389" s="165">
        <v>38</v>
      </c>
      <c r="I389" s="164" t="s">
        <v>3100</v>
      </c>
      <c r="J389" s="169">
        <f>INDEX('Org2564 NEW'!G$4:G$902,MATCH(OrgTbl[[#This Row],[code5]],'Org2564 NEW'!$C$4:$C$902,0))</f>
        <v>32</v>
      </c>
      <c r="K389" s="164" t="s">
        <v>932</v>
      </c>
      <c r="L389" s="164" t="str">
        <f>INDEX('Org2564 NEW'!F$4:F$902,MATCH(OrgTbl[[#This Row],[code5]],'Org2564 NEW'!$C$4:$C$902,0))</f>
        <v>F3</v>
      </c>
      <c r="M389" s="165">
        <f>INDEX('Org2564 NEW'!I$4:I$902,MATCH(OrgTbl[[#This Row],[code5]],'Org2564 NEW'!$C$4:$C$902,0))</f>
        <v>2</v>
      </c>
      <c r="O389" s="164" t="s">
        <v>3130</v>
      </c>
      <c r="P389" s="164" t="str">
        <f>INDEX('Org2564 NEW'!J$4:J$902,MATCH(OrgTbl[[#This Row],[code5]],'Org2564 NEW'!$C$4:$C$902,0))</f>
        <v>รพช.F3 &lt;=15,000</v>
      </c>
      <c r="Q389" s="164"/>
      <c r="R389" s="166"/>
    </row>
    <row r="390" spans="1:18" x14ac:dyDescent="0.35">
      <c r="A390" s="164" t="s">
        <v>481</v>
      </c>
      <c r="B390" s="164" t="s">
        <v>2885</v>
      </c>
      <c r="C390" s="164" t="s">
        <v>2886</v>
      </c>
      <c r="D390" s="164" t="s">
        <v>2887</v>
      </c>
      <c r="E390" s="165">
        <v>7</v>
      </c>
      <c r="F390" s="164" t="s">
        <v>948</v>
      </c>
      <c r="G390" s="164" t="str">
        <f>INDEX('Org2564 NEW'!E$4:E$902,MATCH(OrgTbl[[#This Row],[code5]],'Org2564 NEW'!$C$4:$C$902,0))</f>
        <v>รพช.</v>
      </c>
      <c r="H390" s="165">
        <v>44</v>
      </c>
      <c r="I390" s="164" t="s">
        <v>2882</v>
      </c>
      <c r="J390" s="169">
        <f>INDEX('Org2564 NEW'!G$4:G$902,MATCH(OrgTbl[[#This Row],[code5]],'Org2564 NEW'!$C$4:$C$902,0))</f>
        <v>33</v>
      </c>
      <c r="K390" s="164" t="s">
        <v>941</v>
      </c>
      <c r="L390" s="164" t="str">
        <f>INDEX('Org2564 NEW'!F$4:F$902,MATCH(OrgTbl[[#This Row],[code5]],'Org2564 NEW'!$C$4:$C$902,0))</f>
        <v>F2</v>
      </c>
      <c r="M390" s="165">
        <f>INDEX('Org2564 NEW'!I$4:I$902,MATCH(OrgTbl[[#This Row],[code5]],'Org2564 NEW'!$C$4:$C$902,0))</f>
        <v>5</v>
      </c>
      <c r="O390" s="164" t="s">
        <v>2888</v>
      </c>
      <c r="P390" s="164" t="str">
        <f>INDEX('Org2564 NEW'!J$4:J$902,MATCH(OrgTbl[[#This Row],[code5]],'Org2564 NEW'!$C$4:$C$902,0))</f>
        <v>รพช.F2 &lt;=30,000</v>
      </c>
      <c r="Q390" s="164"/>
      <c r="R390" s="166"/>
    </row>
    <row r="391" spans="1:18" x14ac:dyDescent="0.35">
      <c r="A391" s="164" t="s">
        <v>482</v>
      </c>
      <c r="B391" s="164" t="s">
        <v>2889</v>
      </c>
      <c r="C391" s="164" t="s">
        <v>2890</v>
      </c>
      <c r="D391" s="164" t="s">
        <v>2891</v>
      </c>
      <c r="E391" s="165">
        <v>7</v>
      </c>
      <c r="F391" s="164" t="s">
        <v>948</v>
      </c>
      <c r="G391" s="164" t="str">
        <f>INDEX('Org2564 NEW'!E$4:E$902,MATCH(OrgTbl[[#This Row],[code5]],'Org2564 NEW'!$C$4:$C$902,0))</f>
        <v>รพช.</v>
      </c>
      <c r="H391" s="165">
        <v>44</v>
      </c>
      <c r="I391" s="164" t="s">
        <v>2882</v>
      </c>
      <c r="J391" s="169">
        <f>INDEX('Org2564 NEW'!G$4:G$902,MATCH(OrgTbl[[#This Row],[code5]],'Org2564 NEW'!$C$4:$C$902,0))</f>
        <v>112</v>
      </c>
      <c r="K391" s="164" t="s">
        <v>941</v>
      </c>
      <c r="L391" s="164" t="str">
        <f>INDEX('Org2564 NEW'!F$4:F$902,MATCH(OrgTbl[[#This Row],[code5]],'Org2564 NEW'!$C$4:$C$902,0))</f>
        <v>F1</v>
      </c>
      <c r="M391" s="165">
        <f>INDEX('Org2564 NEW'!I$4:I$902,MATCH(OrgTbl[[#This Row],[code5]],'Org2564 NEW'!$C$4:$C$902,0))</f>
        <v>10</v>
      </c>
      <c r="O391" s="164" t="s">
        <v>2893</v>
      </c>
      <c r="P391" s="164" t="str">
        <f>INDEX('Org2564 NEW'!J$4:J$902,MATCH(OrgTbl[[#This Row],[code5]],'Org2564 NEW'!$C$4:$C$902,0))</f>
        <v>รพช.F1 50,000-100,000</v>
      </c>
      <c r="Q391" s="164"/>
      <c r="R391" s="166"/>
    </row>
    <row r="392" spans="1:18" x14ac:dyDescent="0.35">
      <c r="A392" s="164" t="s">
        <v>483</v>
      </c>
      <c r="B392" s="164" t="s">
        <v>2894</v>
      </c>
      <c r="C392" s="164" t="s">
        <v>2895</v>
      </c>
      <c r="D392" s="164" t="s">
        <v>2896</v>
      </c>
      <c r="E392" s="165">
        <v>7</v>
      </c>
      <c r="F392" s="164" t="s">
        <v>948</v>
      </c>
      <c r="G392" s="164" t="str">
        <f>INDEX('Org2564 NEW'!E$4:E$902,MATCH(OrgTbl[[#This Row],[code5]],'Org2564 NEW'!$C$4:$C$902,0))</f>
        <v>รพช.</v>
      </c>
      <c r="H392" s="165">
        <v>44</v>
      </c>
      <c r="I392" s="164" t="s">
        <v>2882</v>
      </c>
      <c r="J392" s="169">
        <f>INDEX('Org2564 NEW'!G$4:G$902,MATCH(OrgTbl[[#This Row],[code5]],'Org2564 NEW'!$C$4:$C$902,0))</f>
        <v>65</v>
      </c>
      <c r="K392" s="164" t="s">
        <v>941</v>
      </c>
      <c r="L392" s="164" t="str">
        <f>INDEX('Org2564 NEW'!F$4:F$902,MATCH(OrgTbl[[#This Row],[code5]],'Org2564 NEW'!$C$4:$C$902,0))</f>
        <v>F2</v>
      </c>
      <c r="M392" s="165">
        <f>INDEX('Org2564 NEW'!I$4:I$902,MATCH(OrgTbl[[#This Row],[code5]],'Org2564 NEW'!$C$4:$C$902,0))</f>
        <v>6</v>
      </c>
      <c r="O392" s="164" t="s">
        <v>2897</v>
      </c>
      <c r="P392" s="164" t="str">
        <f>INDEX('Org2564 NEW'!J$4:J$902,MATCH(OrgTbl[[#This Row],[code5]],'Org2564 NEW'!$C$4:$C$902,0))</f>
        <v>รพช.F2 30,000 - 60,000</v>
      </c>
      <c r="Q392" s="164"/>
      <c r="R392" s="166"/>
    </row>
    <row r="393" spans="1:18" x14ac:dyDescent="0.35">
      <c r="A393" s="164" t="s">
        <v>484</v>
      </c>
      <c r="B393" s="164" t="s">
        <v>2898</v>
      </c>
      <c r="C393" s="164" t="s">
        <v>2899</v>
      </c>
      <c r="D393" s="164" t="s">
        <v>2900</v>
      </c>
      <c r="E393" s="165">
        <v>7</v>
      </c>
      <c r="F393" s="164" t="s">
        <v>948</v>
      </c>
      <c r="G393" s="164" t="str">
        <f>INDEX('Org2564 NEW'!E$4:E$902,MATCH(OrgTbl[[#This Row],[code5]],'Org2564 NEW'!$C$4:$C$902,0))</f>
        <v>รพช.</v>
      </c>
      <c r="H393" s="165">
        <v>44</v>
      </c>
      <c r="I393" s="164" t="s">
        <v>2882</v>
      </c>
      <c r="J393" s="169">
        <f>INDEX('Org2564 NEW'!G$4:G$902,MATCH(OrgTbl[[#This Row],[code5]],'Org2564 NEW'!$C$4:$C$902,0))</f>
        <v>60</v>
      </c>
      <c r="K393" s="164" t="s">
        <v>941</v>
      </c>
      <c r="L393" s="164" t="str">
        <f>INDEX('Org2564 NEW'!F$4:F$902,MATCH(OrgTbl[[#This Row],[code5]],'Org2564 NEW'!$C$4:$C$902,0))</f>
        <v>F2</v>
      </c>
      <c r="M393" s="165">
        <f>INDEX('Org2564 NEW'!I$4:I$902,MATCH(OrgTbl[[#This Row],[code5]],'Org2564 NEW'!$C$4:$C$902,0))</f>
        <v>6</v>
      </c>
      <c r="O393" s="164" t="s">
        <v>2902</v>
      </c>
      <c r="P393" s="164" t="str">
        <f>INDEX('Org2564 NEW'!J$4:J$902,MATCH(OrgTbl[[#This Row],[code5]],'Org2564 NEW'!$C$4:$C$902,0))</f>
        <v>รพช.F2 30,000 - 60,000</v>
      </c>
      <c r="Q393" s="164"/>
      <c r="R393" s="166"/>
    </row>
    <row r="394" spans="1:18" x14ac:dyDescent="0.35">
      <c r="A394" s="164" t="s">
        <v>485</v>
      </c>
      <c r="B394" s="164" t="s">
        <v>2903</v>
      </c>
      <c r="C394" s="164" t="s">
        <v>2904</v>
      </c>
      <c r="D394" s="164" t="s">
        <v>2905</v>
      </c>
      <c r="E394" s="165">
        <v>7</v>
      </c>
      <c r="F394" s="164" t="s">
        <v>948</v>
      </c>
      <c r="G394" s="164" t="str">
        <f>INDEX('Org2564 NEW'!E$4:E$902,MATCH(OrgTbl[[#This Row],[code5]],'Org2564 NEW'!$C$4:$C$902,0))</f>
        <v>รพช.</v>
      </c>
      <c r="H394" s="165">
        <v>44</v>
      </c>
      <c r="I394" s="164" t="s">
        <v>2882</v>
      </c>
      <c r="J394" s="169">
        <f>INDEX('Org2564 NEW'!G$4:G$902,MATCH(OrgTbl[[#This Row],[code5]],'Org2564 NEW'!$C$4:$C$902,0))</f>
        <v>184</v>
      </c>
      <c r="K394" s="164" t="s">
        <v>941</v>
      </c>
      <c r="L394" s="164" t="str">
        <f>INDEX('Org2564 NEW'!F$4:F$902,MATCH(OrgTbl[[#This Row],[code5]],'Org2564 NEW'!$C$4:$C$902,0))</f>
        <v>M2</v>
      </c>
      <c r="M394" s="165">
        <f>INDEX('Org2564 NEW'!I$4:I$902,MATCH(OrgTbl[[#This Row],[code5]],'Org2564 NEW'!$C$4:$C$902,0))</f>
        <v>13</v>
      </c>
      <c r="O394" s="164" t="s">
        <v>2906</v>
      </c>
      <c r="P394" s="164" t="str">
        <f>INDEX('Org2564 NEW'!J$4:J$902,MATCH(OrgTbl[[#This Row],[code5]],'Org2564 NEW'!$C$4:$C$902,0))</f>
        <v>รพช. M2 &gt;100</v>
      </c>
      <c r="Q394" s="164"/>
      <c r="R394" s="166"/>
    </row>
    <row r="395" spans="1:18" x14ac:dyDescent="0.35">
      <c r="A395" s="164" t="s">
        <v>486</v>
      </c>
      <c r="B395" s="164" t="s">
        <v>2907</v>
      </c>
      <c r="C395" s="164" t="s">
        <v>2908</v>
      </c>
      <c r="D395" s="164" t="s">
        <v>2909</v>
      </c>
      <c r="E395" s="165">
        <v>7</v>
      </c>
      <c r="F395" s="164" t="s">
        <v>948</v>
      </c>
      <c r="G395" s="164" t="str">
        <f>INDEX('Org2564 NEW'!E$4:E$902,MATCH(OrgTbl[[#This Row],[code5]],'Org2564 NEW'!$C$4:$C$902,0))</f>
        <v>รพช.</v>
      </c>
      <c r="H395" s="165">
        <v>44</v>
      </c>
      <c r="I395" s="164" t="s">
        <v>2882</v>
      </c>
      <c r="J395" s="169">
        <f>INDEX('Org2564 NEW'!G$4:G$902,MATCH(OrgTbl[[#This Row],[code5]],'Org2564 NEW'!$C$4:$C$902,0))</f>
        <v>38</v>
      </c>
      <c r="K395" s="164" t="s">
        <v>941</v>
      </c>
      <c r="L395" s="164" t="str">
        <f>INDEX('Org2564 NEW'!F$4:F$902,MATCH(OrgTbl[[#This Row],[code5]],'Org2564 NEW'!$C$4:$C$902,0))</f>
        <v>F2</v>
      </c>
      <c r="M395" s="165">
        <f>INDEX('Org2564 NEW'!I$4:I$902,MATCH(OrgTbl[[#This Row],[code5]],'Org2564 NEW'!$C$4:$C$902,0))</f>
        <v>6</v>
      </c>
      <c r="O395" s="164" t="s">
        <v>2910</v>
      </c>
      <c r="P395" s="164" t="str">
        <f>INDEX('Org2564 NEW'!J$4:J$902,MATCH(OrgTbl[[#This Row],[code5]],'Org2564 NEW'!$C$4:$C$902,0))</f>
        <v>รพช.F2 30,000 - 60,000</v>
      </c>
      <c r="Q395" s="164"/>
      <c r="R395" s="166"/>
    </row>
    <row r="396" spans="1:18" x14ac:dyDescent="0.35">
      <c r="A396" s="164" t="s">
        <v>487</v>
      </c>
      <c r="B396" s="164" t="s">
        <v>2911</v>
      </c>
      <c r="C396" s="164" t="s">
        <v>2912</v>
      </c>
      <c r="D396" s="164" t="s">
        <v>2913</v>
      </c>
      <c r="E396" s="165">
        <v>7</v>
      </c>
      <c r="F396" s="164" t="s">
        <v>948</v>
      </c>
      <c r="G396" s="164" t="str">
        <f>INDEX('Org2564 NEW'!E$4:E$902,MATCH(OrgTbl[[#This Row],[code5]],'Org2564 NEW'!$C$4:$C$902,0))</f>
        <v>รพช.</v>
      </c>
      <c r="H396" s="165">
        <v>44</v>
      </c>
      <c r="I396" s="164" t="s">
        <v>2882</v>
      </c>
      <c r="J396" s="169">
        <f>INDEX('Org2564 NEW'!G$4:G$902,MATCH(OrgTbl[[#This Row],[code5]],'Org2564 NEW'!$C$4:$C$902,0))</f>
        <v>96</v>
      </c>
      <c r="K396" s="164" t="s">
        <v>941</v>
      </c>
      <c r="L396" s="164" t="str">
        <f>INDEX('Org2564 NEW'!F$4:F$902,MATCH(OrgTbl[[#This Row],[code5]],'Org2564 NEW'!$C$4:$C$902,0))</f>
        <v>M2</v>
      </c>
      <c r="M396" s="165">
        <f>INDEX('Org2564 NEW'!I$4:I$902,MATCH(OrgTbl[[#This Row],[code5]],'Org2564 NEW'!$C$4:$C$902,0))</f>
        <v>12</v>
      </c>
      <c r="O396" s="164" t="s">
        <v>2915</v>
      </c>
      <c r="P396" s="164" t="str">
        <f>INDEX('Org2564 NEW'!J$4:J$902,MATCH(OrgTbl[[#This Row],[code5]],'Org2564 NEW'!$C$4:$C$902,0))</f>
        <v>รพช. M2 &lt;=100</v>
      </c>
      <c r="Q396" s="164"/>
      <c r="R396" s="166"/>
    </row>
    <row r="397" spans="1:18" x14ac:dyDescent="0.35">
      <c r="A397" s="164" t="s">
        <v>488</v>
      </c>
      <c r="B397" s="164" t="s">
        <v>2916</v>
      </c>
      <c r="C397" s="164" t="s">
        <v>2917</v>
      </c>
      <c r="D397" s="164" t="s">
        <v>2918</v>
      </c>
      <c r="E397" s="165">
        <v>7</v>
      </c>
      <c r="F397" s="164" t="s">
        <v>948</v>
      </c>
      <c r="G397" s="164" t="str">
        <f>INDEX('Org2564 NEW'!E$4:E$902,MATCH(OrgTbl[[#This Row],[code5]],'Org2564 NEW'!$C$4:$C$902,0))</f>
        <v>รพช.</v>
      </c>
      <c r="H397" s="165">
        <v>44</v>
      </c>
      <c r="I397" s="164" t="s">
        <v>2882</v>
      </c>
      <c r="J397" s="169">
        <f>INDEX('Org2564 NEW'!G$4:G$902,MATCH(OrgTbl[[#This Row],[code5]],'Org2564 NEW'!$C$4:$C$902,0))</f>
        <v>156</v>
      </c>
      <c r="K397" s="164" t="s">
        <v>941</v>
      </c>
      <c r="L397" s="164" t="str">
        <f>INDEX('Org2564 NEW'!F$4:F$902,MATCH(OrgTbl[[#This Row],[code5]],'Org2564 NEW'!$C$4:$C$902,0))</f>
        <v>M2</v>
      </c>
      <c r="M397" s="165">
        <f>INDEX('Org2564 NEW'!I$4:I$902,MATCH(OrgTbl[[#This Row],[code5]],'Org2564 NEW'!$C$4:$C$902,0))</f>
        <v>13</v>
      </c>
      <c r="O397" s="164" t="s">
        <v>2920</v>
      </c>
      <c r="P397" s="164" t="str">
        <f>INDEX('Org2564 NEW'!J$4:J$902,MATCH(OrgTbl[[#This Row],[code5]],'Org2564 NEW'!$C$4:$C$902,0))</f>
        <v>รพช. M2 &gt;100</v>
      </c>
      <c r="Q397" s="164"/>
      <c r="R397" s="166"/>
    </row>
    <row r="398" spans="1:18" x14ac:dyDescent="0.35">
      <c r="A398" s="164" t="s">
        <v>489</v>
      </c>
      <c r="B398" s="164" t="s">
        <v>2921</v>
      </c>
      <c r="C398" s="164" t="s">
        <v>2922</v>
      </c>
      <c r="D398" s="164" t="s">
        <v>2923</v>
      </c>
      <c r="E398" s="165">
        <v>7</v>
      </c>
      <c r="F398" s="164" t="s">
        <v>948</v>
      </c>
      <c r="G398" s="164" t="str">
        <f>INDEX('Org2564 NEW'!E$4:E$902,MATCH(OrgTbl[[#This Row],[code5]],'Org2564 NEW'!$C$4:$C$902,0))</f>
        <v>รพช.</v>
      </c>
      <c r="H398" s="165">
        <v>44</v>
      </c>
      <c r="I398" s="164" t="s">
        <v>2882</v>
      </c>
      <c r="J398" s="169">
        <f>INDEX('Org2564 NEW'!G$4:G$902,MATCH(OrgTbl[[#This Row],[code5]],'Org2564 NEW'!$C$4:$C$902,0))</f>
        <v>37</v>
      </c>
      <c r="K398" s="164" t="s">
        <v>941</v>
      </c>
      <c r="L398" s="164" t="str">
        <f>INDEX('Org2564 NEW'!F$4:F$902,MATCH(OrgTbl[[#This Row],[code5]],'Org2564 NEW'!$C$4:$C$902,0))</f>
        <v>F2</v>
      </c>
      <c r="M398" s="165">
        <f>INDEX('Org2564 NEW'!I$4:I$902,MATCH(OrgTbl[[#This Row],[code5]],'Org2564 NEW'!$C$4:$C$902,0))</f>
        <v>5</v>
      </c>
      <c r="O398" s="164" t="s">
        <v>2924</v>
      </c>
      <c r="P398" s="164" t="str">
        <f>INDEX('Org2564 NEW'!J$4:J$902,MATCH(OrgTbl[[#This Row],[code5]],'Org2564 NEW'!$C$4:$C$902,0))</f>
        <v>รพช.F2 &lt;=30,000</v>
      </c>
      <c r="Q398" s="164"/>
      <c r="R398" s="166"/>
    </row>
    <row r="399" spans="1:18" x14ac:dyDescent="0.35">
      <c r="A399" s="164" t="s">
        <v>490</v>
      </c>
      <c r="B399" s="164" t="s">
        <v>2925</v>
      </c>
      <c r="C399" s="164" t="s">
        <v>2926</v>
      </c>
      <c r="D399" s="164" t="s">
        <v>2927</v>
      </c>
      <c r="E399" s="165">
        <v>7</v>
      </c>
      <c r="F399" s="164" t="s">
        <v>948</v>
      </c>
      <c r="G399" s="164" t="str">
        <f>INDEX('Org2564 NEW'!E$4:E$902,MATCH(OrgTbl[[#This Row],[code5]],'Org2564 NEW'!$C$4:$C$902,0))</f>
        <v>รพช.</v>
      </c>
      <c r="H399" s="165">
        <v>44</v>
      </c>
      <c r="I399" s="164" t="s">
        <v>2882</v>
      </c>
      <c r="J399" s="169">
        <f>INDEX('Org2564 NEW'!G$4:G$902,MATCH(OrgTbl[[#This Row],[code5]],'Org2564 NEW'!$C$4:$C$902,0))</f>
        <v>30</v>
      </c>
      <c r="K399" s="164" t="s">
        <v>941</v>
      </c>
      <c r="L399" s="164" t="str">
        <f>INDEX('Org2564 NEW'!F$4:F$902,MATCH(OrgTbl[[#This Row],[code5]],'Org2564 NEW'!$C$4:$C$902,0))</f>
        <v>F2</v>
      </c>
      <c r="M399" s="165">
        <f>INDEX('Org2564 NEW'!I$4:I$902,MATCH(OrgTbl[[#This Row],[code5]],'Org2564 NEW'!$C$4:$C$902,0))</f>
        <v>5</v>
      </c>
      <c r="O399" s="164" t="s">
        <v>2928</v>
      </c>
      <c r="P399" s="164" t="str">
        <f>INDEX('Org2564 NEW'!J$4:J$902,MATCH(OrgTbl[[#This Row],[code5]],'Org2564 NEW'!$C$4:$C$902,0))</f>
        <v>รพช.F2 &lt;=30,000</v>
      </c>
      <c r="Q399" s="164"/>
      <c r="R399" s="166"/>
    </row>
    <row r="400" spans="1:18" x14ac:dyDescent="0.35">
      <c r="A400" s="164" t="s">
        <v>492</v>
      </c>
      <c r="B400" s="164" t="s">
        <v>2943</v>
      </c>
      <c r="C400" s="164" t="s">
        <v>2944</v>
      </c>
      <c r="D400" s="164" t="s">
        <v>2945</v>
      </c>
      <c r="E400" s="165">
        <v>7</v>
      </c>
      <c r="F400" s="164" t="s">
        <v>948</v>
      </c>
      <c r="G400" s="164" t="str">
        <f>INDEX('Org2564 NEW'!E$4:E$902,MATCH(OrgTbl[[#This Row],[code5]],'Org2564 NEW'!$C$4:$C$902,0))</f>
        <v>รพช.</v>
      </c>
      <c r="H400" s="165">
        <v>45</v>
      </c>
      <c r="I400" s="164" t="s">
        <v>2940</v>
      </c>
      <c r="J400" s="169">
        <f>INDEX('Org2564 NEW'!G$4:G$902,MATCH(OrgTbl[[#This Row],[code5]],'Org2564 NEW'!$C$4:$C$902,0))</f>
        <v>96</v>
      </c>
      <c r="K400" s="164" t="s">
        <v>941</v>
      </c>
      <c r="L400" s="164" t="str">
        <f>INDEX('Org2564 NEW'!F$4:F$902,MATCH(OrgTbl[[#This Row],[code5]],'Org2564 NEW'!$C$4:$C$902,0))</f>
        <v>M2</v>
      </c>
      <c r="M400" s="165">
        <f>INDEX('Org2564 NEW'!I$4:I$902,MATCH(OrgTbl[[#This Row],[code5]],'Org2564 NEW'!$C$4:$C$902,0))</f>
        <v>12</v>
      </c>
      <c r="O400" s="164" t="s">
        <v>2946</v>
      </c>
      <c r="P400" s="164" t="str">
        <f>INDEX('Org2564 NEW'!J$4:J$902,MATCH(OrgTbl[[#This Row],[code5]],'Org2564 NEW'!$C$4:$C$902,0))</f>
        <v>รพช. M2 &lt;=100</v>
      </c>
      <c r="Q400" s="164"/>
      <c r="R400" s="166"/>
    </row>
    <row r="401" spans="1:18" x14ac:dyDescent="0.35">
      <c r="A401" s="164" t="s">
        <v>493</v>
      </c>
      <c r="B401" s="164" t="s">
        <v>2947</v>
      </c>
      <c r="C401" s="164" t="s">
        <v>2948</v>
      </c>
      <c r="D401" s="164" t="s">
        <v>2949</v>
      </c>
      <c r="E401" s="165">
        <v>7</v>
      </c>
      <c r="F401" s="164" t="s">
        <v>948</v>
      </c>
      <c r="G401" s="164" t="str">
        <f>INDEX('Org2564 NEW'!E$4:E$902,MATCH(OrgTbl[[#This Row],[code5]],'Org2564 NEW'!$C$4:$C$902,0))</f>
        <v>รพช.</v>
      </c>
      <c r="H401" s="165">
        <v>45</v>
      </c>
      <c r="I401" s="164" t="s">
        <v>2940</v>
      </c>
      <c r="J401" s="169">
        <f>INDEX('Org2564 NEW'!G$4:G$902,MATCH(OrgTbl[[#This Row],[code5]],'Org2564 NEW'!$C$4:$C$902,0))</f>
        <v>42</v>
      </c>
      <c r="K401" s="164" t="s">
        <v>941</v>
      </c>
      <c r="L401" s="164" t="str">
        <f>INDEX('Org2564 NEW'!F$4:F$902,MATCH(OrgTbl[[#This Row],[code5]],'Org2564 NEW'!$C$4:$C$902,0))</f>
        <v>F2</v>
      </c>
      <c r="M401" s="165">
        <f>INDEX('Org2564 NEW'!I$4:I$902,MATCH(OrgTbl[[#This Row],[code5]],'Org2564 NEW'!$C$4:$C$902,0))</f>
        <v>6</v>
      </c>
      <c r="O401" s="164" t="s">
        <v>2950</v>
      </c>
      <c r="P401" s="164" t="str">
        <f>INDEX('Org2564 NEW'!J$4:J$902,MATCH(OrgTbl[[#This Row],[code5]],'Org2564 NEW'!$C$4:$C$902,0))</f>
        <v>รพช.F2 30,000 - 60,000</v>
      </c>
      <c r="Q401" s="164"/>
      <c r="R401" s="166"/>
    </row>
    <row r="402" spans="1:18" x14ac:dyDescent="0.35">
      <c r="A402" s="164" t="s">
        <v>494</v>
      </c>
      <c r="B402" s="164" t="s">
        <v>2951</v>
      </c>
      <c r="C402" s="164" t="s">
        <v>2952</v>
      </c>
      <c r="D402" s="164" t="s">
        <v>2953</v>
      </c>
      <c r="E402" s="165">
        <v>7</v>
      </c>
      <c r="F402" s="164" t="s">
        <v>948</v>
      </c>
      <c r="G402" s="164" t="str">
        <f>INDEX('Org2564 NEW'!E$4:E$902,MATCH(OrgTbl[[#This Row],[code5]],'Org2564 NEW'!$C$4:$C$902,0))</f>
        <v>รพช.</v>
      </c>
      <c r="H402" s="165">
        <v>45</v>
      </c>
      <c r="I402" s="164" t="s">
        <v>2940</v>
      </c>
      <c r="J402" s="169">
        <f>INDEX('Org2564 NEW'!G$4:G$902,MATCH(OrgTbl[[#This Row],[code5]],'Org2564 NEW'!$C$4:$C$902,0))</f>
        <v>60</v>
      </c>
      <c r="K402" s="164" t="s">
        <v>941</v>
      </c>
      <c r="L402" s="164" t="str">
        <f>INDEX('Org2564 NEW'!F$4:F$902,MATCH(OrgTbl[[#This Row],[code5]],'Org2564 NEW'!$C$4:$C$902,0))</f>
        <v>F2</v>
      </c>
      <c r="M402" s="165">
        <f>INDEX('Org2564 NEW'!I$4:I$902,MATCH(OrgTbl[[#This Row],[code5]],'Org2564 NEW'!$C$4:$C$902,0))</f>
        <v>6</v>
      </c>
      <c r="O402" s="164" t="s">
        <v>2954</v>
      </c>
      <c r="P402" s="164" t="str">
        <f>INDEX('Org2564 NEW'!J$4:J$902,MATCH(OrgTbl[[#This Row],[code5]],'Org2564 NEW'!$C$4:$C$902,0))</f>
        <v>รพช.F2 30,000 - 60,000</v>
      </c>
      <c r="Q402" s="164"/>
      <c r="R402" s="166"/>
    </row>
    <row r="403" spans="1:18" x14ac:dyDescent="0.35">
      <c r="A403" s="164" t="s">
        <v>495</v>
      </c>
      <c r="B403" s="164" t="s">
        <v>2955</v>
      </c>
      <c r="C403" s="164" t="s">
        <v>2956</v>
      </c>
      <c r="D403" s="164" t="s">
        <v>2957</v>
      </c>
      <c r="E403" s="165">
        <v>7</v>
      </c>
      <c r="F403" s="164" t="s">
        <v>948</v>
      </c>
      <c r="G403" s="164" t="str">
        <f>INDEX('Org2564 NEW'!E$4:E$902,MATCH(OrgTbl[[#This Row],[code5]],'Org2564 NEW'!$C$4:$C$902,0))</f>
        <v>รพช.</v>
      </c>
      <c r="H403" s="165">
        <v>45</v>
      </c>
      <c r="I403" s="164" t="s">
        <v>2940</v>
      </c>
      <c r="J403" s="169">
        <f>INDEX('Org2564 NEW'!G$4:G$902,MATCH(OrgTbl[[#This Row],[code5]],'Org2564 NEW'!$C$4:$C$902,0))</f>
        <v>37</v>
      </c>
      <c r="K403" s="164" t="s">
        <v>941</v>
      </c>
      <c r="L403" s="164" t="str">
        <f>INDEX('Org2564 NEW'!F$4:F$902,MATCH(OrgTbl[[#This Row],[code5]],'Org2564 NEW'!$C$4:$C$902,0))</f>
        <v>F2</v>
      </c>
      <c r="M403" s="165">
        <f>INDEX('Org2564 NEW'!I$4:I$902,MATCH(OrgTbl[[#This Row],[code5]],'Org2564 NEW'!$C$4:$C$902,0))</f>
        <v>6</v>
      </c>
      <c r="O403" s="164" t="s">
        <v>2958</v>
      </c>
      <c r="P403" s="164" t="str">
        <f>INDEX('Org2564 NEW'!J$4:J$902,MATCH(OrgTbl[[#This Row],[code5]],'Org2564 NEW'!$C$4:$C$902,0))</f>
        <v>รพช.F2 30,000 - 60,000</v>
      </c>
      <c r="Q403" s="164"/>
      <c r="R403" s="166"/>
    </row>
    <row r="404" spans="1:18" x14ac:dyDescent="0.35">
      <c r="A404" s="164" t="s">
        <v>496</v>
      </c>
      <c r="B404" s="164" t="s">
        <v>2959</v>
      </c>
      <c r="C404" s="164" t="s">
        <v>2960</v>
      </c>
      <c r="D404" s="164" t="s">
        <v>2961</v>
      </c>
      <c r="E404" s="165">
        <v>7</v>
      </c>
      <c r="F404" s="164" t="s">
        <v>948</v>
      </c>
      <c r="G404" s="164" t="str">
        <f>INDEX('Org2564 NEW'!E$4:E$902,MATCH(OrgTbl[[#This Row],[code5]],'Org2564 NEW'!$C$4:$C$902,0))</f>
        <v>รพช.</v>
      </c>
      <c r="H404" s="165">
        <v>45</v>
      </c>
      <c r="I404" s="164" t="s">
        <v>2940</v>
      </c>
      <c r="J404" s="169">
        <f>INDEX('Org2564 NEW'!G$4:G$902,MATCH(OrgTbl[[#This Row],[code5]],'Org2564 NEW'!$C$4:$C$902,0))</f>
        <v>42</v>
      </c>
      <c r="K404" s="164" t="s">
        <v>941</v>
      </c>
      <c r="L404" s="164" t="str">
        <f>INDEX('Org2564 NEW'!F$4:F$902,MATCH(OrgTbl[[#This Row],[code5]],'Org2564 NEW'!$C$4:$C$902,0))</f>
        <v>F1</v>
      </c>
      <c r="M404" s="165">
        <f>INDEX('Org2564 NEW'!I$4:I$902,MATCH(OrgTbl[[#This Row],[code5]],'Org2564 NEW'!$C$4:$C$902,0))</f>
        <v>9</v>
      </c>
      <c r="O404" s="164" t="s">
        <v>2962</v>
      </c>
      <c r="P404" s="164" t="str">
        <f>INDEX('Org2564 NEW'!J$4:J$902,MATCH(OrgTbl[[#This Row],[code5]],'Org2564 NEW'!$C$4:$C$902,0))</f>
        <v>รพช.F1 &lt;=50,000</v>
      </c>
      <c r="Q404" s="164"/>
      <c r="R404" s="166"/>
    </row>
    <row r="405" spans="1:18" x14ac:dyDescent="0.35">
      <c r="A405" s="164" t="s">
        <v>497</v>
      </c>
      <c r="B405" s="164" t="s">
        <v>2963</v>
      </c>
      <c r="C405" s="164" t="s">
        <v>2964</v>
      </c>
      <c r="D405" s="164" t="s">
        <v>2965</v>
      </c>
      <c r="E405" s="165">
        <v>7</v>
      </c>
      <c r="F405" s="164" t="s">
        <v>948</v>
      </c>
      <c r="G405" s="164" t="str">
        <f>INDEX('Org2564 NEW'!E$4:E$902,MATCH(OrgTbl[[#This Row],[code5]],'Org2564 NEW'!$C$4:$C$902,0))</f>
        <v>รพช.</v>
      </c>
      <c r="H405" s="165">
        <v>45</v>
      </c>
      <c r="I405" s="164" t="s">
        <v>2940</v>
      </c>
      <c r="J405" s="169">
        <f>INDEX('Org2564 NEW'!G$4:G$902,MATCH(OrgTbl[[#This Row],[code5]],'Org2564 NEW'!$C$4:$C$902,0))</f>
        <v>144</v>
      </c>
      <c r="K405" s="164" t="s">
        <v>941</v>
      </c>
      <c r="L405" s="164" t="str">
        <f>INDEX('Org2564 NEW'!F$4:F$902,MATCH(OrgTbl[[#This Row],[code5]],'Org2564 NEW'!$C$4:$C$902,0))</f>
        <v>M2</v>
      </c>
      <c r="M405" s="165">
        <f>INDEX('Org2564 NEW'!I$4:I$902,MATCH(OrgTbl[[#This Row],[code5]],'Org2564 NEW'!$C$4:$C$902,0))</f>
        <v>13</v>
      </c>
      <c r="O405" s="164" t="s">
        <v>2966</v>
      </c>
      <c r="P405" s="164" t="str">
        <f>INDEX('Org2564 NEW'!J$4:J$902,MATCH(OrgTbl[[#This Row],[code5]],'Org2564 NEW'!$C$4:$C$902,0))</f>
        <v>รพช. M2 &gt;100</v>
      </c>
      <c r="Q405" s="164"/>
      <c r="R405" s="166"/>
    </row>
    <row r="406" spans="1:18" x14ac:dyDescent="0.35">
      <c r="A406" s="164" t="s">
        <v>498</v>
      </c>
      <c r="B406" s="164" t="s">
        <v>2967</v>
      </c>
      <c r="C406" s="164" t="s">
        <v>2968</v>
      </c>
      <c r="D406" s="164" t="s">
        <v>2969</v>
      </c>
      <c r="E406" s="165">
        <v>7</v>
      </c>
      <c r="F406" s="164" t="s">
        <v>948</v>
      </c>
      <c r="G406" s="164" t="str">
        <f>INDEX('Org2564 NEW'!E$4:E$902,MATCH(OrgTbl[[#This Row],[code5]],'Org2564 NEW'!$C$4:$C$902,0))</f>
        <v>รพช.</v>
      </c>
      <c r="H406" s="165">
        <v>45</v>
      </c>
      <c r="I406" s="164" t="s">
        <v>2940</v>
      </c>
      <c r="J406" s="169">
        <f>INDEX('Org2564 NEW'!G$4:G$902,MATCH(OrgTbl[[#This Row],[code5]],'Org2564 NEW'!$C$4:$C$902,0))</f>
        <v>30</v>
      </c>
      <c r="K406" s="164" t="s">
        <v>941</v>
      </c>
      <c r="L406" s="164" t="str">
        <f>INDEX('Org2564 NEW'!F$4:F$902,MATCH(OrgTbl[[#This Row],[code5]],'Org2564 NEW'!$C$4:$C$902,0))</f>
        <v>F2</v>
      </c>
      <c r="M406" s="165">
        <f>INDEX('Org2564 NEW'!I$4:I$902,MATCH(OrgTbl[[#This Row],[code5]],'Org2564 NEW'!$C$4:$C$902,0))</f>
        <v>6</v>
      </c>
      <c r="O406" s="164" t="s">
        <v>2970</v>
      </c>
      <c r="P406" s="164" t="str">
        <f>INDEX('Org2564 NEW'!J$4:J$902,MATCH(OrgTbl[[#This Row],[code5]],'Org2564 NEW'!$C$4:$C$902,0))</f>
        <v>รพช.F2 30,000 - 60,000</v>
      </c>
      <c r="Q406" s="164"/>
      <c r="R406" s="166"/>
    </row>
    <row r="407" spans="1:18" x14ac:dyDescent="0.35">
      <c r="A407" s="164" t="s">
        <v>499</v>
      </c>
      <c r="B407" s="164" t="s">
        <v>2971</v>
      </c>
      <c r="C407" s="164" t="s">
        <v>2972</v>
      </c>
      <c r="D407" s="164" t="s">
        <v>2973</v>
      </c>
      <c r="E407" s="165">
        <v>7</v>
      </c>
      <c r="F407" s="164" t="s">
        <v>948</v>
      </c>
      <c r="G407" s="164" t="str">
        <f>INDEX('Org2564 NEW'!E$4:E$902,MATCH(OrgTbl[[#This Row],[code5]],'Org2564 NEW'!$C$4:$C$902,0))</f>
        <v>รพช.</v>
      </c>
      <c r="H407" s="165">
        <v>45</v>
      </c>
      <c r="I407" s="164" t="s">
        <v>2940</v>
      </c>
      <c r="J407" s="169">
        <f>INDEX('Org2564 NEW'!G$4:G$902,MATCH(OrgTbl[[#This Row],[code5]],'Org2564 NEW'!$C$4:$C$902,0))</f>
        <v>56</v>
      </c>
      <c r="K407" s="164" t="s">
        <v>941</v>
      </c>
      <c r="L407" s="164" t="str">
        <f>INDEX('Org2564 NEW'!F$4:F$902,MATCH(OrgTbl[[#This Row],[code5]],'Org2564 NEW'!$C$4:$C$902,0))</f>
        <v>F2</v>
      </c>
      <c r="M407" s="165">
        <f>INDEX('Org2564 NEW'!I$4:I$902,MATCH(OrgTbl[[#This Row],[code5]],'Org2564 NEW'!$C$4:$C$902,0))</f>
        <v>6</v>
      </c>
      <c r="O407" s="164" t="s">
        <v>2974</v>
      </c>
      <c r="P407" s="164" t="str">
        <f>INDEX('Org2564 NEW'!J$4:J$902,MATCH(OrgTbl[[#This Row],[code5]],'Org2564 NEW'!$C$4:$C$902,0))</f>
        <v>รพช.F2 30,000 - 60,000</v>
      </c>
      <c r="Q407" s="164"/>
      <c r="R407" s="166"/>
    </row>
    <row r="408" spans="1:18" x14ac:dyDescent="0.35">
      <c r="A408" s="164" t="s">
        <v>500</v>
      </c>
      <c r="B408" s="164" t="s">
        <v>2975</v>
      </c>
      <c r="C408" s="164" t="s">
        <v>2976</v>
      </c>
      <c r="D408" s="164" t="s">
        <v>2977</v>
      </c>
      <c r="E408" s="165">
        <v>7</v>
      </c>
      <c r="F408" s="164" t="s">
        <v>948</v>
      </c>
      <c r="G408" s="164" t="str">
        <f>INDEX('Org2564 NEW'!E$4:E$902,MATCH(OrgTbl[[#This Row],[code5]],'Org2564 NEW'!$C$4:$C$902,0))</f>
        <v>รพช.</v>
      </c>
      <c r="H408" s="165">
        <v>45</v>
      </c>
      <c r="I408" s="164" t="s">
        <v>2940</v>
      </c>
      <c r="J408" s="169">
        <f>INDEX('Org2564 NEW'!G$4:G$902,MATCH(OrgTbl[[#This Row],[code5]],'Org2564 NEW'!$C$4:$C$902,0))</f>
        <v>90</v>
      </c>
      <c r="K408" s="164" t="s">
        <v>941</v>
      </c>
      <c r="L408" s="164" t="str">
        <f>INDEX('Org2564 NEW'!F$4:F$902,MATCH(OrgTbl[[#This Row],[code5]],'Org2564 NEW'!$C$4:$C$902,0))</f>
        <v>M2</v>
      </c>
      <c r="M408" s="165">
        <f>INDEX('Org2564 NEW'!I$4:I$902,MATCH(OrgTbl[[#This Row],[code5]],'Org2564 NEW'!$C$4:$C$902,0))</f>
        <v>12</v>
      </c>
      <c r="O408" s="164" t="s">
        <v>2979</v>
      </c>
      <c r="P408" s="164" t="str">
        <f>INDEX('Org2564 NEW'!J$4:J$902,MATCH(OrgTbl[[#This Row],[code5]],'Org2564 NEW'!$C$4:$C$902,0))</f>
        <v>รพช. M2 &lt;=100</v>
      </c>
      <c r="Q408" s="164"/>
      <c r="R408" s="166"/>
    </row>
    <row r="409" spans="1:18" x14ac:dyDescent="0.35">
      <c r="A409" s="164" t="s">
        <v>501</v>
      </c>
      <c r="B409" s="164" t="s">
        <v>2980</v>
      </c>
      <c r="C409" s="164" t="s">
        <v>2981</v>
      </c>
      <c r="D409" s="164" t="s">
        <v>2982</v>
      </c>
      <c r="E409" s="165">
        <v>7</v>
      </c>
      <c r="F409" s="164" t="s">
        <v>948</v>
      </c>
      <c r="G409" s="164" t="str">
        <f>INDEX('Org2564 NEW'!E$4:E$902,MATCH(OrgTbl[[#This Row],[code5]],'Org2564 NEW'!$C$4:$C$902,0))</f>
        <v>รพช.</v>
      </c>
      <c r="H409" s="165">
        <v>45</v>
      </c>
      <c r="I409" s="164" t="s">
        <v>2940</v>
      </c>
      <c r="J409" s="169">
        <f>INDEX('Org2564 NEW'!G$4:G$902,MATCH(OrgTbl[[#This Row],[code5]],'Org2564 NEW'!$C$4:$C$902,0))</f>
        <v>162</v>
      </c>
      <c r="K409" s="164" t="s">
        <v>941</v>
      </c>
      <c r="L409" s="164" t="str">
        <f>INDEX('Org2564 NEW'!F$4:F$902,MATCH(OrgTbl[[#This Row],[code5]],'Org2564 NEW'!$C$4:$C$902,0))</f>
        <v>M2</v>
      </c>
      <c r="M409" s="165">
        <f>INDEX('Org2564 NEW'!I$4:I$902,MATCH(OrgTbl[[#This Row],[code5]],'Org2564 NEW'!$C$4:$C$902,0))</f>
        <v>13</v>
      </c>
      <c r="O409" s="164" t="s">
        <v>2984</v>
      </c>
      <c r="P409" s="164" t="str">
        <f>INDEX('Org2564 NEW'!J$4:J$902,MATCH(OrgTbl[[#This Row],[code5]],'Org2564 NEW'!$C$4:$C$902,0))</f>
        <v>รพช. M2 &gt;100</v>
      </c>
      <c r="Q409" s="164"/>
      <c r="R409" s="166"/>
    </row>
    <row r="410" spans="1:18" x14ac:dyDescent="0.35">
      <c r="A410" s="164" t="s">
        <v>502</v>
      </c>
      <c r="B410" s="164" t="s">
        <v>2985</v>
      </c>
      <c r="C410" s="164" t="s">
        <v>2986</v>
      </c>
      <c r="D410" s="164" t="s">
        <v>2987</v>
      </c>
      <c r="E410" s="165">
        <v>7</v>
      </c>
      <c r="F410" s="164" t="s">
        <v>948</v>
      </c>
      <c r="G410" s="164" t="str">
        <f>INDEX('Org2564 NEW'!E$4:E$902,MATCH(OrgTbl[[#This Row],[code5]],'Org2564 NEW'!$C$4:$C$902,0))</f>
        <v>รพช.</v>
      </c>
      <c r="H410" s="165">
        <v>45</v>
      </c>
      <c r="I410" s="164" t="s">
        <v>2940</v>
      </c>
      <c r="J410" s="169">
        <f>INDEX('Org2564 NEW'!G$4:G$902,MATCH(OrgTbl[[#This Row],[code5]],'Org2564 NEW'!$C$4:$C$902,0))</f>
        <v>30</v>
      </c>
      <c r="K410" s="164" t="s">
        <v>941</v>
      </c>
      <c r="L410" s="164" t="str">
        <f>INDEX('Org2564 NEW'!F$4:F$902,MATCH(OrgTbl[[#This Row],[code5]],'Org2564 NEW'!$C$4:$C$902,0))</f>
        <v>F2</v>
      </c>
      <c r="M410" s="165">
        <f>INDEX('Org2564 NEW'!I$4:I$902,MATCH(OrgTbl[[#This Row],[code5]],'Org2564 NEW'!$C$4:$C$902,0))</f>
        <v>5</v>
      </c>
      <c r="O410" s="164" t="s">
        <v>2988</v>
      </c>
      <c r="P410" s="164" t="str">
        <f>INDEX('Org2564 NEW'!J$4:J$902,MATCH(OrgTbl[[#This Row],[code5]],'Org2564 NEW'!$C$4:$C$902,0))</f>
        <v>รพช.F2 &lt;=30,000</v>
      </c>
      <c r="Q410" s="164"/>
      <c r="R410" s="166"/>
    </row>
    <row r="411" spans="1:18" x14ac:dyDescent="0.35">
      <c r="A411" s="164" t="s">
        <v>503</v>
      </c>
      <c r="B411" s="164" t="s">
        <v>2989</v>
      </c>
      <c r="C411" s="164" t="s">
        <v>2990</v>
      </c>
      <c r="D411" s="164" t="s">
        <v>2991</v>
      </c>
      <c r="E411" s="165">
        <v>7</v>
      </c>
      <c r="F411" s="164" t="s">
        <v>948</v>
      </c>
      <c r="G411" s="164" t="str">
        <f>INDEX('Org2564 NEW'!E$4:E$902,MATCH(OrgTbl[[#This Row],[code5]],'Org2564 NEW'!$C$4:$C$902,0))</f>
        <v>รพช.</v>
      </c>
      <c r="H411" s="165">
        <v>45</v>
      </c>
      <c r="I411" s="164" t="s">
        <v>2940</v>
      </c>
      <c r="J411" s="169">
        <f>INDEX('Org2564 NEW'!G$4:G$902,MATCH(OrgTbl[[#This Row],[code5]],'Org2564 NEW'!$C$4:$C$902,0))</f>
        <v>30</v>
      </c>
      <c r="K411" s="164" t="s">
        <v>941</v>
      </c>
      <c r="L411" s="164" t="str">
        <f>INDEX('Org2564 NEW'!F$4:F$902,MATCH(OrgTbl[[#This Row],[code5]],'Org2564 NEW'!$C$4:$C$902,0))</f>
        <v>F2</v>
      </c>
      <c r="M411" s="165">
        <f>INDEX('Org2564 NEW'!I$4:I$902,MATCH(OrgTbl[[#This Row],[code5]],'Org2564 NEW'!$C$4:$C$902,0))</f>
        <v>5</v>
      </c>
      <c r="O411" s="164" t="s">
        <v>2992</v>
      </c>
      <c r="P411" s="164" t="str">
        <f>INDEX('Org2564 NEW'!J$4:J$902,MATCH(OrgTbl[[#This Row],[code5]],'Org2564 NEW'!$C$4:$C$902,0))</f>
        <v>รพช.F2 &lt;=30,000</v>
      </c>
      <c r="Q411" s="164"/>
      <c r="R411" s="166"/>
    </row>
    <row r="412" spans="1:18" x14ac:dyDescent="0.35">
      <c r="A412" s="164" t="s">
        <v>504</v>
      </c>
      <c r="B412" s="164" t="s">
        <v>2993</v>
      </c>
      <c r="C412" s="164" t="s">
        <v>2994</v>
      </c>
      <c r="D412" s="164" t="s">
        <v>2995</v>
      </c>
      <c r="E412" s="165">
        <v>7</v>
      </c>
      <c r="F412" s="164" t="s">
        <v>948</v>
      </c>
      <c r="G412" s="164" t="str">
        <f>INDEX('Org2564 NEW'!E$4:E$902,MATCH(OrgTbl[[#This Row],[code5]],'Org2564 NEW'!$C$4:$C$902,0))</f>
        <v>รพช.</v>
      </c>
      <c r="H412" s="165">
        <v>45</v>
      </c>
      <c r="I412" s="164" t="s">
        <v>2940</v>
      </c>
      <c r="J412" s="169">
        <f>INDEX('Org2564 NEW'!G$4:G$902,MATCH(OrgTbl[[#This Row],[code5]],'Org2564 NEW'!$C$4:$C$902,0))</f>
        <v>38</v>
      </c>
      <c r="K412" s="164" t="s">
        <v>941</v>
      </c>
      <c r="L412" s="164" t="str">
        <f>INDEX('Org2564 NEW'!F$4:F$902,MATCH(OrgTbl[[#This Row],[code5]],'Org2564 NEW'!$C$4:$C$902,0))</f>
        <v>F2</v>
      </c>
      <c r="M412" s="165">
        <f>INDEX('Org2564 NEW'!I$4:I$902,MATCH(OrgTbl[[#This Row],[code5]],'Org2564 NEW'!$C$4:$C$902,0))</f>
        <v>6</v>
      </c>
      <c r="O412" s="164" t="s">
        <v>2996</v>
      </c>
      <c r="P412" s="164" t="str">
        <f>INDEX('Org2564 NEW'!J$4:J$902,MATCH(OrgTbl[[#This Row],[code5]],'Org2564 NEW'!$C$4:$C$902,0))</f>
        <v>รพช.F2 30,000 - 60,000</v>
      </c>
      <c r="Q412" s="164"/>
      <c r="R412" s="166"/>
    </row>
    <row r="413" spans="1:18" x14ac:dyDescent="0.35">
      <c r="A413" s="164" t="s">
        <v>505</v>
      </c>
      <c r="B413" s="164" t="s">
        <v>2997</v>
      </c>
      <c r="C413" s="164" t="s">
        <v>2998</v>
      </c>
      <c r="D413" s="164" t="s">
        <v>2999</v>
      </c>
      <c r="E413" s="165">
        <v>7</v>
      </c>
      <c r="F413" s="164" t="s">
        <v>948</v>
      </c>
      <c r="G413" s="164" t="str">
        <f>INDEX('Org2564 NEW'!E$4:E$902,MATCH(OrgTbl[[#This Row],[code5]],'Org2564 NEW'!$C$4:$C$902,0))</f>
        <v>รพช.</v>
      </c>
      <c r="H413" s="165">
        <v>45</v>
      </c>
      <c r="I413" s="164" t="s">
        <v>2940</v>
      </c>
      <c r="J413" s="169">
        <f>INDEX('Org2564 NEW'!G$4:G$902,MATCH(OrgTbl[[#This Row],[code5]],'Org2564 NEW'!$C$4:$C$902,0))</f>
        <v>30</v>
      </c>
      <c r="K413" s="164" t="s">
        <v>941</v>
      </c>
      <c r="L413" s="164" t="str">
        <f>INDEX('Org2564 NEW'!F$4:F$902,MATCH(OrgTbl[[#This Row],[code5]],'Org2564 NEW'!$C$4:$C$902,0))</f>
        <v>F2</v>
      </c>
      <c r="M413" s="165">
        <f>INDEX('Org2564 NEW'!I$4:I$902,MATCH(OrgTbl[[#This Row],[code5]],'Org2564 NEW'!$C$4:$C$902,0))</f>
        <v>5</v>
      </c>
      <c r="O413" s="164" t="s">
        <v>3001</v>
      </c>
      <c r="P413" s="164" t="str">
        <f>INDEX('Org2564 NEW'!J$4:J$902,MATCH(OrgTbl[[#This Row],[code5]],'Org2564 NEW'!$C$4:$C$902,0))</f>
        <v>รพช.F2 &lt;=30,000</v>
      </c>
      <c r="Q413" s="164"/>
      <c r="R413" s="166"/>
    </row>
    <row r="414" spans="1:18" x14ac:dyDescent="0.35">
      <c r="A414" s="164" t="s">
        <v>506</v>
      </c>
      <c r="B414" s="164" t="s">
        <v>3002</v>
      </c>
      <c r="C414" s="164" t="s">
        <v>3003</v>
      </c>
      <c r="D414" s="164" t="s">
        <v>3004</v>
      </c>
      <c r="E414" s="165">
        <v>7</v>
      </c>
      <c r="F414" s="164" t="s">
        <v>948</v>
      </c>
      <c r="G414" s="164" t="str">
        <f>INDEX('Org2564 NEW'!E$4:E$902,MATCH(OrgTbl[[#This Row],[code5]],'Org2564 NEW'!$C$4:$C$902,0))</f>
        <v>รพช.</v>
      </c>
      <c r="H414" s="165">
        <v>45</v>
      </c>
      <c r="I414" s="164" t="s">
        <v>2940</v>
      </c>
      <c r="J414" s="169">
        <f>INDEX('Org2564 NEW'!G$4:G$902,MATCH(OrgTbl[[#This Row],[code5]],'Org2564 NEW'!$C$4:$C$902,0))</f>
        <v>39</v>
      </c>
      <c r="K414" s="164" t="s">
        <v>941</v>
      </c>
      <c r="L414" s="164" t="str">
        <f>INDEX('Org2564 NEW'!F$4:F$902,MATCH(OrgTbl[[#This Row],[code5]],'Org2564 NEW'!$C$4:$C$902,0))</f>
        <v>F2</v>
      </c>
      <c r="M414" s="165">
        <f>INDEX('Org2564 NEW'!I$4:I$902,MATCH(OrgTbl[[#This Row],[code5]],'Org2564 NEW'!$C$4:$C$902,0))</f>
        <v>5</v>
      </c>
      <c r="O414" s="164" t="s">
        <v>3005</v>
      </c>
      <c r="P414" s="164" t="str">
        <f>INDEX('Org2564 NEW'!J$4:J$902,MATCH(OrgTbl[[#This Row],[code5]],'Org2564 NEW'!$C$4:$C$902,0))</f>
        <v>รพช.F2 &lt;=30,000</v>
      </c>
      <c r="Q414" s="164"/>
      <c r="R414" s="166"/>
    </row>
    <row r="415" spans="1:18" x14ac:dyDescent="0.35">
      <c r="A415" s="164" t="s">
        <v>507</v>
      </c>
      <c r="B415" s="164" t="s">
        <v>3006</v>
      </c>
      <c r="C415" s="164" t="s">
        <v>3007</v>
      </c>
      <c r="D415" s="164" t="s">
        <v>3008</v>
      </c>
      <c r="E415" s="165">
        <v>7</v>
      </c>
      <c r="F415" s="164" t="s">
        <v>948</v>
      </c>
      <c r="G415" s="164" t="str">
        <f>INDEX('Org2564 NEW'!E$4:E$902,MATCH(OrgTbl[[#This Row],[code5]],'Org2564 NEW'!$C$4:$C$902,0))</f>
        <v>รพช.</v>
      </c>
      <c r="H415" s="165">
        <v>45</v>
      </c>
      <c r="I415" s="164" t="s">
        <v>2940</v>
      </c>
      <c r="J415" s="169">
        <f>INDEX('Org2564 NEW'!G$4:G$902,MATCH(OrgTbl[[#This Row],[code5]],'Org2564 NEW'!$C$4:$C$902,0))</f>
        <v>37</v>
      </c>
      <c r="K415" s="164" t="s">
        <v>941</v>
      </c>
      <c r="L415" s="164" t="str">
        <f>INDEX('Org2564 NEW'!F$4:F$902,MATCH(OrgTbl[[#This Row],[code5]],'Org2564 NEW'!$C$4:$C$902,0))</f>
        <v>F2</v>
      </c>
      <c r="M415" s="165">
        <f>INDEX('Org2564 NEW'!I$4:I$902,MATCH(OrgTbl[[#This Row],[code5]],'Org2564 NEW'!$C$4:$C$902,0))</f>
        <v>6</v>
      </c>
      <c r="O415" s="164" t="s">
        <v>3009</v>
      </c>
      <c r="P415" s="164" t="str">
        <f>INDEX('Org2564 NEW'!J$4:J$902,MATCH(OrgTbl[[#This Row],[code5]],'Org2564 NEW'!$C$4:$C$902,0))</f>
        <v>รพช.F2 30,000 - 60,000</v>
      </c>
      <c r="Q415" s="164"/>
      <c r="R415" s="166"/>
    </row>
    <row r="416" spans="1:18" x14ac:dyDescent="0.35">
      <c r="A416" s="164" t="s">
        <v>445</v>
      </c>
      <c r="B416" s="164" t="s">
        <v>3027</v>
      </c>
      <c r="C416" s="164" t="s">
        <v>3028</v>
      </c>
      <c r="D416" s="164" t="s">
        <v>3029</v>
      </c>
      <c r="E416" s="165">
        <v>7</v>
      </c>
      <c r="F416" s="164" t="s">
        <v>948</v>
      </c>
      <c r="G416" s="164" t="str">
        <f>INDEX('Org2564 NEW'!E$4:E$902,MATCH(OrgTbl[[#This Row],[code5]],'Org2564 NEW'!$C$4:$C$902,0))</f>
        <v>รพช.</v>
      </c>
      <c r="H416" s="165">
        <v>46</v>
      </c>
      <c r="I416" s="164" t="s">
        <v>3024</v>
      </c>
      <c r="J416" s="169">
        <f>INDEX('Org2564 NEW'!G$4:G$902,MATCH(OrgTbl[[#This Row],[code5]],'Org2564 NEW'!$C$4:$C$902,0))</f>
        <v>37</v>
      </c>
      <c r="K416" s="164" t="s">
        <v>941</v>
      </c>
      <c r="L416" s="164" t="str">
        <f>INDEX('Org2564 NEW'!F$4:F$902,MATCH(OrgTbl[[#This Row],[code5]],'Org2564 NEW'!$C$4:$C$902,0))</f>
        <v>F2</v>
      </c>
      <c r="M416" s="165">
        <f>INDEX('Org2564 NEW'!I$4:I$902,MATCH(OrgTbl[[#This Row],[code5]],'Org2564 NEW'!$C$4:$C$902,0))</f>
        <v>5</v>
      </c>
      <c r="O416" s="164" t="s">
        <v>3030</v>
      </c>
      <c r="P416" s="164" t="str">
        <f>INDEX('Org2564 NEW'!J$4:J$902,MATCH(OrgTbl[[#This Row],[code5]],'Org2564 NEW'!$C$4:$C$902,0))</f>
        <v>รพช.F2 &lt;=30,000</v>
      </c>
      <c r="Q416" s="164"/>
      <c r="R416" s="166"/>
    </row>
    <row r="417" spans="1:18" x14ac:dyDescent="0.35">
      <c r="A417" s="164" t="s">
        <v>446</v>
      </c>
      <c r="B417" s="164" t="s">
        <v>3031</v>
      </c>
      <c r="C417" s="164" t="s">
        <v>3032</v>
      </c>
      <c r="D417" s="164" t="s">
        <v>3033</v>
      </c>
      <c r="E417" s="165">
        <v>7</v>
      </c>
      <c r="F417" s="164" t="s">
        <v>948</v>
      </c>
      <c r="G417" s="164" t="str">
        <f>INDEX('Org2564 NEW'!E$4:E$902,MATCH(OrgTbl[[#This Row],[code5]],'Org2564 NEW'!$C$4:$C$902,0))</f>
        <v>รพช.</v>
      </c>
      <c r="H417" s="165">
        <v>46</v>
      </c>
      <c r="I417" s="164" t="s">
        <v>3024</v>
      </c>
      <c r="J417" s="169">
        <f>INDEX('Org2564 NEW'!G$4:G$902,MATCH(OrgTbl[[#This Row],[code5]],'Org2564 NEW'!$C$4:$C$902,0))</f>
        <v>124</v>
      </c>
      <c r="K417" s="164" t="s">
        <v>941</v>
      </c>
      <c r="L417" s="164" t="str">
        <f>INDEX('Org2564 NEW'!F$4:F$902,MATCH(OrgTbl[[#This Row],[code5]],'Org2564 NEW'!$C$4:$C$902,0))</f>
        <v>F1</v>
      </c>
      <c r="M417" s="165">
        <f>INDEX('Org2564 NEW'!I$4:I$902,MATCH(OrgTbl[[#This Row],[code5]],'Org2564 NEW'!$C$4:$C$902,0))</f>
        <v>9</v>
      </c>
      <c r="O417" s="164" t="s">
        <v>3034</v>
      </c>
      <c r="P417" s="164" t="str">
        <f>INDEX('Org2564 NEW'!J$4:J$902,MATCH(OrgTbl[[#This Row],[code5]],'Org2564 NEW'!$C$4:$C$902,0))</f>
        <v>รพช.F1 &lt;=50,000</v>
      </c>
      <c r="Q417" s="164"/>
      <c r="R417" s="166"/>
    </row>
    <row r="418" spans="1:18" x14ac:dyDescent="0.35">
      <c r="A418" s="164" t="s">
        <v>447</v>
      </c>
      <c r="B418" s="164" t="s">
        <v>3035</v>
      </c>
      <c r="C418" s="164" t="s">
        <v>3036</v>
      </c>
      <c r="D418" s="164" t="s">
        <v>3037</v>
      </c>
      <c r="E418" s="165">
        <v>7</v>
      </c>
      <c r="F418" s="164" t="s">
        <v>948</v>
      </c>
      <c r="G418" s="164" t="str">
        <f>INDEX('Org2564 NEW'!E$4:E$902,MATCH(OrgTbl[[#This Row],[code5]],'Org2564 NEW'!$C$4:$C$902,0))</f>
        <v>รพช.</v>
      </c>
      <c r="H418" s="165">
        <v>46</v>
      </c>
      <c r="I418" s="164" t="s">
        <v>3024</v>
      </c>
      <c r="J418" s="169">
        <f>INDEX('Org2564 NEW'!G$4:G$902,MATCH(OrgTbl[[#This Row],[code5]],'Org2564 NEW'!$C$4:$C$902,0))</f>
        <v>30</v>
      </c>
      <c r="K418" s="164" t="s">
        <v>941</v>
      </c>
      <c r="L418" s="164" t="str">
        <f>INDEX('Org2564 NEW'!F$4:F$902,MATCH(OrgTbl[[#This Row],[code5]],'Org2564 NEW'!$C$4:$C$902,0))</f>
        <v>F2</v>
      </c>
      <c r="M418" s="165">
        <f>INDEX('Org2564 NEW'!I$4:I$902,MATCH(OrgTbl[[#This Row],[code5]],'Org2564 NEW'!$C$4:$C$902,0))</f>
        <v>5</v>
      </c>
      <c r="O418" s="164" t="s">
        <v>3038</v>
      </c>
      <c r="P418" s="164" t="str">
        <f>INDEX('Org2564 NEW'!J$4:J$902,MATCH(OrgTbl[[#This Row],[code5]],'Org2564 NEW'!$C$4:$C$902,0))</f>
        <v>รพช.F2 &lt;=30,000</v>
      </c>
      <c r="Q418" s="164"/>
      <c r="R418" s="166"/>
    </row>
    <row r="419" spans="1:18" x14ac:dyDescent="0.35">
      <c r="A419" s="164" t="s">
        <v>448</v>
      </c>
      <c r="B419" s="164" t="s">
        <v>3039</v>
      </c>
      <c r="C419" s="164" t="s">
        <v>3040</v>
      </c>
      <c r="D419" s="164" t="s">
        <v>3041</v>
      </c>
      <c r="E419" s="165">
        <v>7</v>
      </c>
      <c r="F419" s="164" t="s">
        <v>948</v>
      </c>
      <c r="G419" s="164" t="str">
        <f>INDEX('Org2564 NEW'!E$4:E$902,MATCH(OrgTbl[[#This Row],[code5]],'Org2564 NEW'!$C$4:$C$902,0))</f>
        <v>รพช.</v>
      </c>
      <c r="H419" s="165">
        <v>46</v>
      </c>
      <c r="I419" s="164" t="s">
        <v>3024</v>
      </c>
      <c r="J419" s="169">
        <f>INDEX('Org2564 NEW'!G$4:G$902,MATCH(OrgTbl[[#This Row],[code5]],'Org2564 NEW'!$C$4:$C$902,0))</f>
        <v>93</v>
      </c>
      <c r="K419" s="164" t="s">
        <v>941</v>
      </c>
      <c r="L419" s="164" t="str">
        <f>INDEX('Org2564 NEW'!F$4:F$902,MATCH(OrgTbl[[#This Row],[code5]],'Org2564 NEW'!$C$4:$C$902,0))</f>
        <v>F2</v>
      </c>
      <c r="M419" s="165">
        <f>INDEX('Org2564 NEW'!I$4:I$902,MATCH(OrgTbl[[#This Row],[code5]],'Org2564 NEW'!$C$4:$C$902,0))</f>
        <v>5</v>
      </c>
      <c r="O419" s="164" t="s">
        <v>3042</v>
      </c>
      <c r="P419" s="164" t="str">
        <f>INDEX('Org2564 NEW'!J$4:J$902,MATCH(OrgTbl[[#This Row],[code5]],'Org2564 NEW'!$C$4:$C$902,0))</f>
        <v>รพช.F2 &lt;=30,000</v>
      </c>
      <c r="Q419" s="164"/>
      <c r="R419" s="166"/>
    </row>
    <row r="420" spans="1:18" x14ac:dyDescent="0.35">
      <c r="A420" s="164" t="s">
        <v>449</v>
      </c>
      <c r="B420" s="164" t="s">
        <v>3043</v>
      </c>
      <c r="C420" s="164" t="s">
        <v>3044</v>
      </c>
      <c r="D420" s="164" t="s">
        <v>3045</v>
      </c>
      <c r="E420" s="165">
        <v>7</v>
      </c>
      <c r="F420" s="164" t="s">
        <v>948</v>
      </c>
      <c r="G420" s="164" t="str">
        <f>INDEX('Org2564 NEW'!E$4:E$902,MATCH(OrgTbl[[#This Row],[code5]],'Org2564 NEW'!$C$4:$C$902,0))</f>
        <v>รพช.</v>
      </c>
      <c r="H420" s="165">
        <v>46</v>
      </c>
      <c r="I420" s="164" t="s">
        <v>3024</v>
      </c>
      <c r="J420" s="169">
        <f>INDEX('Org2564 NEW'!G$4:G$902,MATCH(OrgTbl[[#This Row],[code5]],'Org2564 NEW'!$C$4:$C$902,0))</f>
        <v>154</v>
      </c>
      <c r="K420" s="164" t="s">
        <v>941</v>
      </c>
      <c r="L420" s="164" t="str">
        <f>INDEX('Org2564 NEW'!F$4:F$902,MATCH(OrgTbl[[#This Row],[code5]],'Org2564 NEW'!$C$4:$C$902,0))</f>
        <v>M2</v>
      </c>
      <c r="M420" s="165">
        <f>INDEX('Org2564 NEW'!I$4:I$902,MATCH(OrgTbl[[#This Row],[code5]],'Org2564 NEW'!$C$4:$C$902,0))</f>
        <v>13</v>
      </c>
      <c r="O420" s="164" t="s">
        <v>3046</v>
      </c>
      <c r="P420" s="164" t="str">
        <f>INDEX('Org2564 NEW'!J$4:J$902,MATCH(OrgTbl[[#This Row],[code5]],'Org2564 NEW'!$C$4:$C$902,0))</f>
        <v>รพช. M2 &gt;100</v>
      </c>
      <c r="Q420" s="164"/>
      <c r="R420" s="166"/>
    </row>
    <row r="421" spans="1:18" x14ac:dyDescent="0.35">
      <c r="A421" s="164" t="s">
        <v>450</v>
      </c>
      <c r="B421" s="164" t="s">
        <v>3047</v>
      </c>
      <c r="C421" s="164" t="s">
        <v>3048</v>
      </c>
      <c r="D421" s="164" t="s">
        <v>3049</v>
      </c>
      <c r="E421" s="165">
        <v>7</v>
      </c>
      <c r="F421" s="164" t="s">
        <v>948</v>
      </c>
      <c r="G421" s="164" t="str">
        <f>INDEX('Org2564 NEW'!E$4:E$902,MATCH(OrgTbl[[#This Row],[code5]],'Org2564 NEW'!$C$4:$C$902,0))</f>
        <v>รพช.</v>
      </c>
      <c r="H421" s="165">
        <v>46</v>
      </c>
      <c r="I421" s="164" t="s">
        <v>3024</v>
      </c>
      <c r="J421" s="169">
        <f>INDEX('Org2564 NEW'!G$4:G$902,MATCH(OrgTbl[[#This Row],[code5]],'Org2564 NEW'!$C$4:$C$902,0))</f>
        <v>58</v>
      </c>
      <c r="K421" s="164" t="s">
        <v>941</v>
      </c>
      <c r="L421" s="164" t="str">
        <f>INDEX('Org2564 NEW'!F$4:F$902,MATCH(OrgTbl[[#This Row],[code5]],'Org2564 NEW'!$C$4:$C$902,0))</f>
        <v>F2</v>
      </c>
      <c r="M421" s="165">
        <f>INDEX('Org2564 NEW'!I$4:I$902,MATCH(OrgTbl[[#This Row],[code5]],'Org2564 NEW'!$C$4:$C$902,0))</f>
        <v>6</v>
      </c>
      <c r="O421" s="164" t="s">
        <v>3050</v>
      </c>
      <c r="P421" s="164" t="str">
        <f>INDEX('Org2564 NEW'!J$4:J$902,MATCH(OrgTbl[[#This Row],[code5]],'Org2564 NEW'!$C$4:$C$902,0))</f>
        <v>รพช.F2 30,000 - 60,000</v>
      </c>
      <c r="Q421" s="164"/>
      <c r="R421" s="166"/>
    </row>
    <row r="422" spans="1:18" x14ac:dyDescent="0.35">
      <c r="A422" s="164" t="s">
        <v>451</v>
      </c>
      <c r="B422" s="164" t="s">
        <v>3051</v>
      </c>
      <c r="C422" s="164" t="s">
        <v>3052</v>
      </c>
      <c r="D422" s="164" t="s">
        <v>3053</v>
      </c>
      <c r="E422" s="165">
        <v>7</v>
      </c>
      <c r="F422" s="164" t="s">
        <v>948</v>
      </c>
      <c r="G422" s="164" t="str">
        <f>INDEX('Org2564 NEW'!E$4:E$902,MATCH(OrgTbl[[#This Row],[code5]],'Org2564 NEW'!$C$4:$C$902,0))</f>
        <v>รพช.</v>
      </c>
      <c r="H422" s="165">
        <v>46</v>
      </c>
      <c r="I422" s="164" t="s">
        <v>3024</v>
      </c>
      <c r="J422" s="169">
        <f>INDEX('Org2564 NEW'!G$4:G$902,MATCH(OrgTbl[[#This Row],[code5]],'Org2564 NEW'!$C$4:$C$902,0))</f>
        <v>45</v>
      </c>
      <c r="K422" s="164" t="s">
        <v>941</v>
      </c>
      <c r="L422" s="164" t="str">
        <f>INDEX('Org2564 NEW'!F$4:F$902,MATCH(OrgTbl[[#This Row],[code5]],'Org2564 NEW'!$C$4:$C$902,0))</f>
        <v>F2</v>
      </c>
      <c r="M422" s="165">
        <f>INDEX('Org2564 NEW'!I$4:I$902,MATCH(OrgTbl[[#This Row],[code5]],'Org2564 NEW'!$C$4:$C$902,0))</f>
        <v>5</v>
      </c>
      <c r="O422" s="164" t="s">
        <v>3054</v>
      </c>
      <c r="P422" s="164" t="str">
        <f>INDEX('Org2564 NEW'!J$4:J$902,MATCH(OrgTbl[[#This Row],[code5]],'Org2564 NEW'!$C$4:$C$902,0))</f>
        <v>รพช.F2 &lt;=30,000</v>
      </c>
      <c r="Q422" s="164"/>
      <c r="R422" s="166"/>
    </row>
    <row r="423" spans="1:18" x14ac:dyDescent="0.35">
      <c r="A423" s="164" t="s">
        <v>452</v>
      </c>
      <c r="B423" s="164" t="s">
        <v>3055</v>
      </c>
      <c r="C423" s="164" t="s">
        <v>3056</v>
      </c>
      <c r="D423" s="164" t="s">
        <v>3057</v>
      </c>
      <c r="E423" s="165">
        <v>7</v>
      </c>
      <c r="F423" s="164" t="s">
        <v>948</v>
      </c>
      <c r="G423" s="164" t="str">
        <f>INDEX('Org2564 NEW'!E$4:E$902,MATCH(OrgTbl[[#This Row],[code5]],'Org2564 NEW'!$C$4:$C$902,0))</f>
        <v>รพช.</v>
      </c>
      <c r="H423" s="165">
        <v>46</v>
      </c>
      <c r="I423" s="164" t="s">
        <v>3024</v>
      </c>
      <c r="J423" s="169">
        <f>INDEX('Org2564 NEW'!G$4:G$902,MATCH(OrgTbl[[#This Row],[code5]],'Org2564 NEW'!$C$4:$C$902,0))</f>
        <v>74</v>
      </c>
      <c r="K423" s="164" t="s">
        <v>941</v>
      </c>
      <c r="L423" s="164" t="str">
        <f>INDEX('Org2564 NEW'!F$4:F$902,MATCH(OrgTbl[[#This Row],[code5]],'Org2564 NEW'!$C$4:$C$902,0))</f>
        <v>F2</v>
      </c>
      <c r="M423" s="165">
        <f>INDEX('Org2564 NEW'!I$4:I$902,MATCH(OrgTbl[[#This Row],[code5]],'Org2564 NEW'!$C$4:$C$902,0))</f>
        <v>6</v>
      </c>
      <c r="O423" s="164" t="s">
        <v>3058</v>
      </c>
      <c r="P423" s="164" t="str">
        <f>INDEX('Org2564 NEW'!J$4:J$902,MATCH(OrgTbl[[#This Row],[code5]],'Org2564 NEW'!$C$4:$C$902,0))</f>
        <v>รพช.F2 30,000 - 60,000</v>
      </c>
      <c r="Q423" s="164"/>
      <c r="R423" s="166"/>
    </row>
    <row r="424" spans="1:18" x14ac:dyDescent="0.35">
      <c r="A424" s="164" t="s">
        <v>453</v>
      </c>
      <c r="B424" s="164" t="s">
        <v>3059</v>
      </c>
      <c r="C424" s="164" t="s">
        <v>3060</v>
      </c>
      <c r="D424" s="164" t="s">
        <v>3061</v>
      </c>
      <c r="E424" s="165">
        <v>7</v>
      </c>
      <c r="F424" s="164" t="s">
        <v>948</v>
      </c>
      <c r="G424" s="164" t="str">
        <f>INDEX('Org2564 NEW'!E$4:E$902,MATCH(OrgTbl[[#This Row],[code5]],'Org2564 NEW'!$C$4:$C$902,0))</f>
        <v>รพช.</v>
      </c>
      <c r="H424" s="165">
        <v>46</v>
      </c>
      <c r="I424" s="164" t="s">
        <v>3024</v>
      </c>
      <c r="J424" s="169">
        <f>INDEX('Org2564 NEW'!G$4:G$902,MATCH(OrgTbl[[#This Row],[code5]],'Org2564 NEW'!$C$4:$C$902,0))</f>
        <v>44</v>
      </c>
      <c r="K424" s="164" t="s">
        <v>941</v>
      </c>
      <c r="L424" s="164" t="str">
        <f>INDEX('Org2564 NEW'!F$4:F$902,MATCH(OrgTbl[[#This Row],[code5]],'Org2564 NEW'!$C$4:$C$902,0))</f>
        <v>F2</v>
      </c>
      <c r="M424" s="165">
        <f>INDEX('Org2564 NEW'!I$4:I$902,MATCH(OrgTbl[[#This Row],[code5]],'Org2564 NEW'!$C$4:$C$902,0))</f>
        <v>5</v>
      </c>
      <c r="O424" s="164" t="s">
        <v>3062</v>
      </c>
      <c r="P424" s="164" t="str">
        <f>INDEX('Org2564 NEW'!J$4:J$902,MATCH(OrgTbl[[#This Row],[code5]],'Org2564 NEW'!$C$4:$C$902,0))</f>
        <v>รพช.F2 &lt;=30,000</v>
      </c>
      <c r="Q424" s="164"/>
      <c r="R424" s="166"/>
    </row>
    <row r="425" spans="1:18" x14ac:dyDescent="0.35">
      <c r="A425" s="164" t="s">
        <v>454</v>
      </c>
      <c r="B425" s="164" t="s">
        <v>3063</v>
      </c>
      <c r="C425" s="164" t="s">
        <v>3064</v>
      </c>
      <c r="D425" s="164" t="s">
        <v>3065</v>
      </c>
      <c r="E425" s="165">
        <v>7</v>
      </c>
      <c r="F425" s="164" t="s">
        <v>948</v>
      </c>
      <c r="G425" s="164" t="str">
        <f>INDEX('Org2564 NEW'!E$4:E$902,MATCH(OrgTbl[[#This Row],[code5]],'Org2564 NEW'!$C$4:$C$902,0))</f>
        <v>รพช.</v>
      </c>
      <c r="H425" s="165">
        <v>46</v>
      </c>
      <c r="I425" s="164" t="s">
        <v>3024</v>
      </c>
      <c r="J425" s="169">
        <f>INDEX('Org2564 NEW'!G$4:G$902,MATCH(OrgTbl[[#This Row],[code5]],'Org2564 NEW'!$C$4:$C$902,0))</f>
        <v>67</v>
      </c>
      <c r="K425" s="164" t="s">
        <v>941</v>
      </c>
      <c r="L425" s="164" t="str">
        <f>INDEX('Org2564 NEW'!F$4:F$902,MATCH(OrgTbl[[#This Row],[code5]],'Org2564 NEW'!$C$4:$C$902,0))</f>
        <v>F2</v>
      </c>
      <c r="M425" s="165">
        <f>INDEX('Org2564 NEW'!I$4:I$902,MATCH(OrgTbl[[#This Row],[code5]],'Org2564 NEW'!$C$4:$C$902,0))</f>
        <v>6</v>
      </c>
      <c r="O425" s="164" t="s">
        <v>3066</v>
      </c>
      <c r="P425" s="164" t="str">
        <f>INDEX('Org2564 NEW'!J$4:J$902,MATCH(OrgTbl[[#This Row],[code5]],'Org2564 NEW'!$C$4:$C$902,0))</f>
        <v>รพช.F2 30,000 - 60,000</v>
      </c>
      <c r="Q425" s="164"/>
      <c r="R425" s="166"/>
    </row>
    <row r="426" spans="1:18" x14ac:dyDescent="0.35">
      <c r="A426" s="164" t="s">
        <v>455</v>
      </c>
      <c r="B426" s="164" t="s">
        <v>3067</v>
      </c>
      <c r="C426" s="164" t="s">
        <v>3068</v>
      </c>
      <c r="D426" s="164" t="s">
        <v>3069</v>
      </c>
      <c r="E426" s="165">
        <v>7</v>
      </c>
      <c r="F426" s="164" t="s">
        <v>948</v>
      </c>
      <c r="G426" s="164" t="str">
        <f>INDEX('Org2564 NEW'!E$4:E$902,MATCH(OrgTbl[[#This Row],[code5]],'Org2564 NEW'!$C$4:$C$902,0))</f>
        <v>รพช.</v>
      </c>
      <c r="H426" s="165">
        <v>46</v>
      </c>
      <c r="I426" s="164" t="s">
        <v>3024</v>
      </c>
      <c r="J426" s="169">
        <f>INDEX('Org2564 NEW'!G$4:G$902,MATCH(OrgTbl[[#This Row],[code5]],'Org2564 NEW'!$C$4:$C$902,0))</f>
        <v>138</v>
      </c>
      <c r="K426" s="164" t="s">
        <v>941</v>
      </c>
      <c r="L426" s="164" t="str">
        <f>INDEX('Org2564 NEW'!F$4:F$902,MATCH(OrgTbl[[#This Row],[code5]],'Org2564 NEW'!$C$4:$C$902,0))</f>
        <v>M2</v>
      </c>
      <c r="M426" s="165">
        <f>INDEX('Org2564 NEW'!I$4:I$902,MATCH(OrgTbl[[#This Row],[code5]],'Org2564 NEW'!$C$4:$C$902,0))</f>
        <v>13</v>
      </c>
      <c r="O426" s="164" t="s">
        <v>3070</v>
      </c>
      <c r="P426" s="164" t="str">
        <f>INDEX('Org2564 NEW'!J$4:J$902,MATCH(OrgTbl[[#This Row],[code5]],'Org2564 NEW'!$C$4:$C$902,0))</f>
        <v>รพช. M2 &gt;100</v>
      </c>
      <c r="Q426" s="164"/>
      <c r="R426" s="166"/>
    </row>
    <row r="427" spans="1:18" x14ac:dyDescent="0.35">
      <c r="A427" s="164" t="s">
        <v>456</v>
      </c>
      <c r="B427" s="164" t="s">
        <v>3071</v>
      </c>
      <c r="C427" s="164" t="s">
        <v>3072</v>
      </c>
      <c r="D427" s="164" t="s">
        <v>3073</v>
      </c>
      <c r="E427" s="165">
        <v>7</v>
      </c>
      <c r="F427" s="164" t="s">
        <v>948</v>
      </c>
      <c r="G427" s="164" t="str">
        <f>INDEX('Org2564 NEW'!E$4:E$902,MATCH(OrgTbl[[#This Row],[code5]],'Org2564 NEW'!$C$4:$C$902,0))</f>
        <v>รพช.</v>
      </c>
      <c r="H427" s="165">
        <v>46</v>
      </c>
      <c r="I427" s="164" t="s">
        <v>3024</v>
      </c>
      <c r="J427" s="169">
        <f>INDEX('Org2564 NEW'!G$4:G$902,MATCH(OrgTbl[[#This Row],[code5]],'Org2564 NEW'!$C$4:$C$902,0))</f>
        <v>34</v>
      </c>
      <c r="K427" s="164" t="s">
        <v>941</v>
      </c>
      <c r="L427" s="164" t="str">
        <f>INDEX('Org2564 NEW'!F$4:F$902,MATCH(OrgTbl[[#This Row],[code5]],'Org2564 NEW'!$C$4:$C$902,0))</f>
        <v>F2</v>
      </c>
      <c r="M427" s="165">
        <f>INDEX('Org2564 NEW'!I$4:I$902,MATCH(OrgTbl[[#This Row],[code5]],'Org2564 NEW'!$C$4:$C$902,0))</f>
        <v>5</v>
      </c>
      <c r="O427" s="164" t="s">
        <v>3074</v>
      </c>
      <c r="P427" s="164" t="str">
        <f>INDEX('Org2564 NEW'!J$4:J$902,MATCH(OrgTbl[[#This Row],[code5]],'Org2564 NEW'!$C$4:$C$902,0))</f>
        <v>รพช.F2 &lt;=30,000</v>
      </c>
      <c r="Q427" s="164"/>
      <c r="R427" s="166"/>
    </row>
    <row r="428" spans="1:18" x14ac:dyDescent="0.35">
      <c r="A428" s="164" t="s">
        <v>544</v>
      </c>
      <c r="B428" s="164" t="s">
        <v>3345</v>
      </c>
      <c r="C428" s="164" t="s">
        <v>3346</v>
      </c>
      <c r="D428" s="164" t="s">
        <v>3347</v>
      </c>
      <c r="E428" s="165">
        <v>8</v>
      </c>
      <c r="F428" s="164" t="s">
        <v>948</v>
      </c>
      <c r="G428" s="164" t="str">
        <f>INDEX('Org2564 NEW'!E$4:E$902,MATCH(OrgTbl[[#This Row],[code5]],'Org2564 NEW'!$C$4:$C$902,0))</f>
        <v>รพช.</v>
      </c>
      <c r="H428" s="165">
        <v>47</v>
      </c>
      <c r="I428" s="164" t="s">
        <v>3342</v>
      </c>
      <c r="J428" s="169">
        <f>INDEX('Org2564 NEW'!G$4:G$902,MATCH(OrgTbl[[#This Row],[code5]],'Org2564 NEW'!$C$4:$C$902,0))</f>
        <v>40</v>
      </c>
      <c r="K428" s="164" t="s">
        <v>932</v>
      </c>
      <c r="L428" s="164" t="str">
        <f>INDEX('Org2564 NEW'!F$4:F$902,MATCH(OrgTbl[[#This Row],[code5]],'Org2564 NEW'!$C$4:$C$902,0))</f>
        <v>F2</v>
      </c>
      <c r="M428" s="165">
        <f>INDEX('Org2564 NEW'!I$4:I$902,MATCH(OrgTbl[[#This Row],[code5]],'Org2564 NEW'!$C$4:$C$902,0))</f>
        <v>6</v>
      </c>
      <c r="O428" s="164" t="s">
        <v>3348</v>
      </c>
      <c r="P428" s="164" t="str">
        <f>INDEX('Org2564 NEW'!J$4:J$902,MATCH(OrgTbl[[#This Row],[code5]],'Org2564 NEW'!$C$4:$C$902,0))</f>
        <v>รพช.F2 30,000 - 60,000</v>
      </c>
      <c r="Q428" s="164"/>
      <c r="R428" s="166"/>
    </row>
    <row r="429" spans="1:18" x14ac:dyDescent="0.35">
      <c r="A429" s="164" t="s">
        <v>545</v>
      </c>
      <c r="B429" s="164" t="s">
        <v>3349</v>
      </c>
      <c r="C429" s="164" t="s">
        <v>3350</v>
      </c>
      <c r="D429" s="164" t="s">
        <v>3351</v>
      </c>
      <c r="E429" s="165">
        <v>8</v>
      </c>
      <c r="F429" s="164" t="s">
        <v>948</v>
      </c>
      <c r="G429" s="164" t="str">
        <f>INDEX('Org2564 NEW'!E$4:E$902,MATCH(OrgTbl[[#This Row],[code5]],'Org2564 NEW'!$C$4:$C$902,0))</f>
        <v>รพช.</v>
      </c>
      <c r="H429" s="165">
        <v>47</v>
      </c>
      <c r="I429" s="164" t="s">
        <v>3342</v>
      </c>
      <c r="J429" s="169">
        <f>INDEX('Org2564 NEW'!G$4:G$902,MATCH(OrgTbl[[#This Row],[code5]],'Org2564 NEW'!$C$4:$C$902,0))</f>
        <v>39</v>
      </c>
      <c r="K429" s="164" t="s">
        <v>932</v>
      </c>
      <c r="L429" s="164" t="str">
        <f>INDEX('Org2564 NEW'!F$4:F$902,MATCH(OrgTbl[[#This Row],[code5]],'Org2564 NEW'!$C$4:$C$902,0))</f>
        <v>F2</v>
      </c>
      <c r="M429" s="165">
        <f>INDEX('Org2564 NEW'!I$4:I$902,MATCH(OrgTbl[[#This Row],[code5]],'Org2564 NEW'!$C$4:$C$902,0))</f>
        <v>5</v>
      </c>
      <c r="O429" s="164" t="s">
        <v>3352</v>
      </c>
      <c r="P429" s="164" t="str">
        <f>INDEX('Org2564 NEW'!J$4:J$902,MATCH(OrgTbl[[#This Row],[code5]],'Org2564 NEW'!$C$4:$C$902,0))</f>
        <v>รพช.F2 &lt;=30,000</v>
      </c>
      <c r="Q429" s="164"/>
      <c r="R429" s="166"/>
    </row>
    <row r="430" spans="1:18" x14ac:dyDescent="0.35">
      <c r="A430" s="164" t="s">
        <v>546</v>
      </c>
      <c r="B430" s="164" t="s">
        <v>3353</v>
      </c>
      <c r="C430" s="164" t="s">
        <v>3354</v>
      </c>
      <c r="D430" s="164" t="s">
        <v>3355</v>
      </c>
      <c r="E430" s="165">
        <v>8</v>
      </c>
      <c r="F430" s="164" t="s">
        <v>948</v>
      </c>
      <c r="G430" s="164" t="str">
        <f>INDEX('Org2564 NEW'!E$4:E$902,MATCH(OrgTbl[[#This Row],[code5]],'Org2564 NEW'!$C$4:$C$902,0))</f>
        <v>รพช.</v>
      </c>
      <c r="H430" s="165">
        <v>47</v>
      </c>
      <c r="I430" s="164" t="s">
        <v>3342</v>
      </c>
      <c r="J430" s="169">
        <f>INDEX('Org2564 NEW'!G$4:G$902,MATCH(OrgTbl[[#This Row],[code5]],'Org2564 NEW'!$C$4:$C$902,0))</f>
        <v>90</v>
      </c>
      <c r="K430" s="164" t="s">
        <v>932</v>
      </c>
      <c r="L430" s="164" t="str">
        <f>INDEX('Org2564 NEW'!F$4:F$902,MATCH(OrgTbl[[#This Row],[code5]],'Org2564 NEW'!$C$4:$C$902,0))</f>
        <v>F2</v>
      </c>
      <c r="M430" s="165">
        <f>INDEX('Org2564 NEW'!I$4:I$902,MATCH(OrgTbl[[#This Row],[code5]],'Org2564 NEW'!$C$4:$C$902,0))</f>
        <v>6</v>
      </c>
      <c r="O430" s="164" t="s">
        <v>3356</v>
      </c>
      <c r="P430" s="164" t="str">
        <f>INDEX('Org2564 NEW'!J$4:J$902,MATCH(OrgTbl[[#This Row],[code5]],'Org2564 NEW'!$C$4:$C$902,0))</f>
        <v>รพช.F2 30,000 - 60,000</v>
      </c>
      <c r="Q430" s="164"/>
      <c r="R430" s="166"/>
    </row>
    <row r="431" spans="1:18" x14ac:dyDescent="0.35">
      <c r="A431" s="164" t="s">
        <v>547</v>
      </c>
      <c r="B431" s="164" t="s">
        <v>3357</v>
      </c>
      <c r="C431" s="164" t="s">
        <v>3358</v>
      </c>
      <c r="D431" s="164" t="s">
        <v>3359</v>
      </c>
      <c r="E431" s="165">
        <v>8</v>
      </c>
      <c r="F431" s="164" t="s">
        <v>948</v>
      </c>
      <c r="G431" s="164" t="str">
        <f>INDEX('Org2564 NEW'!E$4:E$902,MATCH(OrgTbl[[#This Row],[code5]],'Org2564 NEW'!$C$4:$C$902,0))</f>
        <v>รพช.</v>
      </c>
      <c r="H431" s="165">
        <v>47</v>
      </c>
      <c r="I431" s="164" t="s">
        <v>3342</v>
      </c>
      <c r="J431" s="169">
        <f>INDEX('Org2564 NEW'!G$4:G$902,MATCH(OrgTbl[[#This Row],[code5]],'Org2564 NEW'!$C$4:$C$902,0))</f>
        <v>114</v>
      </c>
      <c r="K431" s="164" t="s">
        <v>932</v>
      </c>
      <c r="L431" s="164" t="str">
        <f>INDEX('Org2564 NEW'!F$4:F$902,MATCH(OrgTbl[[#This Row],[code5]],'Org2564 NEW'!$C$4:$C$902,0))</f>
        <v>F1</v>
      </c>
      <c r="M431" s="165">
        <f>INDEX('Org2564 NEW'!I$4:I$902,MATCH(OrgTbl[[#This Row],[code5]],'Org2564 NEW'!$C$4:$C$902,0))</f>
        <v>9</v>
      </c>
      <c r="O431" s="164" t="s">
        <v>3361</v>
      </c>
      <c r="P431" s="164" t="str">
        <f>INDEX('Org2564 NEW'!J$4:J$902,MATCH(OrgTbl[[#This Row],[code5]],'Org2564 NEW'!$C$4:$C$902,0))</f>
        <v>รพช.F1 &lt;=50,000</v>
      </c>
      <c r="Q431" s="164"/>
      <c r="R431" s="166"/>
    </row>
    <row r="432" spans="1:18" x14ac:dyDescent="0.35">
      <c r="A432" s="164" t="s">
        <v>548</v>
      </c>
      <c r="B432" s="164" t="s">
        <v>3362</v>
      </c>
      <c r="C432" s="164" t="s">
        <v>3363</v>
      </c>
      <c r="D432" s="164" t="s">
        <v>3364</v>
      </c>
      <c r="E432" s="165">
        <v>8</v>
      </c>
      <c r="F432" s="164" t="s">
        <v>948</v>
      </c>
      <c r="G432" s="164" t="str">
        <f>INDEX('Org2564 NEW'!E$4:E$902,MATCH(OrgTbl[[#This Row],[code5]],'Org2564 NEW'!$C$4:$C$902,0))</f>
        <v>รพช.</v>
      </c>
      <c r="H432" s="165">
        <v>47</v>
      </c>
      <c r="I432" s="164" t="s">
        <v>3342</v>
      </c>
      <c r="J432" s="169">
        <f>INDEX('Org2564 NEW'!G$4:G$902,MATCH(OrgTbl[[#This Row],[code5]],'Org2564 NEW'!$C$4:$C$902,0))</f>
        <v>38</v>
      </c>
      <c r="K432" s="164" t="s">
        <v>932</v>
      </c>
      <c r="L432" s="164" t="str">
        <f>INDEX('Org2564 NEW'!F$4:F$902,MATCH(OrgTbl[[#This Row],[code5]],'Org2564 NEW'!$C$4:$C$902,0))</f>
        <v>F2</v>
      </c>
      <c r="M432" s="165">
        <f>INDEX('Org2564 NEW'!I$4:I$902,MATCH(OrgTbl[[#This Row],[code5]],'Org2564 NEW'!$C$4:$C$902,0))</f>
        <v>6</v>
      </c>
      <c r="O432" s="164" t="s">
        <v>3365</v>
      </c>
      <c r="P432" s="164" t="str">
        <f>INDEX('Org2564 NEW'!J$4:J$902,MATCH(OrgTbl[[#This Row],[code5]],'Org2564 NEW'!$C$4:$C$902,0))</f>
        <v>รพช.F2 30,000 - 60,000</v>
      </c>
      <c r="Q432" s="164"/>
      <c r="R432" s="166"/>
    </row>
    <row r="433" spans="1:18" x14ac:dyDescent="0.35">
      <c r="A433" s="164" t="s">
        <v>549</v>
      </c>
      <c r="B433" s="164" t="s">
        <v>3366</v>
      </c>
      <c r="C433" s="164" t="s">
        <v>3367</v>
      </c>
      <c r="D433" s="164" t="s">
        <v>3368</v>
      </c>
      <c r="E433" s="165">
        <v>8</v>
      </c>
      <c r="F433" s="164" t="s">
        <v>948</v>
      </c>
      <c r="G433" s="164" t="str">
        <f>INDEX('Org2564 NEW'!E$4:E$902,MATCH(OrgTbl[[#This Row],[code5]],'Org2564 NEW'!$C$4:$C$902,0))</f>
        <v>รพช.</v>
      </c>
      <c r="H433" s="165">
        <v>47</v>
      </c>
      <c r="I433" s="164" t="s">
        <v>3342</v>
      </c>
      <c r="J433" s="169">
        <f>INDEX('Org2564 NEW'!G$4:G$902,MATCH(OrgTbl[[#This Row],[code5]],'Org2564 NEW'!$C$4:$C$902,0))</f>
        <v>15</v>
      </c>
      <c r="K433" s="164" t="s">
        <v>932</v>
      </c>
      <c r="L433" s="164" t="str">
        <f>INDEX('Org2564 NEW'!F$4:F$902,MATCH(OrgTbl[[#This Row],[code5]],'Org2564 NEW'!$C$4:$C$902,0))</f>
        <v>F3</v>
      </c>
      <c r="M433" s="165">
        <f>INDEX('Org2564 NEW'!I$4:I$902,MATCH(OrgTbl[[#This Row],[code5]],'Org2564 NEW'!$C$4:$C$902,0))</f>
        <v>2</v>
      </c>
      <c r="O433" s="164" t="s">
        <v>3370</v>
      </c>
      <c r="P433" s="164" t="str">
        <f>INDEX('Org2564 NEW'!J$4:J$902,MATCH(OrgTbl[[#This Row],[code5]],'Org2564 NEW'!$C$4:$C$902,0))</f>
        <v>รพช.F3 &lt;=15,000</v>
      </c>
      <c r="Q433" s="164"/>
      <c r="R433" s="166"/>
    </row>
    <row r="434" spans="1:18" x14ac:dyDescent="0.35">
      <c r="A434" s="164" t="s">
        <v>550</v>
      </c>
      <c r="B434" s="164" t="s">
        <v>3371</v>
      </c>
      <c r="C434" s="164" t="s">
        <v>3372</v>
      </c>
      <c r="D434" s="164" t="s">
        <v>3373</v>
      </c>
      <c r="E434" s="165">
        <v>8</v>
      </c>
      <c r="F434" s="164" t="s">
        <v>948</v>
      </c>
      <c r="G434" s="164" t="str">
        <f>INDEX('Org2564 NEW'!E$4:E$902,MATCH(OrgTbl[[#This Row],[code5]],'Org2564 NEW'!$C$4:$C$902,0))</f>
        <v>รพท.</v>
      </c>
      <c r="H434" s="165">
        <v>47</v>
      </c>
      <c r="I434" s="164" t="s">
        <v>3342</v>
      </c>
      <c r="J434" s="169">
        <f>INDEX('Org2564 NEW'!G$4:G$902,MATCH(OrgTbl[[#This Row],[code5]],'Org2564 NEW'!$C$4:$C$902,0))</f>
        <v>214</v>
      </c>
      <c r="K434" s="164" t="s">
        <v>932</v>
      </c>
      <c r="L434" s="164" t="str">
        <f>INDEX('Org2564 NEW'!F$4:F$902,MATCH(OrgTbl[[#This Row],[code5]],'Org2564 NEW'!$C$4:$C$902,0))</f>
        <v>M1</v>
      </c>
      <c r="M434" s="165">
        <f>INDEX('Org2564 NEW'!I$4:I$902,MATCH(OrgTbl[[#This Row],[code5]],'Org2564 NEW'!$C$4:$C$902,0))</f>
        <v>15</v>
      </c>
      <c r="O434" s="164" t="s">
        <v>3374</v>
      </c>
      <c r="P434" s="164" t="str">
        <f>INDEX('Org2564 NEW'!J$4:J$902,MATCH(OrgTbl[[#This Row],[code5]],'Org2564 NEW'!$C$4:$C$902,0))</f>
        <v>รพท. M1 &gt;200</v>
      </c>
      <c r="Q434" s="164"/>
      <c r="R434" s="166"/>
    </row>
    <row r="435" spans="1:18" x14ac:dyDescent="0.35">
      <c r="A435" s="164" t="s">
        <v>551</v>
      </c>
      <c r="B435" s="164" t="s">
        <v>3375</v>
      </c>
      <c r="C435" s="164" t="s">
        <v>3376</v>
      </c>
      <c r="D435" s="164" t="s">
        <v>3377</v>
      </c>
      <c r="E435" s="165">
        <v>8</v>
      </c>
      <c r="F435" s="164" t="s">
        <v>948</v>
      </c>
      <c r="G435" s="164" t="str">
        <f>INDEX('Org2564 NEW'!E$4:E$902,MATCH(OrgTbl[[#This Row],[code5]],'Org2564 NEW'!$C$4:$C$902,0))</f>
        <v>รพช.</v>
      </c>
      <c r="H435" s="165">
        <v>47</v>
      </c>
      <c r="I435" s="164" t="s">
        <v>3342</v>
      </c>
      <c r="J435" s="169">
        <f>INDEX('Org2564 NEW'!G$4:G$902,MATCH(OrgTbl[[#This Row],[code5]],'Org2564 NEW'!$C$4:$C$902,0))</f>
        <v>38</v>
      </c>
      <c r="K435" s="164" t="s">
        <v>932</v>
      </c>
      <c r="L435" s="164" t="str">
        <f>INDEX('Org2564 NEW'!F$4:F$902,MATCH(OrgTbl[[#This Row],[code5]],'Org2564 NEW'!$C$4:$C$902,0))</f>
        <v>F2</v>
      </c>
      <c r="M435" s="165">
        <f>INDEX('Org2564 NEW'!I$4:I$902,MATCH(OrgTbl[[#This Row],[code5]],'Org2564 NEW'!$C$4:$C$902,0))</f>
        <v>6</v>
      </c>
      <c r="O435" s="164" t="s">
        <v>3378</v>
      </c>
      <c r="P435" s="164" t="str">
        <f>INDEX('Org2564 NEW'!J$4:J$902,MATCH(OrgTbl[[#This Row],[code5]],'Org2564 NEW'!$C$4:$C$902,0))</f>
        <v>รพช.F2 30,000 - 60,000</v>
      </c>
      <c r="Q435" s="164"/>
      <c r="R435" s="166"/>
    </row>
    <row r="436" spans="1:18" x14ac:dyDescent="0.35">
      <c r="A436" s="164" t="s">
        <v>552</v>
      </c>
      <c r="B436" s="164" t="s">
        <v>3379</v>
      </c>
      <c r="C436" s="164" t="s">
        <v>3380</v>
      </c>
      <c r="D436" s="164" t="s">
        <v>3381</v>
      </c>
      <c r="E436" s="165">
        <v>8</v>
      </c>
      <c r="F436" s="164" t="s">
        <v>948</v>
      </c>
      <c r="G436" s="164" t="str">
        <f>INDEX('Org2564 NEW'!E$4:E$902,MATCH(OrgTbl[[#This Row],[code5]],'Org2564 NEW'!$C$4:$C$902,0))</f>
        <v>รพช.</v>
      </c>
      <c r="H436" s="165">
        <v>47</v>
      </c>
      <c r="I436" s="164" t="s">
        <v>3342</v>
      </c>
      <c r="J436" s="169">
        <f>INDEX('Org2564 NEW'!G$4:G$902,MATCH(OrgTbl[[#This Row],[code5]],'Org2564 NEW'!$C$4:$C$902,0))</f>
        <v>78</v>
      </c>
      <c r="K436" s="164" t="s">
        <v>932</v>
      </c>
      <c r="L436" s="164" t="str">
        <f>INDEX('Org2564 NEW'!F$4:F$902,MATCH(OrgTbl[[#This Row],[code5]],'Org2564 NEW'!$C$4:$C$902,0))</f>
        <v>F1</v>
      </c>
      <c r="M436" s="165">
        <f>INDEX('Org2564 NEW'!I$4:I$902,MATCH(OrgTbl[[#This Row],[code5]],'Org2564 NEW'!$C$4:$C$902,0))</f>
        <v>10</v>
      </c>
      <c r="O436" s="164" t="s">
        <v>3382</v>
      </c>
      <c r="P436" s="164" t="str">
        <f>INDEX('Org2564 NEW'!J$4:J$902,MATCH(OrgTbl[[#This Row],[code5]],'Org2564 NEW'!$C$4:$C$902,0))</f>
        <v>รพช.F1 50,000-100,000</v>
      </c>
      <c r="Q436" s="164"/>
      <c r="R436" s="166"/>
    </row>
    <row r="437" spans="1:18" x14ac:dyDescent="0.35">
      <c r="A437" s="164" t="s">
        <v>553</v>
      </c>
      <c r="B437" s="164" t="s">
        <v>3383</v>
      </c>
      <c r="C437" s="164" t="s">
        <v>3384</v>
      </c>
      <c r="D437" s="164" t="s">
        <v>3385</v>
      </c>
      <c r="E437" s="165">
        <v>8</v>
      </c>
      <c r="F437" s="164" t="s">
        <v>948</v>
      </c>
      <c r="G437" s="164" t="str">
        <f>INDEX('Org2564 NEW'!E$4:E$902,MATCH(OrgTbl[[#This Row],[code5]],'Org2564 NEW'!$C$4:$C$902,0))</f>
        <v>รพช.</v>
      </c>
      <c r="H437" s="165">
        <v>47</v>
      </c>
      <c r="I437" s="164" t="s">
        <v>3342</v>
      </c>
      <c r="J437" s="169">
        <f>INDEX('Org2564 NEW'!G$4:G$902,MATCH(OrgTbl[[#This Row],[code5]],'Org2564 NEW'!$C$4:$C$902,0))</f>
        <v>119</v>
      </c>
      <c r="K437" s="164" t="s">
        <v>932</v>
      </c>
      <c r="L437" s="164" t="str">
        <f>INDEX('Org2564 NEW'!F$4:F$902,MATCH(OrgTbl[[#This Row],[code5]],'Org2564 NEW'!$C$4:$C$902,0))</f>
        <v>F1</v>
      </c>
      <c r="M437" s="165">
        <f>INDEX('Org2564 NEW'!I$4:I$902,MATCH(OrgTbl[[#This Row],[code5]],'Org2564 NEW'!$C$4:$C$902,0))</f>
        <v>10</v>
      </c>
      <c r="O437" s="164" t="s">
        <v>3386</v>
      </c>
      <c r="P437" s="164" t="str">
        <f>INDEX('Org2564 NEW'!J$4:J$902,MATCH(OrgTbl[[#This Row],[code5]],'Org2564 NEW'!$C$4:$C$902,0))</f>
        <v>รพช.F1 50,000-100,000</v>
      </c>
      <c r="Q437" s="164"/>
      <c r="R437" s="166"/>
    </row>
    <row r="438" spans="1:18" x14ac:dyDescent="0.35">
      <c r="A438" s="164" t="s">
        <v>554</v>
      </c>
      <c r="B438" s="164" t="s">
        <v>3387</v>
      </c>
      <c r="C438" s="164" t="s">
        <v>3388</v>
      </c>
      <c r="D438" s="164" t="s">
        <v>3389</v>
      </c>
      <c r="E438" s="165">
        <v>8</v>
      </c>
      <c r="F438" s="164" t="s">
        <v>948</v>
      </c>
      <c r="G438" s="164" t="str">
        <f>INDEX('Org2564 NEW'!E$4:E$902,MATCH(OrgTbl[[#This Row],[code5]],'Org2564 NEW'!$C$4:$C$902,0))</f>
        <v>รพช.</v>
      </c>
      <c r="H438" s="165">
        <v>47</v>
      </c>
      <c r="I438" s="164" t="s">
        <v>3342</v>
      </c>
      <c r="J438" s="169">
        <f>INDEX('Org2564 NEW'!G$4:G$902,MATCH(OrgTbl[[#This Row],[code5]],'Org2564 NEW'!$C$4:$C$902,0))</f>
        <v>45</v>
      </c>
      <c r="K438" s="164" t="s">
        <v>941</v>
      </c>
      <c r="L438" s="164" t="str">
        <f>INDEX('Org2564 NEW'!F$4:F$902,MATCH(OrgTbl[[#This Row],[code5]],'Org2564 NEW'!$C$4:$C$902,0))</f>
        <v>F2</v>
      </c>
      <c r="M438" s="165">
        <f>INDEX('Org2564 NEW'!I$4:I$902,MATCH(OrgTbl[[#This Row],[code5]],'Org2564 NEW'!$C$4:$C$902,0))</f>
        <v>5</v>
      </c>
      <c r="O438" s="164" t="s">
        <v>3390</v>
      </c>
      <c r="P438" s="164" t="str">
        <f>INDEX('Org2564 NEW'!J$4:J$902,MATCH(OrgTbl[[#This Row],[code5]],'Org2564 NEW'!$C$4:$C$902,0))</f>
        <v>รพช.F2 &lt;=30,000</v>
      </c>
      <c r="Q438" s="164"/>
      <c r="R438" s="166"/>
    </row>
    <row r="439" spans="1:18" x14ac:dyDescent="0.35">
      <c r="A439" s="164" t="s">
        <v>555</v>
      </c>
      <c r="B439" s="164" t="s">
        <v>3391</v>
      </c>
      <c r="C439" s="164" t="s">
        <v>3392</v>
      </c>
      <c r="D439" s="164" t="s">
        <v>3393</v>
      </c>
      <c r="E439" s="165">
        <v>8</v>
      </c>
      <c r="F439" s="164" t="s">
        <v>948</v>
      </c>
      <c r="G439" s="164" t="str">
        <f>INDEX('Org2564 NEW'!E$4:E$902,MATCH(OrgTbl[[#This Row],[code5]],'Org2564 NEW'!$C$4:$C$902,0))</f>
        <v>รพช.</v>
      </c>
      <c r="H439" s="165">
        <v>47</v>
      </c>
      <c r="I439" s="164" t="s">
        <v>3342</v>
      </c>
      <c r="J439" s="169">
        <f>INDEX('Org2564 NEW'!G$4:G$902,MATCH(OrgTbl[[#This Row],[code5]],'Org2564 NEW'!$C$4:$C$902,0))</f>
        <v>38</v>
      </c>
      <c r="K439" s="164" t="s">
        <v>932</v>
      </c>
      <c r="L439" s="164" t="str">
        <f>INDEX('Org2564 NEW'!F$4:F$902,MATCH(OrgTbl[[#This Row],[code5]],'Org2564 NEW'!$C$4:$C$902,0))</f>
        <v>F2</v>
      </c>
      <c r="M439" s="165">
        <f>INDEX('Org2564 NEW'!I$4:I$902,MATCH(OrgTbl[[#This Row],[code5]],'Org2564 NEW'!$C$4:$C$902,0))</f>
        <v>5</v>
      </c>
      <c r="O439" s="164" t="s">
        <v>3394</v>
      </c>
      <c r="P439" s="164" t="str">
        <f>INDEX('Org2564 NEW'!J$4:J$902,MATCH(OrgTbl[[#This Row],[code5]],'Org2564 NEW'!$C$4:$C$902,0))</f>
        <v>รพช.F2 &lt;=30,000</v>
      </c>
      <c r="Q439" s="164"/>
      <c r="R439" s="166"/>
    </row>
    <row r="440" spans="1:18" x14ac:dyDescent="0.35">
      <c r="A440" s="164" t="s">
        <v>556</v>
      </c>
      <c r="B440" s="164" t="s">
        <v>3395</v>
      </c>
      <c r="C440" s="164" t="s">
        <v>3396</v>
      </c>
      <c r="D440" s="164" t="s">
        <v>3397</v>
      </c>
      <c r="E440" s="165">
        <v>8</v>
      </c>
      <c r="F440" s="164" t="s">
        <v>948</v>
      </c>
      <c r="G440" s="164" t="str">
        <f>INDEX('Org2564 NEW'!E$4:E$902,MATCH(OrgTbl[[#This Row],[code5]],'Org2564 NEW'!$C$4:$C$902,0))</f>
        <v>รพช.</v>
      </c>
      <c r="H440" s="165">
        <v>47</v>
      </c>
      <c r="I440" s="164" t="s">
        <v>3342</v>
      </c>
      <c r="J440" s="169">
        <f>INDEX('Org2564 NEW'!G$4:G$902,MATCH(OrgTbl[[#This Row],[code5]],'Org2564 NEW'!$C$4:$C$902,0))</f>
        <v>42</v>
      </c>
      <c r="K440" s="164" t="s">
        <v>941</v>
      </c>
      <c r="L440" s="164" t="str">
        <f>INDEX('Org2564 NEW'!F$4:F$902,MATCH(OrgTbl[[#This Row],[code5]],'Org2564 NEW'!$C$4:$C$902,0))</f>
        <v>F2</v>
      </c>
      <c r="M440" s="165">
        <f>INDEX('Org2564 NEW'!I$4:I$902,MATCH(OrgTbl[[#This Row],[code5]],'Org2564 NEW'!$C$4:$C$902,0))</f>
        <v>5</v>
      </c>
      <c r="O440" s="164" t="s">
        <v>3398</v>
      </c>
      <c r="P440" s="164" t="str">
        <f>INDEX('Org2564 NEW'!J$4:J$902,MATCH(OrgTbl[[#This Row],[code5]],'Org2564 NEW'!$C$4:$C$902,0))</f>
        <v>รพช.F2 &lt;=30,000</v>
      </c>
      <c r="Q440" s="164"/>
      <c r="R440" s="166"/>
    </row>
    <row r="441" spans="1:18" x14ac:dyDescent="0.35">
      <c r="A441" s="164" t="s">
        <v>557</v>
      </c>
      <c r="B441" s="164" t="s">
        <v>3399</v>
      </c>
      <c r="C441" s="164" t="s">
        <v>3400</v>
      </c>
      <c r="D441" s="164" t="s">
        <v>3401</v>
      </c>
      <c r="E441" s="165">
        <v>8</v>
      </c>
      <c r="F441" s="164" t="s">
        <v>948</v>
      </c>
      <c r="G441" s="164" t="str">
        <f>INDEX('Org2564 NEW'!E$4:E$902,MATCH(OrgTbl[[#This Row],[code5]],'Org2564 NEW'!$C$4:$C$902,0))</f>
        <v>รพช.</v>
      </c>
      <c r="H441" s="165">
        <v>47</v>
      </c>
      <c r="I441" s="164" t="s">
        <v>3342</v>
      </c>
      <c r="J441" s="169">
        <f>INDEX('Org2564 NEW'!G$4:G$902,MATCH(OrgTbl[[#This Row],[code5]],'Org2564 NEW'!$C$4:$C$902,0))</f>
        <v>40</v>
      </c>
      <c r="K441" s="164" t="s">
        <v>932</v>
      </c>
      <c r="L441" s="164" t="str">
        <f>INDEX('Org2564 NEW'!F$4:F$902,MATCH(OrgTbl[[#This Row],[code5]],'Org2564 NEW'!$C$4:$C$902,0))</f>
        <v>F2</v>
      </c>
      <c r="M441" s="165">
        <f>INDEX('Org2564 NEW'!I$4:I$902,MATCH(OrgTbl[[#This Row],[code5]],'Org2564 NEW'!$C$4:$C$902,0))</f>
        <v>6</v>
      </c>
      <c r="O441" s="164" t="s">
        <v>3402</v>
      </c>
      <c r="P441" s="164" t="str">
        <f>INDEX('Org2564 NEW'!J$4:J$902,MATCH(OrgTbl[[#This Row],[code5]],'Org2564 NEW'!$C$4:$C$902,0))</f>
        <v>รพช.F2 30,000 - 60,000</v>
      </c>
      <c r="Q441" s="164"/>
      <c r="R441" s="166"/>
    </row>
    <row r="442" spans="1:18" x14ac:dyDescent="0.35">
      <c r="A442" s="164" t="s">
        <v>558</v>
      </c>
      <c r="B442" s="164" t="s">
        <v>3403</v>
      </c>
      <c r="C442" s="164" t="s">
        <v>3404</v>
      </c>
      <c r="D442" s="164" t="s">
        <v>3405</v>
      </c>
      <c r="E442" s="165">
        <v>8</v>
      </c>
      <c r="F442" s="164" t="s">
        <v>948</v>
      </c>
      <c r="G442" s="164" t="str">
        <f>INDEX('Org2564 NEW'!E$4:E$902,MATCH(OrgTbl[[#This Row],[code5]],'Org2564 NEW'!$C$4:$C$902,0))</f>
        <v>รพช.</v>
      </c>
      <c r="H442" s="165">
        <v>47</v>
      </c>
      <c r="I442" s="164" t="s">
        <v>3342</v>
      </c>
      <c r="J442" s="169">
        <f>INDEX('Org2564 NEW'!G$4:G$902,MATCH(OrgTbl[[#This Row],[code5]],'Org2564 NEW'!$C$4:$C$902,0))</f>
        <v>34</v>
      </c>
      <c r="K442" s="164" t="s">
        <v>932</v>
      </c>
      <c r="L442" s="164" t="str">
        <f>INDEX('Org2564 NEW'!F$4:F$902,MATCH(OrgTbl[[#This Row],[code5]],'Org2564 NEW'!$C$4:$C$902,0))</f>
        <v>F2</v>
      </c>
      <c r="M442" s="165">
        <f>INDEX('Org2564 NEW'!I$4:I$902,MATCH(OrgTbl[[#This Row],[code5]],'Org2564 NEW'!$C$4:$C$902,0))</f>
        <v>5</v>
      </c>
      <c r="O442" s="164" t="s">
        <v>3406</v>
      </c>
      <c r="P442" s="164" t="str">
        <f>INDEX('Org2564 NEW'!J$4:J$902,MATCH(OrgTbl[[#This Row],[code5]],'Org2564 NEW'!$C$4:$C$902,0))</f>
        <v>รพช.F2 &lt;=30,000</v>
      </c>
      <c r="Q442" s="164"/>
      <c r="R442" s="166"/>
    </row>
    <row r="443" spans="1:18" x14ac:dyDescent="0.35">
      <c r="A443" s="164" t="s">
        <v>512</v>
      </c>
      <c r="B443" s="164" t="s">
        <v>3421</v>
      </c>
      <c r="C443" s="164" t="s">
        <v>3422</v>
      </c>
      <c r="D443" s="164" t="s">
        <v>3423</v>
      </c>
      <c r="E443" s="165">
        <v>8</v>
      </c>
      <c r="F443" s="164" t="s">
        <v>948</v>
      </c>
      <c r="G443" s="164" t="str">
        <f>INDEX('Org2564 NEW'!E$4:E$902,MATCH(OrgTbl[[#This Row],[code5]],'Org2564 NEW'!$C$4:$C$902,0))</f>
        <v>รพช.</v>
      </c>
      <c r="H443" s="165">
        <v>48</v>
      </c>
      <c r="I443" s="164" t="s">
        <v>3418</v>
      </c>
      <c r="J443" s="169">
        <f>INDEX('Org2564 NEW'!G$4:G$902,MATCH(OrgTbl[[#This Row],[code5]],'Org2564 NEW'!$C$4:$C$902,0))</f>
        <v>40</v>
      </c>
      <c r="K443" s="164" t="s">
        <v>941</v>
      </c>
      <c r="L443" s="164" t="str">
        <f>INDEX('Org2564 NEW'!F$4:F$902,MATCH(OrgTbl[[#This Row],[code5]],'Org2564 NEW'!$C$4:$C$902,0))</f>
        <v>F2</v>
      </c>
      <c r="M443" s="165">
        <f>INDEX('Org2564 NEW'!I$4:I$902,MATCH(OrgTbl[[#This Row],[code5]],'Org2564 NEW'!$C$4:$C$902,0))</f>
        <v>6</v>
      </c>
      <c r="O443" s="164" t="s">
        <v>3424</v>
      </c>
      <c r="P443" s="164" t="str">
        <f>INDEX('Org2564 NEW'!J$4:J$902,MATCH(OrgTbl[[#This Row],[code5]],'Org2564 NEW'!$C$4:$C$902,0))</f>
        <v>รพช.F2 30,000 - 60,000</v>
      </c>
      <c r="Q443" s="164"/>
      <c r="R443" s="166"/>
    </row>
    <row r="444" spans="1:18" x14ac:dyDescent="0.35">
      <c r="A444" s="164" t="s">
        <v>513</v>
      </c>
      <c r="B444" s="164" t="s">
        <v>3425</v>
      </c>
      <c r="C444" s="164" t="s">
        <v>3426</v>
      </c>
      <c r="D444" s="164" t="s">
        <v>3427</v>
      </c>
      <c r="E444" s="165">
        <v>8</v>
      </c>
      <c r="F444" s="164" t="s">
        <v>948</v>
      </c>
      <c r="G444" s="164" t="str">
        <f>INDEX('Org2564 NEW'!E$4:E$902,MATCH(OrgTbl[[#This Row],[code5]],'Org2564 NEW'!$C$4:$C$902,0))</f>
        <v>รพช.</v>
      </c>
      <c r="H444" s="165">
        <v>48</v>
      </c>
      <c r="I444" s="164" t="s">
        <v>3418</v>
      </c>
      <c r="J444" s="169">
        <f>INDEX('Org2564 NEW'!G$4:G$902,MATCH(OrgTbl[[#This Row],[code5]],'Org2564 NEW'!$C$4:$C$902,0))</f>
        <v>47</v>
      </c>
      <c r="K444" s="164" t="s">
        <v>941</v>
      </c>
      <c r="L444" s="164" t="str">
        <f>INDEX('Org2564 NEW'!F$4:F$902,MATCH(OrgTbl[[#This Row],[code5]],'Org2564 NEW'!$C$4:$C$902,0))</f>
        <v>F2</v>
      </c>
      <c r="M444" s="165">
        <f>INDEX('Org2564 NEW'!I$4:I$902,MATCH(OrgTbl[[#This Row],[code5]],'Org2564 NEW'!$C$4:$C$902,0))</f>
        <v>6</v>
      </c>
      <c r="O444" s="164" t="s">
        <v>3428</v>
      </c>
      <c r="P444" s="164" t="str">
        <f>INDEX('Org2564 NEW'!J$4:J$902,MATCH(OrgTbl[[#This Row],[code5]],'Org2564 NEW'!$C$4:$C$902,0))</f>
        <v>รพช.F2 30,000 - 60,000</v>
      </c>
      <c r="Q444" s="164"/>
      <c r="R444" s="166"/>
    </row>
    <row r="445" spans="1:18" x14ac:dyDescent="0.35">
      <c r="A445" s="164" t="s">
        <v>514</v>
      </c>
      <c r="B445" s="164" t="s">
        <v>3429</v>
      </c>
      <c r="C445" s="164" t="s">
        <v>3430</v>
      </c>
      <c r="D445" s="164" t="s">
        <v>3431</v>
      </c>
      <c r="E445" s="165">
        <v>8</v>
      </c>
      <c r="F445" s="164" t="s">
        <v>948</v>
      </c>
      <c r="G445" s="164" t="str">
        <f>INDEX('Org2564 NEW'!E$4:E$902,MATCH(OrgTbl[[#This Row],[code5]],'Org2564 NEW'!$C$4:$C$902,0))</f>
        <v>รพช.</v>
      </c>
      <c r="H445" s="165">
        <v>48</v>
      </c>
      <c r="I445" s="164" t="s">
        <v>3418</v>
      </c>
      <c r="J445" s="169">
        <f>INDEX('Org2564 NEW'!G$4:G$902,MATCH(OrgTbl[[#This Row],[code5]],'Org2564 NEW'!$C$4:$C$902,0))</f>
        <v>43</v>
      </c>
      <c r="K445" s="164" t="s">
        <v>941</v>
      </c>
      <c r="L445" s="164" t="str">
        <f>INDEX('Org2564 NEW'!F$4:F$902,MATCH(OrgTbl[[#This Row],[code5]],'Org2564 NEW'!$C$4:$C$902,0))</f>
        <v>F2</v>
      </c>
      <c r="M445" s="165">
        <f>INDEX('Org2564 NEW'!I$4:I$902,MATCH(OrgTbl[[#This Row],[code5]],'Org2564 NEW'!$C$4:$C$902,0))</f>
        <v>5</v>
      </c>
      <c r="O445" s="164" t="s">
        <v>3432</v>
      </c>
      <c r="P445" s="164" t="str">
        <f>INDEX('Org2564 NEW'!J$4:J$902,MATCH(OrgTbl[[#This Row],[code5]],'Org2564 NEW'!$C$4:$C$902,0))</f>
        <v>รพช.F2 &lt;=30,000</v>
      </c>
      <c r="Q445" s="164"/>
      <c r="R445" s="166"/>
    </row>
    <row r="446" spans="1:18" x14ac:dyDescent="0.35">
      <c r="A446" s="164" t="s">
        <v>515</v>
      </c>
      <c r="B446" s="164" t="s">
        <v>3433</v>
      </c>
      <c r="C446" s="164" t="s">
        <v>3434</v>
      </c>
      <c r="D446" s="164" t="s">
        <v>3435</v>
      </c>
      <c r="E446" s="165">
        <v>8</v>
      </c>
      <c r="F446" s="164" t="s">
        <v>948</v>
      </c>
      <c r="G446" s="164" t="str">
        <f>INDEX('Org2564 NEW'!E$4:E$902,MATCH(OrgTbl[[#This Row],[code5]],'Org2564 NEW'!$C$4:$C$902,0))</f>
        <v>รพช.</v>
      </c>
      <c r="H446" s="165">
        <v>48</v>
      </c>
      <c r="I446" s="164" t="s">
        <v>3418</v>
      </c>
      <c r="J446" s="169">
        <f>INDEX('Org2564 NEW'!G$4:G$902,MATCH(OrgTbl[[#This Row],[code5]],'Org2564 NEW'!$C$4:$C$902,0))</f>
        <v>40</v>
      </c>
      <c r="K446" s="164" t="s">
        <v>941</v>
      </c>
      <c r="L446" s="164" t="str">
        <f>INDEX('Org2564 NEW'!F$4:F$902,MATCH(OrgTbl[[#This Row],[code5]],'Org2564 NEW'!$C$4:$C$902,0))</f>
        <v>F2</v>
      </c>
      <c r="M446" s="165">
        <f>INDEX('Org2564 NEW'!I$4:I$902,MATCH(OrgTbl[[#This Row],[code5]],'Org2564 NEW'!$C$4:$C$902,0))</f>
        <v>5</v>
      </c>
      <c r="O446" s="164" t="s">
        <v>3436</v>
      </c>
      <c r="P446" s="164" t="str">
        <f>INDEX('Org2564 NEW'!J$4:J$902,MATCH(OrgTbl[[#This Row],[code5]],'Org2564 NEW'!$C$4:$C$902,0))</f>
        <v>รพช.F2 &lt;=30,000</v>
      </c>
      <c r="Q446" s="164"/>
      <c r="R446" s="166"/>
    </row>
    <row r="447" spans="1:18" x14ac:dyDescent="0.35">
      <c r="A447" s="164" t="s">
        <v>516</v>
      </c>
      <c r="B447" s="164" t="s">
        <v>3437</v>
      </c>
      <c r="C447" s="164" t="s">
        <v>3438</v>
      </c>
      <c r="D447" s="164" t="s">
        <v>3439</v>
      </c>
      <c r="E447" s="165">
        <v>8</v>
      </c>
      <c r="F447" s="164" t="s">
        <v>948</v>
      </c>
      <c r="G447" s="164" t="str">
        <f>INDEX('Org2564 NEW'!E$4:E$902,MATCH(OrgTbl[[#This Row],[code5]],'Org2564 NEW'!$C$4:$C$902,0))</f>
        <v>รพช.</v>
      </c>
      <c r="H447" s="165">
        <v>48</v>
      </c>
      <c r="I447" s="164" t="s">
        <v>3418</v>
      </c>
      <c r="J447" s="169">
        <f>INDEX('Org2564 NEW'!G$4:G$902,MATCH(OrgTbl[[#This Row],[code5]],'Org2564 NEW'!$C$4:$C$902,0))</f>
        <v>39</v>
      </c>
      <c r="K447" s="164" t="s">
        <v>941</v>
      </c>
      <c r="L447" s="164" t="str">
        <f>INDEX('Org2564 NEW'!F$4:F$902,MATCH(OrgTbl[[#This Row],[code5]],'Org2564 NEW'!$C$4:$C$902,0))</f>
        <v>F2</v>
      </c>
      <c r="M447" s="165">
        <f>INDEX('Org2564 NEW'!I$4:I$902,MATCH(OrgTbl[[#This Row],[code5]],'Org2564 NEW'!$C$4:$C$902,0))</f>
        <v>6</v>
      </c>
      <c r="O447" s="164" t="s">
        <v>3440</v>
      </c>
      <c r="P447" s="164" t="str">
        <f>INDEX('Org2564 NEW'!J$4:J$902,MATCH(OrgTbl[[#This Row],[code5]],'Org2564 NEW'!$C$4:$C$902,0))</f>
        <v>รพช.F2 30,000 - 60,000</v>
      </c>
      <c r="Q447" s="164"/>
      <c r="R447" s="166"/>
    </row>
    <row r="448" spans="1:18" x14ac:dyDescent="0.35">
      <c r="A448" s="164" t="s">
        <v>3441</v>
      </c>
      <c r="B448" s="164" t="s">
        <v>3442</v>
      </c>
      <c r="C448" s="164" t="s">
        <v>3443</v>
      </c>
      <c r="D448" s="164" t="s">
        <v>3444</v>
      </c>
      <c r="E448" s="165">
        <v>8</v>
      </c>
      <c r="F448" s="164" t="s">
        <v>948</v>
      </c>
      <c r="G448" s="164" t="str">
        <f>INDEX('Org2564 NEW'!E$4:E$902,MATCH(OrgTbl[[#This Row],[code5]],'Org2564 NEW'!$C$4:$C$902,0))</f>
        <v>รพช.</v>
      </c>
      <c r="H448" s="165">
        <v>48</v>
      </c>
      <c r="I448" s="164" t="s">
        <v>3418</v>
      </c>
      <c r="J448" s="169">
        <f>INDEX('Org2564 NEW'!G$4:G$902,MATCH(OrgTbl[[#This Row],[code5]],'Org2564 NEW'!$C$4:$C$902,0))</f>
        <v>60</v>
      </c>
      <c r="K448" s="164" t="s">
        <v>941</v>
      </c>
      <c r="L448" s="164" t="str">
        <f>INDEX('Org2564 NEW'!F$4:F$902,MATCH(OrgTbl[[#This Row],[code5]],'Org2564 NEW'!$C$4:$C$902,0))</f>
        <v>F2</v>
      </c>
      <c r="M448" s="165">
        <f>INDEX('Org2564 NEW'!I$4:I$902,MATCH(OrgTbl[[#This Row],[code5]],'Org2564 NEW'!$C$4:$C$902,0))</f>
        <v>6</v>
      </c>
      <c r="O448" s="164" t="s">
        <v>3445</v>
      </c>
      <c r="P448" s="164" t="str">
        <f>INDEX('Org2564 NEW'!J$4:J$902,MATCH(OrgTbl[[#This Row],[code5]],'Org2564 NEW'!$C$4:$C$902,0))</f>
        <v>รพช.F2 30,000 - 60,000</v>
      </c>
      <c r="Q448" s="164"/>
      <c r="R448" s="166"/>
    </row>
    <row r="449" spans="1:18" x14ac:dyDescent="0.35">
      <c r="A449" s="164" t="s">
        <v>517</v>
      </c>
      <c r="B449" s="164" t="s">
        <v>3446</v>
      </c>
      <c r="C449" s="164" t="s">
        <v>3447</v>
      </c>
      <c r="D449" s="164" t="s">
        <v>3448</v>
      </c>
      <c r="E449" s="165">
        <v>8</v>
      </c>
      <c r="F449" s="164" t="s">
        <v>948</v>
      </c>
      <c r="G449" s="164" t="str">
        <f>INDEX('Org2564 NEW'!E$4:E$902,MATCH(OrgTbl[[#This Row],[code5]],'Org2564 NEW'!$C$4:$C$902,0))</f>
        <v>รพช.</v>
      </c>
      <c r="H449" s="165">
        <v>48</v>
      </c>
      <c r="I449" s="164" t="s">
        <v>3418</v>
      </c>
      <c r="J449" s="169">
        <f>INDEX('Org2564 NEW'!G$4:G$902,MATCH(OrgTbl[[#This Row],[code5]],'Org2564 NEW'!$C$4:$C$902,0))</f>
        <v>90</v>
      </c>
      <c r="K449" s="164" t="s">
        <v>941</v>
      </c>
      <c r="L449" s="164" t="str">
        <f>INDEX('Org2564 NEW'!F$4:F$902,MATCH(OrgTbl[[#This Row],[code5]],'Org2564 NEW'!$C$4:$C$902,0))</f>
        <v>F1</v>
      </c>
      <c r="M449" s="165">
        <f>INDEX('Org2564 NEW'!I$4:I$902,MATCH(OrgTbl[[#This Row],[code5]],'Org2564 NEW'!$C$4:$C$902,0))</f>
        <v>10</v>
      </c>
      <c r="O449" s="164" t="s">
        <v>3449</v>
      </c>
      <c r="P449" s="164" t="str">
        <f>INDEX('Org2564 NEW'!J$4:J$902,MATCH(OrgTbl[[#This Row],[code5]],'Org2564 NEW'!$C$4:$C$902,0))</f>
        <v>รพช.F1 50,000-100,000</v>
      </c>
      <c r="Q449" s="164"/>
      <c r="R449" s="166"/>
    </row>
    <row r="450" spans="1:18" x14ac:dyDescent="0.35">
      <c r="A450" s="164" t="s">
        <v>518</v>
      </c>
      <c r="B450" s="164" t="s">
        <v>3450</v>
      </c>
      <c r="C450" s="164" t="s">
        <v>3451</v>
      </c>
      <c r="D450" s="164" t="s">
        <v>3452</v>
      </c>
      <c r="E450" s="165">
        <v>8</v>
      </c>
      <c r="F450" s="164" t="s">
        <v>948</v>
      </c>
      <c r="G450" s="164" t="str">
        <f>INDEX('Org2564 NEW'!E$4:E$902,MATCH(OrgTbl[[#This Row],[code5]],'Org2564 NEW'!$C$4:$C$902,0))</f>
        <v>รพช.</v>
      </c>
      <c r="H450" s="165">
        <v>48</v>
      </c>
      <c r="I450" s="164" t="s">
        <v>3418</v>
      </c>
      <c r="J450" s="169">
        <f>INDEX('Org2564 NEW'!G$4:G$902,MATCH(OrgTbl[[#This Row],[code5]],'Org2564 NEW'!$C$4:$C$902,0))</f>
        <v>36</v>
      </c>
      <c r="K450" s="164" t="s">
        <v>941</v>
      </c>
      <c r="L450" s="164" t="str">
        <f>INDEX('Org2564 NEW'!F$4:F$902,MATCH(OrgTbl[[#This Row],[code5]],'Org2564 NEW'!$C$4:$C$902,0))</f>
        <v>F2</v>
      </c>
      <c r="M450" s="165">
        <f>INDEX('Org2564 NEW'!I$4:I$902,MATCH(OrgTbl[[#This Row],[code5]],'Org2564 NEW'!$C$4:$C$902,0))</f>
        <v>6</v>
      </c>
      <c r="O450" s="164" t="s">
        <v>3453</v>
      </c>
      <c r="P450" s="164" t="str">
        <f>INDEX('Org2564 NEW'!J$4:J$902,MATCH(OrgTbl[[#This Row],[code5]],'Org2564 NEW'!$C$4:$C$902,0))</f>
        <v>รพช.F2 30,000 - 60,000</v>
      </c>
      <c r="Q450" s="164"/>
      <c r="R450" s="166"/>
    </row>
    <row r="451" spans="1:18" x14ac:dyDescent="0.35">
      <c r="A451" s="164" t="s">
        <v>519</v>
      </c>
      <c r="B451" s="164" t="s">
        <v>3454</v>
      </c>
      <c r="C451" s="164" t="s">
        <v>3455</v>
      </c>
      <c r="D451" s="164" t="s">
        <v>3456</v>
      </c>
      <c r="E451" s="165">
        <v>8</v>
      </c>
      <c r="F451" s="164" t="s">
        <v>948</v>
      </c>
      <c r="G451" s="164" t="str">
        <f>INDEX('Org2564 NEW'!E$4:E$902,MATCH(OrgTbl[[#This Row],[code5]],'Org2564 NEW'!$C$4:$C$902,0))</f>
        <v>รพช.</v>
      </c>
      <c r="H451" s="165">
        <v>48</v>
      </c>
      <c r="I451" s="164" t="s">
        <v>3418</v>
      </c>
      <c r="J451" s="169">
        <f>INDEX('Org2564 NEW'!G$4:G$902,MATCH(OrgTbl[[#This Row],[code5]],'Org2564 NEW'!$C$4:$C$902,0))</f>
        <v>36</v>
      </c>
      <c r="K451" s="164" t="s">
        <v>941</v>
      </c>
      <c r="L451" s="164" t="str">
        <f>INDEX('Org2564 NEW'!F$4:F$902,MATCH(OrgTbl[[#This Row],[code5]],'Org2564 NEW'!$C$4:$C$902,0))</f>
        <v>F2</v>
      </c>
      <c r="M451" s="165">
        <f>INDEX('Org2564 NEW'!I$4:I$902,MATCH(OrgTbl[[#This Row],[code5]],'Org2564 NEW'!$C$4:$C$902,0))</f>
        <v>6</v>
      </c>
      <c r="O451" s="164" t="s">
        <v>3457</v>
      </c>
      <c r="P451" s="164" t="str">
        <f>INDEX('Org2564 NEW'!J$4:J$902,MATCH(OrgTbl[[#This Row],[code5]],'Org2564 NEW'!$C$4:$C$902,0))</f>
        <v>รพช.F2 30,000 - 60,000</v>
      </c>
      <c r="Q451" s="164"/>
      <c r="R451" s="166"/>
    </row>
    <row r="452" spans="1:18" x14ac:dyDescent="0.35">
      <c r="A452" s="164" t="s">
        <v>687</v>
      </c>
      <c r="B452" s="164" t="s">
        <v>4108</v>
      </c>
      <c r="C452" s="164" t="s">
        <v>4109</v>
      </c>
      <c r="D452" s="164" t="s">
        <v>4110</v>
      </c>
      <c r="E452" s="165">
        <v>10</v>
      </c>
      <c r="F452" s="164" t="s">
        <v>948</v>
      </c>
      <c r="G452" s="164" t="str">
        <f>INDEX('Org2564 NEW'!E$4:E$902,MATCH(OrgTbl[[#This Row],[code5]],'Org2564 NEW'!$C$4:$C$902,0))</f>
        <v>รพช.</v>
      </c>
      <c r="H452" s="165">
        <v>49</v>
      </c>
      <c r="I452" s="164" t="s">
        <v>4105</v>
      </c>
      <c r="J452" s="169">
        <f>INDEX('Org2564 NEW'!G$4:G$902,MATCH(OrgTbl[[#This Row],[code5]],'Org2564 NEW'!$C$4:$C$902,0))</f>
        <v>62</v>
      </c>
      <c r="K452" s="164" t="s">
        <v>941</v>
      </c>
      <c r="L452" s="164" t="str">
        <f>INDEX('Org2564 NEW'!F$4:F$902,MATCH(OrgTbl[[#This Row],[code5]],'Org2564 NEW'!$C$4:$C$902,0))</f>
        <v>F2</v>
      </c>
      <c r="M452" s="165">
        <f>INDEX('Org2564 NEW'!I$4:I$902,MATCH(OrgTbl[[#This Row],[code5]],'Org2564 NEW'!$C$4:$C$902,0))</f>
        <v>6</v>
      </c>
      <c r="O452" s="164" t="s">
        <v>4111</v>
      </c>
      <c r="P452" s="164" t="str">
        <f>INDEX('Org2564 NEW'!J$4:J$902,MATCH(OrgTbl[[#This Row],[code5]],'Org2564 NEW'!$C$4:$C$902,0))</f>
        <v>รพช.F2 30,000 - 60,000</v>
      </c>
      <c r="Q452" s="164"/>
      <c r="R452" s="166"/>
    </row>
    <row r="453" spans="1:18" x14ac:dyDescent="0.35">
      <c r="A453" s="164" t="s">
        <v>688</v>
      </c>
      <c r="B453" s="164" t="s">
        <v>4112</v>
      </c>
      <c r="C453" s="164" t="s">
        <v>4113</v>
      </c>
      <c r="D453" s="164" t="s">
        <v>4114</v>
      </c>
      <c r="E453" s="165">
        <v>10</v>
      </c>
      <c r="F453" s="164" t="s">
        <v>948</v>
      </c>
      <c r="G453" s="164" t="str">
        <f>INDEX('Org2564 NEW'!E$4:E$902,MATCH(OrgTbl[[#This Row],[code5]],'Org2564 NEW'!$C$4:$C$902,0))</f>
        <v>รพช.</v>
      </c>
      <c r="H453" s="165">
        <v>49</v>
      </c>
      <c r="I453" s="164" t="s">
        <v>4105</v>
      </c>
      <c r="J453" s="169">
        <f>INDEX('Org2564 NEW'!G$4:G$902,MATCH(OrgTbl[[#This Row],[code5]],'Org2564 NEW'!$C$4:$C$902,0))</f>
        <v>52</v>
      </c>
      <c r="K453" s="164" t="s">
        <v>941</v>
      </c>
      <c r="L453" s="164" t="str">
        <f>INDEX('Org2564 NEW'!F$4:F$902,MATCH(OrgTbl[[#This Row],[code5]],'Org2564 NEW'!$C$4:$C$902,0))</f>
        <v>F2</v>
      </c>
      <c r="M453" s="165">
        <f>INDEX('Org2564 NEW'!I$4:I$902,MATCH(OrgTbl[[#This Row],[code5]],'Org2564 NEW'!$C$4:$C$902,0))</f>
        <v>6</v>
      </c>
      <c r="O453" s="164" t="s">
        <v>4115</v>
      </c>
      <c r="P453" s="164" t="str">
        <f>INDEX('Org2564 NEW'!J$4:J$902,MATCH(OrgTbl[[#This Row],[code5]],'Org2564 NEW'!$C$4:$C$902,0))</f>
        <v>รพช.F2 30,000 - 60,000</v>
      </c>
      <c r="Q453" s="164"/>
      <c r="R453" s="166"/>
    </row>
    <row r="454" spans="1:18" x14ac:dyDescent="0.35">
      <c r="A454" s="164" t="s">
        <v>689</v>
      </c>
      <c r="B454" s="164" t="s">
        <v>4116</v>
      </c>
      <c r="C454" s="164" t="s">
        <v>4117</v>
      </c>
      <c r="D454" s="164" t="s">
        <v>4118</v>
      </c>
      <c r="E454" s="165">
        <v>10</v>
      </c>
      <c r="F454" s="164" t="s">
        <v>948</v>
      </c>
      <c r="G454" s="164" t="str">
        <f>INDEX('Org2564 NEW'!E$4:E$902,MATCH(OrgTbl[[#This Row],[code5]],'Org2564 NEW'!$C$4:$C$902,0))</f>
        <v>รพช.</v>
      </c>
      <c r="H454" s="165">
        <v>49</v>
      </c>
      <c r="I454" s="164" t="s">
        <v>4105</v>
      </c>
      <c r="J454" s="169">
        <f>INDEX('Org2564 NEW'!G$4:G$902,MATCH(OrgTbl[[#This Row],[code5]],'Org2564 NEW'!$C$4:$C$902,0))</f>
        <v>35</v>
      </c>
      <c r="K454" s="164" t="s">
        <v>941</v>
      </c>
      <c r="L454" s="164" t="str">
        <f>INDEX('Org2564 NEW'!F$4:F$902,MATCH(OrgTbl[[#This Row],[code5]],'Org2564 NEW'!$C$4:$C$902,0))</f>
        <v>F2</v>
      </c>
      <c r="M454" s="165">
        <f>INDEX('Org2564 NEW'!I$4:I$902,MATCH(OrgTbl[[#This Row],[code5]],'Org2564 NEW'!$C$4:$C$902,0))</f>
        <v>6</v>
      </c>
      <c r="O454" s="164" t="s">
        <v>4119</v>
      </c>
      <c r="P454" s="164" t="str">
        <f>INDEX('Org2564 NEW'!J$4:J$902,MATCH(OrgTbl[[#This Row],[code5]],'Org2564 NEW'!$C$4:$C$902,0))</f>
        <v>รพช.F2 30,000 - 60,000</v>
      </c>
      <c r="Q454" s="164"/>
      <c r="R454" s="166"/>
    </row>
    <row r="455" spans="1:18" x14ac:dyDescent="0.35">
      <c r="A455" s="164" t="s">
        <v>690</v>
      </c>
      <c r="B455" s="164" t="s">
        <v>4120</v>
      </c>
      <c r="C455" s="164" t="s">
        <v>4121</v>
      </c>
      <c r="D455" s="164" t="s">
        <v>4122</v>
      </c>
      <c r="E455" s="165">
        <v>10</v>
      </c>
      <c r="F455" s="164" t="s">
        <v>948</v>
      </c>
      <c r="G455" s="164" t="str">
        <f>INDEX('Org2564 NEW'!E$4:E$902,MATCH(OrgTbl[[#This Row],[code5]],'Org2564 NEW'!$C$4:$C$902,0))</f>
        <v>รพช.</v>
      </c>
      <c r="H455" s="165">
        <v>49</v>
      </c>
      <c r="I455" s="164" t="s">
        <v>4105</v>
      </c>
      <c r="J455" s="169">
        <f>INDEX('Org2564 NEW'!G$4:G$902,MATCH(OrgTbl[[#This Row],[code5]],'Org2564 NEW'!$C$4:$C$902,0))</f>
        <v>42</v>
      </c>
      <c r="K455" s="164" t="s">
        <v>941</v>
      </c>
      <c r="L455" s="164" t="str">
        <f>INDEX('Org2564 NEW'!F$4:F$902,MATCH(OrgTbl[[#This Row],[code5]],'Org2564 NEW'!$C$4:$C$902,0))</f>
        <v>F2</v>
      </c>
      <c r="M455" s="165">
        <f>INDEX('Org2564 NEW'!I$4:I$902,MATCH(OrgTbl[[#This Row],[code5]],'Org2564 NEW'!$C$4:$C$902,0))</f>
        <v>6</v>
      </c>
      <c r="O455" s="164" t="s">
        <v>4123</v>
      </c>
      <c r="P455" s="164" t="str">
        <f>INDEX('Org2564 NEW'!J$4:J$902,MATCH(OrgTbl[[#This Row],[code5]],'Org2564 NEW'!$C$4:$C$902,0))</f>
        <v>รพช.F2 30,000 - 60,000</v>
      </c>
      <c r="Q455" s="164"/>
      <c r="R455" s="166"/>
    </row>
    <row r="456" spans="1:18" x14ac:dyDescent="0.35">
      <c r="A456" s="164" t="s">
        <v>691</v>
      </c>
      <c r="B456" s="164" t="s">
        <v>4124</v>
      </c>
      <c r="C456" s="164" t="s">
        <v>4125</v>
      </c>
      <c r="D456" s="164" t="s">
        <v>4126</v>
      </c>
      <c r="E456" s="165">
        <v>10</v>
      </c>
      <c r="F456" s="164" t="s">
        <v>948</v>
      </c>
      <c r="G456" s="164" t="str">
        <f>INDEX('Org2564 NEW'!E$4:E$902,MATCH(OrgTbl[[#This Row],[code5]],'Org2564 NEW'!$C$4:$C$902,0))</f>
        <v>รพช.</v>
      </c>
      <c r="H456" s="165">
        <v>49</v>
      </c>
      <c r="I456" s="164" t="s">
        <v>4105</v>
      </c>
      <c r="J456" s="169">
        <f>INDEX('Org2564 NEW'!G$4:G$902,MATCH(OrgTbl[[#This Row],[code5]],'Org2564 NEW'!$C$4:$C$902,0))</f>
        <v>30</v>
      </c>
      <c r="K456" s="164" t="s">
        <v>941</v>
      </c>
      <c r="L456" s="164" t="str">
        <f>INDEX('Org2564 NEW'!F$4:F$902,MATCH(OrgTbl[[#This Row],[code5]],'Org2564 NEW'!$C$4:$C$902,0))</f>
        <v>F2</v>
      </c>
      <c r="M456" s="165">
        <f>INDEX('Org2564 NEW'!I$4:I$902,MATCH(OrgTbl[[#This Row],[code5]],'Org2564 NEW'!$C$4:$C$902,0))</f>
        <v>5</v>
      </c>
      <c r="O456" s="164" t="s">
        <v>4127</v>
      </c>
      <c r="P456" s="164" t="str">
        <f>INDEX('Org2564 NEW'!J$4:J$902,MATCH(OrgTbl[[#This Row],[code5]],'Org2564 NEW'!$C$4:$C$902,0))</f>
        <v>รพช.F2 &lt;=30,000</v>
      </c>
      <c r="Q456" s="164"/>
      <c r="R456" s="166"/>
    </row>
    <row r="457" spans="1:18" x14ac:dyDescent="0.35">
      <c r="A457" s="164" t="s">
        <v>692</v>
      </c>
      <c r="B457" s="164" t="s">
        <v>4128</v>
      </c>
      <c r="C457" s="164" t="s">
        <v>4129</v>
      </c>
      <c r="D457" s="164" t="s">
        <v>4130</v>
      </c>
      <c r="E457" s="165">
        <v>10</v>
      </c>
      <c r="F457" s="164" t="s">
        <v>948</v>
      </c>
      <c r="G457" s="164" t="str">
        <f>INDEX('Org2564 NEW'!E$4:E$902,MATCH(OrgTbl[[#This Row],[code5]],'Org2564 NEW'!$C$4:$C$902,0))</f>
        <v>รพช.</v>
      </c>
      <c r="H457" s="165">
        <v>49</v>
      </c>
      <c r="I457" s="164" t="s">
        <v>4105</v>
      </c>
      <c r="J457" s="169">
        <f>INDEX('Org2564 NEW'!G$4:G$902,MATCH(OrgTbl[[#This Row],[code5]],'Org2564 NEW'!$C$4:$C$902,0))</f>
        <v>48</v>
      </c>
      <c r="K457" s="164" t="s">
        <v>941</v>
      </c>
      <c r="L457" s="164" t="str">
        <f>INDEX('Org2564 NEW'!F$4:F$902,MATCH(OrgTbl[[#This Row],[code5]],'Org2564 NEW'!$C$4:$C$902,0))</f>
        <v>F2</v>
      </c>
      <c r="M457" s="165">
        <f>INDEX('Org2564 NEW'!I$4:I$902,MATCH(OrgTbl[[#This Row],[code5]],'Org2564 NEW'!$C$4:$C$902,0))</f>
        <v>5</v>
      </c>
      <c r="O457" s="164" t="s">
        <v>4131</v>
      </c>
      <c r="P457" s="164" t="str">
        <f>INDEX('Org2564 NEW'!J$4:J$902,MATCH(OrgTbl[[#This Row],[code5]],'Org2564 NEW'!$C$4:$C$902,0))</f>
        <v>รพช.F2 &lt;=30,000</v>
      </c>
      <c r="Q457" s="164"/>
      <c r="R457" s="166"/>
    </row>
    <row r="458" spans="1:18" x14ac:dyDescent="0.35">
      <c r="A458" s="164" t="s">
        <v>54</v>
      </c>
      <c r="B458" s="164" t="s">
        <v>935</v>
      </c>
      <c r="C458" s="164" t="s">
        <v>936</v>
      </c>
      <c r="D458" s="164" t="s">
        <v>937</v>
      </c>
      <c r="E458" s="165">
        <v>1</v>
      </c>
      <c r="F458" s="164" t="s">
        <v>938</v>
      </c>
      <c r="G458" s="164" t="str">
        <f>INDEX('Org2564 NEW'!E$4:E$902,MATCH(OrgTbl[[#This Row],[code5]],'Org2564 NEW'!$C$4:$C$902,0))</f>
        <v>รพท.</v>
      </c>
      <c r="H458" s="165">
        <v>50</v>
      </c>
      <c r="I458" s="164" t="s">
        <v>930</v>
      </c>
      <c r="J458" s="169">
        <f>INDEX('Org2564 NEW'!G$4:G$902,MATCH(OrgTbl[[#This Row],[code5]],'Org2564 NEW'!$C$4:$C$902,0))</f>
        <v>218</v>
      </c>
      <c r="K458" s="164" t="s">
        <v>941</v>
      </c>
      <c r="L458" s="164" t="str">
        <f>INDEX('Org2564 NEW'!F$4:F$902,MATCH(OrgTbl[[#This Row],[code5]],'Org2564 NEW'!$C$4:$C$902,0))</f>
        <v>M1</v>
      </c>
      <c r="M458" s="165">
        <f>INDEX('Org2564 NEW'!I$4:I$902,MATCH(OrgTbl[[#This Row],[code5]],'Org2564 NEW'!$C$4:$C$902,0))</f>
        <v>15</v>
      </c>
      <c r="O458" s="164" t="s">
        <v>944</v>
      </c>
      <c r="P458" s="164" t="str">
        <f>INDEX('Org2564 NEW'!J$4:J$902,MATCH(OrgTbl[[#This Row],[code5]],'Org2564 NEW'!$C$4:$C$902,0))</f>
        <v>รพท. M1 &gt;200</v>
      </c>
      <c r="Q458" s="164"/>
      <c r="R458" s="166"/>
    </row>
    <row r="459" spans="1:18" x14ac:dyDescent="0.35">
      <c r="A459" s="164" t="s">
        <v>55</v>
      </c>
      <c r="B459" s="164" t="s">
        <v>945</v>
      </c>
      <c r="C459" s="164" t="s">
        <v>946</v>
      </c>
      <c r="D459" s="164" t="s">
        <v>947</v>
      </c>
      <c r="E459" s="165">
        <v>1</v>
      </c>
      <c r="F459" s="164" t="s">
        <v>948</v>
      </c>
      <c r="G459" s="164" t="str">
        <f>INDEX('Org2564 NEW'!E$4:E$902,MATCH(OrgTbl[[#This Row],[code5]],'Org2564 NEW'!$C$4:$C$902,0))</f>
        <v>รพช.</v>
      </c>
      <c r="H459" s="165">
        <v>50</v>
      </c>
      <c r="I459" s="164" t="s">
        <v>930</v>
      </c>
      <c r="J459" s="169">
        <f>INDEX('Org2564 NEW'!G$4:G$902,MATCH(OrgTbl[[#This Row],[code5]],'Org2564 NEW'!$C$4:$C$902,0))</f>
        <v>60</v>
      </c>
      <c r="K459" s="164" t="s">
        <v>941</v>
      </c>
      <c r="L459" s="164" t="str">
        <f>INDEX('Org2564 NEW'!F$4:F$902,MATCH(OrgTbl[[#This Row],[code5]],'Org2564 NEW'!$C$4:$C$902,0))</f>
        <v>F2</v>
      </c>
      <c r="M459" s="165">
        <f>INDEX('Org2564 NEW'!I$4:I$902,MATCH(OrgTbl[[#This Row],[code5]],'Org2564 NEW'!$C$4:$C$902,0))</f>
        <v>6</v>
      </c>
      <c r="O459" s="164" t="s">
        <v>953</v>
      </c>
      <c r="P459" s="164" t="str">
        <f>INDEX('Org2564 NEW'!J$4:J$902,MATCH(OrgTbl[[#This Row],[code5]],'Org2564 NEW'!$C$4:$C$902,0))</f>
        <v>รพช.F2 30,000 - 60,000</v>
      </c>
      <c r="Q459" s="164"/>
      <c r="R459" s="166"/>
    </row>
    <row r="460" spans="1:18" x14ac:dyDescent="0.35">
      <c r="A460" s="164" t="s">
        <v>56</v>
      </c>
      <c r="B460" s="164" t="s">
        <v>954</v>
      </c>
      <c r="C460" s="164" t="s">
        <v>955</v>
      </c>
      <c r="D460" s="164" t="s">
        <v>956</v>
      </c>
      <c r="E460" s="165">
        <v>1</v>
      </c>
      <c r="F460" s="164" t="s">
        <v>948</v>
      </c>
      <c r="G460" s="164" t="str">
        <f>INDEX('Org2564 NEW'!E$4:E$902,MATCH(OrgTbl[[#This Row],[code5]],'Org2564 NEW'!$C$4:$C$902,0))</f>
        <v>รพช.</v>
      </c>
      <c r="H460" s="165">
        <v>50</v>
      </c>
      <c r="I460" s="164" t="s">
        <v>930</v>
      </c>
      <c r="J460" s="169">
        <f>INDEX('Org2564 NEW'!G$4:G$902,MATCH(OrgTbl[[#This Row],[code5]],'Org2564 NEW'!$C$4:$C$902,0))</f>
        <v>93</v>
      </c>
      <c r="K460" s="164" t="s">
        <v>941</v>
      </c>
      <c r="L460" s="164" t="str">
        <f>INDEX('Org2564 NEW'!F$4:F$902,MATCH(OrgTbl[[#This Row],[code5]],'Org2564 NEW'!$C$4:$C$902,0))</f>
        <v>F1</v>
      </c>
      <c r="M460" s="165">
        <f>INDEX('Org2564 NEW'!I$4:I$902,MATCH(OrgTbl[[#This Row],[code5]],'Org2564 NEW'!$C$4:$C$902,0))</f>
        <v>10</v>
      </c>
      <c r="O460" s="164" t="s">
        <v>960</v>
      </c>
      <c r="P460" s="164" t="str">
        <f>INDEX('Org2564 NEW'!J$4:J$902,MATCH(OrgTbl[[#This Row],[code5]],'Org2564 NEW'!$C$4:$C$902,0))</f>
        <v>รพช.F1 50,000-100,000</v>
      </c>
      <c r="Q460" s="164"/>
      <c r="R460" s="166"/>
    </row>
    <row r="461" spans="1:18" x14ac:dyDescent="0.35">
      <c r="A461" s="164" t="s">
        <v>57</v>
      </c>
      <c r="B461" s="164" t="s">
        <v>961</v>
      </c>
      <c r="C461" s="164" t="s">
        <v>962</v>
      </c>
      <c r="D461" s="164" t="s">
        <v>963</v>
      </c>
      <c r="E461" s="165">
        <v>1</v>
      </c>
      <c r="F461" s="164" t="s">
        <v>948</v>
      </c>
      <c r="G461" s="164" t="str">
        <f>INDEX('Org2564 NEW'!E$4:E$902,MATCH(OrgTbl[[#This Row],[code5]],'Org2564 NEW'!$C$4:$C$902,0))</f>
        <v>รพช.</v>
      </c>
      <c r="H461" s="165">
        <v>50</v>
      </c>
      <c r="I461" s="164" t="s">
        <v>930</v>
      </c>
      <c r="J461" s="169">
        <f>INDEX('Org2564 NEW'!G$4:G$902,MATCH(OrgTbl[[#This Row],[code5]],'Org2564 NEW'!$C$4:$C$902,0))</f>
        <v>74</v>
      </c>
      <c r="K461" s="164" t="s">
        <v>941</v>
      </c>
      <c r="L461" s="164" t="str">
        <f>INDEX('Org2564 NEW'!F$4:F$902,MATCH(OrgTbl[[#This Row],[code5]],'Org2564 NEW'!$C$4:$C$902,0))</f>
        <v>F2</v>
      </c>
      <c r="M461" s="165">
        <f>INDEX('Org2564 NEW'!I$4:I$902,MATCH(OrgTbl[[#This Row],[code5]],'Org2564 NEW'!$C$4:$C$902,0))</f>
        <v>6</v>
      </c>
      <c r="O461" s="164" t="s">
        <v>966</v>
      </c>
      <c r="P461" s="164" t="str">
        <f>INDEX('Org2564 NEW'!J$4:J$902,MATCH(OrgTbl[[#This Row],[code5]],'Org2564 NEW'!$C$4:$C$902,0))</f>
        <v>รพช.F2 30,000 - 60,000</v>
      </c>
      <c r="Q461" s="164"/>
      <c r="R461" s="166"/>
    </row>
    <row r="462" spans="1:18" x14ac:dyDescent="0.35">
      <c r="A462" s="164" t="s">
        <v>58</v>
      </c>
      <c r="B462" s="164" t="s">
        <v>967</v>
      </c>
      <c r="C462" s="164" t="s">
        <v>968</v>
      </c>
      <c r="D462" s="164" t="s">
        <v>969</v>
      </c>
      <c r="E462" s="165">
        <v>1</v>
      </c>
      <c r="F462" s="164" t="s">
        <v>948</v>
      </c>
      <c r="G462" s="164" t="str">
        <f>INDEX('Org2564 NEW'!E$4:E$902,MATCH(OrgTbl[[#This Row],[code5]],'Org2564 NEW'!$C$4:$C$902,0))</f>
        <v>รพช.</v>
      </c>
      <c r="H462" s="165">
        <v>50</v>
      </c>
      <c r="I462" s="164" t="s">
        <v>930</v>
      </c>
      <c r="J462" s="169">
        <f>INDEX('Org2564 NEW'!G$4:G$902,MATCH(OrgTbl[[#This Row],[code5]],'Org2564 NEW'!$C$4:$C$902,0))</f>
        <v>73</v>
      </c>
      <c r="K462" s="164" t="s">
        <v>941</v>
      </c>
      <c r="L462" s="164" t="str">
        <f>INDEX('Org2564 NEW'!F$4:F$902,MATCH(OrgTbl[[#This Row],[code5]],'Org2564 NEW'!$C$4:$C$902,0))</f>
        <v>F2</v>
      </c>
      <c r="M462" s="165">
        <f>INDEX('Org2564 NEW'!I$4:I$902,MATCH(OrgTbl[[#This Row],[code5]],'Org2564 NEW'!$C$4:$C$902,0))</f>
        <v>6</v>
      </c>
      <c r="O462" s="164" t="s">
        <v>971</v>
      </c>
      <c r="P462" s="164" t="str">
        <f>INDEX('Org2564 NEW'!J$4:J$902,MATCH(OrgTbl[[#This Row],[code5]],'Org2564 NEW'!$C$4:$C$902,0))</f>
        <v>รพช.F2 30,000 - 60,000</v>
      </c>
      <c r="Q462" s="164"/>
      <c r="R462" s="166"/>
    </row>
    <row r="463" spans="1:18" x14ac:dyDescent="0.35">
      <c r="A463" s="164" t="s">
        <v>59</v>
      </c>
      <c r="B463" s="164" t="s">
        <v>972</v>
      </c>
      <c r="C463" s="164" t="s">
        <v>973</v>
      </c>
      <c r="D463" s="164" t="s">
        <v>974</v>
      </c>
      <c r="E463" s="165">
        <v>1</v>
      </c>
      <c r="F463" s="164" t="s">
        <v>948</v>
      </c>
      <c r="G463" s="164" t="str">
        <f>INDEX('Org2564 NEW'!E$4:E$902,MATCH(OrgTbl[[#This Row],[code5]],'Org2564 NEW'!$C$4:$C$902,0))</f>
        <v>รพช.</v>
      </c>
      <c r="H463" s="165">
        <v>50</v>
      </c>
      <c r="I463" s="164" t="s">
        <v>930</v>
      </c>
      <c r="J463" s="169">
        <f>INDEX('Org2564 NEW'!G$4:G$902,MATCH(OrgTbl[[#This Row],[code5]],'Org2564 NEW'!$C$4:$C$902,0))</f>
        <v>36</v>
      </c>
      <c r="K463" s="164" t="s">
        <v>941</v>
      </c>
      <c r="L463" s="164" t="str">
        <f>INDEX('Org2564 NEW'!F$4:F$902,MATCH(OrgTbl[[#This Row],[code5]],'Org2564 NEW'!$C$4:$C$902,0))</f>
        <v>F2</v>
      </c>
      <c r="M463" s="165">
        <f>INDEX('Org2564 NEW'!I$4:I$902,MATCH(OrgTbl[[#This Row],[code5]],'Org2564 NEW'!$C$4:$C$902,0))</f>
        <v>5</v>
      </c>
      <c r="O463" s="164" t="s">
        <v>977</v>
      </c>
      <c r="P463" s="164" t="str">
        <f>INDEX('Org2564 NEW'!J$4:J$902,MATCH(OrgTbl[[#This Row],[code5]],'Org2564 NEW'!$C$4:$C$902,0))</f>
        <v>รพช.F2 &lt;=30,000</v>
      </c>
      <c r="Q463" s="164"/>
      <c r="R463" s="166"/>
    </row>
    <row r="464" spans="1:18" x14ac:dyDescent="0.35">
      <c r="A464" s="164" t="s">
        <v>60</v>
      </c>
      <c r="B464" s="164" t="s">
        <v>978</v>
      </c>
      <c r="C464" s="164" t="s">
        <v>979</v>
      </c>
      <c r="D464" s="164" t="s">
        <v>980</v>
      </c>
      <c r="E464" s="165">
        <v>1</v>
      </c>
      <c r="F464" s="164" t="s">
        <v>938</v>
      </c>
      <c r="G464" s="164" t="str">
        <f>INDEX('Org2564 NEW'!E$4:E$902,MATCH(OrgTbl[[#This Row],[code5]],'Org2564 NEW'!$C$4:$C$902,0))</f>
        <v>รพท.</v>
      </c>
      <c r="H464" s="165">
        <v>50</v>
      </c>
      <c r="I464" s="164" t="s">
        <v>930</v>
      </c>
      <c r="J464" s="169">
        <f>INDEX('Org2564 NEW'!G$4:G$902,MATCH(OrgTbl[[#This Row],[code5]],'Org2564 NEW'!$C$4:$C$902,0))</f>
        <v>264</v>
      </c>
      <c r="K464" s="164" t="s">
        <v>941</v>
      </c>
      <c r="L464" s="164" t="str">
        <f>INDEX('Org2564 NEW'!F$4:F$902,MATCH(OrgTbl[[#This Row],[code5]],'Org2564 NEW'!$C$4:$C$902,0))</f>
        <v>M1</v>
      </c>
      <c r="M464" s="165">
        <f>INDEX('Org2564 NEW'!I$4:I$902,MATCH(OrgTbl[[#This Row],[code5]],'Org2564 NEW'!$C$4:$C$902,0))</f>
        <v>15</v>
      </c>
      <c r="O464" s="164" t="s">
        <v>983</v>
      </c>
      <c r="P464" s="164" t="str">
        <f>INDEX('Org2564 NEW'!J$4:J$902,MATCH(OrgTbl[[#This Row],[code5]],'Org2564 NEW'!$C$4:$C$902,0))</f>
        <v>รพท. M1 &gt;200</v>
      </c>
      <c r="Q464" s="164"/>
      <c r="R464" s="166"/>
    </row>
    <row r="465" spans="1:18" x14ac:dyDescent="0.35">
      <c r="A465" s="164" t="s">
        <v>61</v>
      </c>
      <c r="B465" s="164" t="s">
        <v>984</v>
      </c>
      <c r="C465" s="164" t="s">
        <v>985</v>
      </c>
      <c r="D465" s="164" t="s">
        <v>986</v>
      </c>
      <c r="E465" s="165">
        <v>1</v>
      </c>
      <c r="F465" s="164" t="s">
        <v>948</v>
      </c>
      <c r="G465" s="164" t="str">
        <f>INDEX('Org2564 NEW'!E$4:E$902,MATCH(OrgTbl[[#This Row],[code5]],'Org2564 NEW'!$C$4:$C$902,0))</f>
        <v>รพช.</v>
      </c>
      <c r="H465" s="165">
        <v>50</v>
      </c>
      <c r="I465" s="164" t="s">
        <v>930</v>
      </c>
      <c r="J465" s="169">
        <f>INDEX('Org2564 NEW'!G$4:G$902,MATCH(OrgTbl[[#This Row],[code5]],'Org2564 NEW'!$C$4:$C$902,0))</f>
        <v>91</v>
      </c>
      <c r="K465" s="164" t="s">
        <v>941</v>
      </c>
      <c r="L465" s="164" t="str">
        <f>INDEX('Org2564 NEW'!F$4:F$902,MATCH(OrgTbl[[#This Row],[code5]],'Org2564 NEW'!$C$4:$C$902,0))</f>
        <v>F2</v>
      </c>
      <c r="M465" s="165">
        <f>INDEX('Org2564 NEW'!I$4:I$902,MATCH(OrgTbl[[#This Row],[code5]],'Org2564 NEW'!$C$4:$C$902,0))</f>
        <v>6</v>
      </c>
      <c r="O465" s="164" t="s">
        <v>988</v>
      </c>
      <c r="P465" s="164" t="str">
        <f>INDEX('Org2564 NEW'!J$4:J$902,MATCH(OrgTbl[[#This Row],[code5]],'Org2564 NEW'!$C$4:$C$902,0))</f>
        <v>รพช.F2 30,000 - 60,000</v>
      </c>
      <c r="Q465" s="164"/>
      <c r="R465" s="166"/>
    </row>
    <row r="466" spans="1:18" x14ac:dyDescent="0.35">
      <c r="A466" s="164" t="s">
        <v>62</v>
      </c>
      <c r="B466" s="164" t="s">
        <v>989</v>
      </c>
      <c r="C466" s="164" t="s">
        <v>990</v>
      </c>
      <c r="D466" s="164" t="s">
        <v>991</v>
      </c>
      <c r="E466" s="165">
        <v>1</v>
      </c>
      <c r="F466" s="164" t="s">
        <v>948</v>
      </c>
      <c r="G466" s="164" t="str">
        <f>INDEX('Org2564 NEW'!E$4:E$902,MATCH(OrgTbl[[#This Row],[code5]],'Org2564 NEW'!$C$4:$C$902,0))</f>
        <v>รพช.</v>
      </c>
      <c r="H466" s="165">
        <v>50</v>
      </c>
      <c r="I466" s="164" t="s">
        <v>930</v>
      </c>
      <c r="J466" s="169">
        <f>INDEX('Org2564 NEW'!G$4:G$902,MATCH(OrgTbl[[#This Row],[code5]],'Org2564 NEW'!$C$4:$C$902,0))</f>
        <v>67</v>
      </c>
      <c r="K466" s="164" t="s">
        <v>941</v>
      </c>
      <c r="L466" s="164" t="str">
        <f>INDEX('Org2564 NEW'!F$4:F$902,MATCH(OrgTbl[[#This Row],[code5]],'Org2564 NEW'!$C$4:$C$902,0))</f>
        <v>F2</v>
      </c>
      <c r="M466" s="165">
        <f>INDEX('Org2564 NEW'!I$4:I$902,MATCH(OrgTbl[[#This Row],[code5]],'Org2564 NEW'!$C$4:$C$902,0))</f>
        <v>6</v>
      </c>
      <c r="O466" s="164" t="s">
        <v>993</v>
      </c>
      <c r="P466" s="164" t="str">
        <f>INDEX('Org2564 NEW'!J$4:J$902,MATCH(OrgTbl[[#This Row],[code5]],'Org2564 NEW'!$C$4:$C$902,0))</f>
        <v>รพช.F2 30,000 - 60,000</v>
      </c>
      <c r="Q466" s="164"/>
      <c r="R466" s="166"/>
    </row>
    <row r="467" spans="1:18" x14ac:dyDescent="0.35">
      <c r="A467" s="164" t="s">
        <v>63</v>
      </c>
      <c r="B467" s="164" t="s">
        <v>994</v>
      </c>
      <c r="C467" s="164" t="s">
        <v>995</v>
      </c>
      <c r="D467" s="164" t="s">
        <v>996</v>
      </c>
      <c r="E467" s="165">
        <v>1</v>
      </c>
      <c r="F467" s="164" t="s">
        <v>948</v>
      </c>
      <c r="G467" s="164" t="str">
        <f>INDEX('Org2564 NEW'!E$4:E$902,MATCH(OrgTbl[[#This Row],[code5]],'Org2564 NEW'!$C$4:$C$902,0))</f>
        <v>รพช.</v>
      </c>
      <c r="H467" s="165">
        <v>50</v>
      </c>
      <c r="I467" s="164" t="s">
        <v>930</v>
      </c>
      <c r="J467" s="169">
        <f>INDEX('Org2564 NEW'!G$4:G$902,MATCH(OrgTbl[[#This Row],[code5]],'Org2564 NEW'!$C$4:$C$902,0))</f>
        <v>168</v>
      </c>
      <c r="K467" s="164" t="s">
        <v>941</v>
      </c>
      <c r="L467" s="164" t="str">
        <f>INDEX('Org2564 NEW'!F$4:F$902,MATCH(OrgTbl[[#This Row],[code5]],'Org2564 NEW'!$C$4:$C$902,0))</f>
        <v>M2</v>
      </c>
      <c r="M467" s="165">
        <f>INDEX('Org2564 NEW'!I$4:I$902,MATCH(OrgTbl[[#This Row],[code5]],'Org2564 NEW'!$C$4:$C$902,0))</f>
        <v>13</v>
      </c>
      <c r="O467" s="164" t="s">
        <v>1000</v>
      </c>
      <c r="P467" s="164" t="str">
        <f>INDEX('Org2564 NEW'!J$4:J$902,MATCH(OrgTbl[[#This Row],[code5]],'Org2564 NEW'!$C$4:$C$902,0))</f>
        <v>รพช. M2 &gt;100</v>
      </c>
      <c r="Q467" s="164"/>
      <c r="R467" s="166"/>
    </row>
    <row r="468" spans="1:18" x14ac:dyDescent="0.35">
      <c r="A468" s="164" t="s">
        <v>64</v>
      </c>
      <c r="B468" s="164" t="s">
        <v>1001</v>
      </c>
      <c r="C468" s="164" t="s">
        <v>1002</v>
      </c>
      <c r="D468" s="164" t="s">
        <v>1003</v>
      </c>
      <c r="E468" s="165">
        <v>1</v>
      </c>
      <c r="F468" s="164" t="s">
        <v>948</v>
      </c>
      <c r="G468" s="164" t="str">
        <f>INDEX('Org2564 NEW'!E$4:E$902,MATCH(OrgTbl[[#This Row],[code5]],'Org2564 NEW'!$C$4:$C$902,0))</f>
        <v>รพช.</v>
      </c>
      <c r="H468" s="165">
        <v>50</v>
      </c>
      <c r="I468" s="164" t="s">
        <v>930</v>
      </c>
      <c r="J468" s="169">
        <f>INDEX('Org2564 NEW'!G$4:G$902,MATCH(OrgTbl[[#This Row],[code5]],'Org2564 NEW'!$C$4:$C$902,0))</f>
        <v>54</v>
      </c>
      <c r="K468" s="164" t="s">
        <v>941</v>
      </c>
      <c r="L468" s="164" t="str">
        <f>INDEX('Org2564 NEW'!F$4:F$902,MATCH(OrgTbl[[#This Row],[code5]],'Org2564 NEW'!$C$4:$C$902,0))</f>
        <v>F2</v>
      </c>
      <c r="M468" s="165">
        <f>INDEX('Org2564 NEW'!I$4:I$902,MATCH(OrgTbl[[#This Row],[code5]],'Org2564 NEW'!$C$4:$C$902,0))</f>
        <v>6</v>
      </c>
      <c r="O468" s="164" t="s">
        <v>1005</v>
      </c>
      <c r="P468" s="164" t="str">
        <f>INDEX('Org2564 NEW'!J$4:J$902,MATCH(OrgTbl[[#This Row],[code5]],'Org2564 NEW'!$C$4:$C$902,0))</f>
        <v>รพช.F2 30,000 - 60,000</v>
      </c>
      <c r="Q468" s="164"/>
      <c r="R468" s="166"/>
    </row>
    <row r="469" spans="1:18" x14ac:dyDescent="0.35">
      <c r="A469" s="164" t="s">
        <v>65</v>
      </c>
      <c r="B469" s="164" t="s">
        <v>1006</v>
      </c>
      <c r="C469" s="164" t="s">
        <v>1007</v>
      </c>
      <c r="D469" s="164" t="s">
        <v>1008</v>
      </c>
      <c r="E469" s="165">
        <v>1</v>
      </c>
      <c r="F469" s="164" t="s">
        <v>948</v>
      </c>
      <c r="G469" s="164" t="str">
        <f>INDEX('Org2564 NEW'!E$4:E$902,MATCH(OrgTbl[[#This Row],[code5]],'Org2564 NEW'!$C$4:$C$902,0))</f>
        <v>รพช.</v>
      </c>
      <c r="H469" s="165">
        <v>50</v>
      </c>
      <c r="I469" s="164" t="s">
        <v>930</v>
      </c>
      <c r="J469" s="169">
        <f>INDEX('Org2564 NEW'!G$4:G$902,MATCH(OrgTbl[[#This Row],[code5]],'Org2564 NEW'!$C$4:$C$902,0))</f>
        <v>177</v>
      </c>
      <c r="K469" s="164" t="s">
        <v>941</v>
      </c>
      <c r="L469" s="164" t="str">
        <f>INDEX('Org2564 NEW'!F$4:F$902,MATCH(OrgTbl[[#This Row],[code5]],'Org2564 NEW'!$C$4:$C$902,0))</f>
        <v>M2</v>
      </c>
      <c r="M469" s="165">
        <f>INDEX('Org2564 NEW'!I$4:I$902,MATCH(OrgTbl[[#This Row],[code5]],'Org2564 NEW'!$C$4:$C$902,0))</f>
        <v>13</v>
      </c>
      <c r="O469" s="164" t="s">
        <v>1011</v>
      </c>
      <c r="P469" s="164" t="str">
        <f>INDEX('Org2564 NEW'!J$4:J$902,MATCH(OrgTbl[[#This Row],[code5]],'Org2564 NEW'!$C$4:$C$902,0))</f>
        <v>รพช. M2 &gt;100</v>
      </c>
      <c r="Q469" s="164"/>
      <c r="R469" s="166"/>
    </row>
    <row r="470" spans="1:18" x14ac:dyDescent="0.35">
      <c r="A470" s="164" t="s">
        <v>66</v>
      </c>
      <c r="B470" s="164" t="s">
        <v>1012</v>
      </c>
      <c r="C470" s="164" t="s">
        <v>1013</v>
      </c>
      <c r="D470" s="164" t="s">
        <v>1014</v>
      </c>
      <c r="E470" s="165">
        <v>1</v>
      </c>
      <c r="F470" s="164" t="s">
        <v>948</v>
      </c>
      <c r="G470" s="164" t="str">
        <f>INDEX('Org2564 NEW'!E$4:E$902,MATCH(OrgTbl[[#This Row],[code5]],'Org2564 NEW'!$C$4:$C$902,0))</f>
        <v>รพช.</v>
      </c>
      <c r="H470" s="165">
        <v>50</v>
      </c>
      <c r="I470" s="164" t="s">
        <v>930</v>
      </c>
      <c r="J470" s="169">
        <f>INDEX('Org2564 NEW'!G$4:G$902,MATCH(OrgTbl[[#This Row],[code5]],'Org2564 NEW'!$C$4:$C$902,0))</f>
        <v>91</v>
      </c>
      <c r="K470" s="164" t="s">
        <v>941</v>
      </c>
      <c r="L470" s="164" t="str">
        <f>INDEX('Org2564 NEW'!F$4:F$902,MATCH(OrgTbl[[#This Row],[code5]],'Org2564 NEW'!$C$4:$C$902,0))</f>
        <v>F1</v>
      </c>
      <c r="M470" s="165">
        <f>INDEX('Org2564 NEW'!I$4:I$902,MATCH(OrgTbl[[#This Row],[code5]],'Org2564 NEW'!$C$4:$C$902,0))</f>
        <v>9</v>
      </c>
      <c r="O470" s="164" t="s">
        <v>1016</v>
      </c>
      <c r="P470" s="164" t="str">
        <f>INDEX('Org2564 NEW'!J$4:J$902,MATCH(OrgTbl[[#This Row],[code5]],'Org2564 NEW'!$C$4:$C$902,0))</f>
        <v>รพช.F1 &lt;=50,000</v>
      </c>
      <c r="Q470" s="164"/>
      <c r="R470" s="166"/>
    </row>
    <row r="471" spans="1:18" x14ac:dyDescent="0.35">
      <c r="A471" s="164" t="s">
        <v>67</v>
      </c>
      <c r="B471" s="164" t="s">
        <v>1017</v>
      </c>
      <c r="C471" s="164" t="s">
        <v>1018</v>
      </c>
      <c r="D471" s="164" t="s">
        <v>1019</v>
      </c>
      <c r="E471" s="165">
        <v>1</v>
      </c>
      <c r="F471" s="164" t="s">
        <v>948</v>
      </c>
      <c r="G471" s="164" t="str">
        <f>INDEX('Org2564 NEW'!E$4:E$902,MATCH(OrgTbl[[#This Row],[code5]],'Org2564 NEW'!$C$4:$C$902,0))</f>
        <v>รพช.</v>
      </c>
      <c r="H471" s="165">
        <v>50</v>
      </c>
      <c r="I471" s="164" t="s">
        <v>930</v>
      </c>
      <c r="J471" s="169">
        <f>INDEX('Org2564 NEW'!G$4:G$902,MATCH(OrgTbl[[#This Row],[code5]],'Org2564 NEW'!$C$4:$C$902,0))</f>
        <v>81</v>
      </c>
      <c r="K471" s="164" t="s">
        <v>941</v>
      </c>
      <c r="L471" s="164" t="str">
        <f>INDEX('Org2564 NEW'!F$4:F$902,MATCH(OrgTbl[[#This Row],[code5]],'Org2564 NEW'!$C$4:$C$902,0))</f>
        <v>F2</v>
      </c>
      <c r="M471" s="165">
        <f>INDEX('Org2564 NEW'!I$4:I$902,MATCH(OrgTbl[[#This Row],[code5]],'Org2564 NEW'!$C$4:$C$902,0))</f>
        <v>6</v>
      </c>
      <c r="O471" s="164" t="s">
        <v>1021</v>
      </c>
      <c r="P471" s="164" t="str">
        <f>INDEX('Org2564 NEW'!J$4:J$902,MATCH(OrgTbl[[#This Row],[code5]],'Org2564 NEW'!$C$4:$C$902,0))</f>
        <v>รพช.F2 30,000 - 60,000</v>
      </c>
      <c r="Q471" s="164"/>
      <c r="R471" s="166"/>
    </row>
    <row r="472" spans="1:18" x14ac:dyDescent="0.35">
      <c r="A472" s="164" t="s">
        <v>68</v>
      </c>
      <c r="B472" s="164" t="s">
        <v>1022</v>
      </c>
      <c r="C472" s="164" t="s">
        <v>1023</v>
      </c>
      <c r="D472" s="164" t="s">
        <v>1024</v>
      </c>
      <c r="E472" s="165">
        <v>1</v>
      </c>
      <c r="F472" s="164" t="s">
        <v>948</v>
      </c>
      <c r="G472" s="164" t="str">
        <f>INDEX('Org2564 NEW'!E$4:E$902,MATCH(OrgTbl[[#This Row],[code5]],'Org2564 NEW'!$C$4:$C$902,0))</f>
        <v>รพช.</v>
      </c>
      <c r="H472" s="165">
        <v>50</v>
      </c>
      <c r="I472" s="164" t="s">
        <v>930</v>
      </c>
      <c r="J472" s="169">
        <f>INDEX('Org2564 NEW'!G$4:G$902,MATCH(OrgTbl[[#This Row],[code5]],'Org2564 NEW'!$C$4:$C$902,0))</f>
        <v>38</v>
      </c>
      <c r="K472" s="164" t="s">
        <v>932</v>
      </c>
      <c r="L472" s="164" t="str">
        <f>INDEX('Org2564 NEW'!F$4:F$902,MATCH(OrgTbl[[#This Row],[code5]],'Org2564 NEW'!$C$4:$C$902,0))</f>
        <v>F2</v>
      </c>
      <c r="M472" s="165">
        <f>INDEX('Org2564 NEW'!I$4:I$902,MATCH(OrgTbl[[#This Row],[code5]],'Org2564 NEW'!$C$4:$C$902,0))</f>
        <v>5</v>
      </c>
      <c r="O472" s="164" t="s">
        <v>1025</v>
      </c>
      <c r="P472" s="164" t="str">
        <f>INDEX('Org2564 NEW'!J$4:J$902,MATCH(OrgTbl[[#This Row],[code5]],'Org2564 NEW'!$C$4:$C$902,0))</f>
        <v>รพช.F2 &lt;=30,000</v>
      </c>
      <c r="Q472" s="164"/>
      <c r="R472" s="166"/>
    </row>
    <row r="473" spans="1:18" x14ac:dyDescent="0.35">
      <c r="A473" s="164" t="s">
        <v>69</v>
      </c>
      <c r="B473" s="164" t="s">
        <v>1026</v>
      </c>
      <c r="C473" s="164" t="s">
        <v>1027</v>
      </c>
      <c r="D473" s="164" t="s">
        <v>1028</v>
      </c>
      <c r="E473" s="165">
        <v>1</v>
      </c>
      <c r="F473" s="164" t="s">
        <v>948</v>
      </c>
      <c r="G473" s="164" t="str">
        <f>INDEX('Org2564 NEW'!E$4:E$902,MATCH(OrgTbl[[#This Row],[code5]],'Org2564 NEW'!$C$4:$C$902,0))</f>
        <v>รพช.</v>
      </c>
      <c r="H473" s="165">
        <v>50</v>
      </c>
      <c r="I473" s="164" t="s">
        <v>930</v>
      </c>
      <c r="J473" s="169">
        <f>INDEX('Org2564 NEW'!G$4:G$902,MATCH(OrgTbl[[#This Row],[code5]],'Org2564 NEW'!$C$4:$C$902,0))</f>
        <v>66</v>
      </c>
      <c r="K473" s="164" t="s">
        <v>941</v>
      </c>
      <c r="L473" s="164" t="str">
        <f>INDEX('Org2564 NEW'!F$4:F$902,MATCH(OrgTbl[[#This Row],[code5]],'Org2564 NEW'!$C$4:$C$902,0))</f>
        <v>F2</v>
      </c>
      <c r="M473" s="165">
        <f>INDEX('Org2564 NEW'!I$4:I$902,MATCH(OrgTbl[[#This Row],[code5]],'Org2564 NEW'!$C$4:$C$902,0))</f>
        <v>6</v>
      </c>
      <c r="O473" s="164" t="s">
        <v>1029</v>
      </c>
      <c r="P473" s="164" t="str">
        <f>INDEX('Org2564 NEW'!J$4:J$902,MATCH(OrgTbl[[#This Row],[code5]],'Org2564 NEW'!$C$4:$C$902,0))</f>
        <v>รพช.F2 30,000 - 60,000</v>
      </c>
      <c r="Q473" s="164"/>
      <c r="R473" s="166"/>
    </row>
    <row r="474" spans="1:18" x14ac:dyDescent="0.35">
      <c r="A474" s="164" t="s">
        <v>70</v>
      </c>
      <c r="B474" s="164" t="s">
        <v>1030</v>
      </c>
      <c r="C474" s="164" t="s">
        <v>1031</v>
      </c>
      <c r="D474" s="164" t="s">
        <v>1032</v>
      </c>
      <c r="E474" s="165">
        <v>1</v>
      </c>
      <c r="F474" s="164" t="s">
        <v>948</v>
      </c>
      <c r="G474" s="164" t="str">
        <f>INDEX('Org2564 NEW'!E$4:E$902,MATCH(OrgTbl[[#This Row],[code5]],'Org2564 NEW'!$C$4:$C$902,0))</f>
        <v>รพช.</v>
      </c>
      <c r="H474" s="165">
        <v>50</v>
      </c>
      <c r="I474" s="164" t="s">
        <v>930</v>
      </c>
      <c r="J474" s="169">
        <f>INDEX('Org2564 NEW'!G$4:G$902,MATCH(OrgTbl[[#This Row],[code5]],'Org2564 NEW'!$C$4:$C$902,0))</f>
        <v>60</v>
      </c>
      <c r="K474" s="164" t="s">
        <v>941</v>
      </c>
      <c r="L474" s="164" t="str">
        <f>INDEX('Org2564 NEW'!F$4:F$902,MATCH(OrgTbl[[#This Row],[code5]],'Org2564 NEW'!$C$4:$C$902,0))</f>
        <v>F2</v>
      </c>
      <c r="M474" s="165">
        <f>INDEX('Org2564 NEW'!I$4:I$902,MATCH(OrgTbl[[#This Row],[code5]],'Org2564 NEW'!$C$4:$C$902,0))</f>
        <v>6</v>
      </c>
      <c r="O474" s="164" t="s">
        <v>1034</v>
      </c>
      <c r="P474" s="164" t="str">
        <f>INDEX('Org2564 NEW'!J$4:J$902,MATCH(OrgTbl[[#This Row],[code5]],'Org2564 NEW'!$C$4:$C$902,0))</f>
        <v>รพช.F2 30,000 - 60,000</v>
      </c>
      <c r="Q474" s="164"/>
      <c r="R474" s="166"/>
    </row>
    <row r="475" spans="1:18" x14ac:dyDescent="0.35">
      <c r="A475" s="164" t="s">
        <v>71</v>
      </c>
      <c r="B475" s="164" t="s">
        <v>1035</v>
      </c>
      <c r="C475" s="164" t="s">
        <v>1036</v>
      </c>
      <c r="D475" s="164" t="s">
        <v>1037</v>
      </c>
      <c r="E475" s="165">
        <v>1</v>
      </c>
      <c r="F475" s="164" t="s">
        <v>948</v>
      </c>
      <c r="G475" s="164" t="str">
        <f>INDEX('Org2564 NEW'!E$4:E$902,MATCH(OrgTbl[[#This Row],[code5]],'Org2564 NEW'!$C$4:$C$902,0))</f>
        <v>รพช.</v>
      </c>
      <c r="H475" s="165">
        <v>50</v>
      </c>
      <c r="I475" s="164" t="s">
        <v>930</v>
      </c>
      <c r="J475" s="169">
        <f>INDEX('Org2564 NEW'!G$4:G$902,MATCH(OrgTbl[[#This Row],[code5]],'Org2564 NEW'!$C$4:$C$902,0))</f>
        <v>36</v>
      </c>
      <c r="K475" s="164" t="s">
        <v>941</v>
      </c>
      <c r="L475" s="164" t="str">
        <f>INDEX('Org2564 NEW'!F$4:F$902,MATCH(OrgTbl[[#This Row],[code5]],'Org2564 NEW'!$C$4:$C$902,0))</f>
        <v>F2</v>
      </c>
      <c r="M475" s="165">
        <f>INDEX('Org2564 NEW'!I$4:I$902,MATCH(OrgTbl[[#This Row],[code5]],'Org2564 NEW'!$C$4:$C$902,0))</f>
        <v>5</v>
      </c>
      <c r="O475" s="164" t="s">
        <v>1039</v>
      </c>
      <c r="P475" s="164" t="str">
        <f>INDEX('Org2564 NEW'!J$4:J$902,MATCH(OrgTbl[[#This Row],[code5]],'Org2564 NEW'!$C$4:$C$902,0))</f>
        <v>รพช.F2 &lt;=30,000</v>
      </c>
      <c r="Q475" s="164"/>
      <c r="R475" s="166"/>
    </row>
    <row r="476" spans="1:18" x14ac:dyDescent="0.35">
      <c r="A476" s="164" t="s">
        <v>72</v>
      </c>
      <c r="B476" s="164" t="s">
        <v>1040</v>
      </c>
      <c r="C476" s="164" t="s">
        <v>1041</v>
      </c>
      <c r="D476" s="164" t="s">
        <v>1042</v>
      </c>
      <c r="E476" s="165">
        <v>1</v>
      </c>
      <c r="F476" s="164" t="s">
        <v>948</v>
      </c>
      <c r="G476" s="164" t="str">
        <f>INDEX('Org2564 NEW'!E$4:E$902,MATCH(OrgTbl[[#This Row],[code5]],'Org2564 NEW'!$C$4:$C$902,0))</f>
        <v>รพช.</v>
      </c>
      <c r="H476" s="165">
        <v>50</v>
      </c>
      <c r="I476" s="164" t="s">
        <v>930</v>
      </c>
      <c r="J476" s="169">
        <f>INDEX('Org2564 NEW'!G$4:G$902,MATCH(OrgTbl[[#This Row],[code5]],'Org2564 NEW'!$C$4:$C$902,0))</f>
        <v>45</v>
      </c>
      <c r="K476" s="164" t="s">
        <v>941</v>
      </c>
      <c r="L476" s="164" t="str">
        <f>INDEX('Org2564 NEW'!F$4:F$902,MATCH(OrgTbl[[#This Row],[code5]],'Org2564 NEW'!$C$4:$C$902,0))</f>
        <v>F2</v>
      </c>
      <c r="M476" s="165">
        <f>INDEX('Org2564 NEW'!I$4:I$902,MATCH(OrgTbl[[#This Row],[code5]],'Org2564 NEW'!$C$4:$C$902,0))</f>
        <v>6</v>
      </c>
      <c r="O476" s="164" t="s">
        <v>1044</v>
      </c>
      <c r="P476" s="164" t="str">
        <f>INDEX('Org2564 NEW'!J$4:J$902,MATCH(OrgTbl[[#This Row],[code5]],'Org2564 NEW'!$C$4:$C$902,0))</f>
        <v>รพช.F2 30,000 - 60,000</v>
      </c>
      <c r="Q476" s="164"/>
      <c r="R476" s="166"/>
    </row>
    <row r="477" spans="1:18" x14ac:dyDescent="0.35">
      <c r="A477" s="164" t="s">
        <v>73</v>
      </c>
      <c r="B477" s="164" t="s">
        <v>1045</v>
      </c>
      <c r="C477" s="164" t="s">
        <v>1046</v>
      </c>
      <c r="D477" s="164" t="s">
        <v>1047</v>
      </c>
      <c r="E477" s="165">
        <v>1</v>
      </c>
      <c r="F477" s="164" t="s">
        <v>948</v>
      </c>
      <c r="G477" s="164" t="str">
        <f>INDEX('Org2564 NEW'!E$4:E$902,MATCH(OrgTbl[[#This Row],[code5]],'Org2564 NEW'!$C$4:$C$902,0))</f>
        <v>รพช.</v>
      </c>
      <c r="H477" s="165">
        <v>50</v>
      </c>
      <c r="I477" s="164" t="s">
        <v>930</v>
      </c>
      <c r="J477" s="169">
        <f>INDEX('Org2564 NEW'!G$4:G$902,MATCH(OrgTbl[[#This Row],[code5]],'Org2564 NEW'!$C$4:$C$902,0))</f>
        <v>38</v>
      </c>
      <c r="K477" s="164" t="s">
        <v>941</v>
      </c>
      <c r="L477" s="164" t="str">
        <f>INDEX('Org2564 NEW'!F$4:F$902,MATCH(OrgTbl[[#This Row],[code5]],'Org2564 NEW'!$C$4:$C$902,0))</f>
        <v>F2</v>
      </c>
      <c r="M477" s="165">
        <f>INDEX('Org2564 NEW'!I$4:I$902,MATCH(OrgTbl[[#This Row],[code5]],'Org2564 NEW'!$C$4:$C$902,0))</f>
        <v>5</v>
      </c>
      <c r="O477" s="164" t="s">
        <v>1048</v>
      </c>
      <c r="P477" s="164" t="str">
        <f>INDEX('Org2564 NEW'!J$4:J$902,MATCH(OrgTbl[[#This Row],[code5]],'Org2564 NEW'!$C$4:$C$902,0))</f>
        <v>รพช.F2 &lt;=30,000</v>
      </c>
      <c r="Q477" s="164"/>
      <c r="R477" s="166"/>
    </row>
    <row r="478" spans="1:18" x14ac:dyDescent="0.35">
      <c r="A478" s="164" t="s">
        <v>74</v>
      </c>
      <c r="B478" s="164" t="s">
        <v>1049</v>
      </c>
      <c r="C478" s="164" t="s">
        <v>1050</v>
      </c>
      <c r="D478" s="164" t="s">
        <v>1051</v>
      </c>
      <c r="E478" s="165">
        <v>1</v>
      </c>
      <c r="F478" s="164" t="s">
        <v>948</v>
      </c>
      <c r="G478" s="164" t="str">
        <f>INDEX('Org2564 NEW'!E$4:E$902,MATCH(OrgTbl[[#This Row],[code5]],'Org2564 NEW'!$C$4:$C$902,0))</f>
        <v>รพช.</v>
      </c>
      <c r="H478" s="165">
        <v>50</v>
      </c>
      <c r="I478" s="164" t="s">
        <v>930</v>
      </c>
      <c r="J478" s="169">
        <f>INDEX('Org2564 NEW'!G$4:G$902,MATCH(OrgTbl[[#This Row],[code5]],'Org2564 NEW'!$C$4:$C$902,0))</f>
        <v>31</v>
      </c>
      <c r="K478" s="164" t="s">
        <v>941</v>
      </c>
      <c r="L478" s="164" t="str">
        <f>INDEX('Org2564 NEW'!F$4:F$902,MATCH(OrgTbl[[#This Row],[code5]],'Org2564 NEW'!$C$4:$C$902,0))</f>
        <v>F2</v>
      </c>
      <c r="M478" s="165">
        <f>INDEX('Org2564 NEW'!I$4:I$902,MATCH(OrgTbl[[#This Row],[code5]],'Org2564 NEW'!$C$4:$C$902,0))</f>
        <v>5</v>
      </c>
      <c r="O478" s="164" t="s">
        <v>1053</v>
      </c>
      <c r="P478" s="164" t="str">
        <f>INDEX('Org2564 NEW'!J$4:J$902,MATCH(OrgTbl[[#This Row],[code5]],'Org2564 NEW'!$C$4:$C$902,0))</f>
        <v>รพช.F2 &lt;=30,000</v>
      </c>
      <c r="Q478" s="164"/>
      <c r="R478" s="166"/>
    </row>
    <row r="479" spans="1:18" x14ac:dyDescent="0.35">
      <c r="A479" s="164" t="s">
        <v>128</v>
      </c>
      <c r="B479" s="164" t="s">
        <v>1071</v>
      </c>
      <c r="C479" s="164" t="s">
        <v>1072</v>
      </c>
      <c r="D479" s="164" t="s">
        <v>1073</v>
      </c>
      <c r="E479" s="165">
        <v>1</v>
      </c>
      <c r="F479" s="164" t="s">
        <v>948</v>
      </c>
      <c r="G479" s="164" t="str">
        <f>INDEX('Org2564 NEW'!E$4:E$902,MATCH(OrgTbl[[#This Row],[code5]],'Org2564 NEW'!$C$4:$C$902,0))</f>
        <v>รพช.</v>
      </c>
      <c r="H479" s="165">
        <v>51</v>
      </c>
      <c r="I479" s="164" t="s">
        <v>1067</v>
      </c>
      <c r="J479" s="169">
        <f>INDEX('Org2564 NEW'!G$4:G$902,MATCH(OrgTbl[[#This Row],[code5]],'Org2564 NEW'!$C$4:$C$902,0))</f>
        <v>33</v>
      </c>
      <c r="K479" s="164" t="s">
        <v>941</v>
      </c>
      <c r="L479" s="164" t="str">
        <f>INDEX('Org2564 NEW'!F$4:F$902,MATCH(OrgTbl[[#This Row],[code5]],'Org2564 NEW'!$C$4:$C$902,0))</f>
        <v>F2</v>
      </c>
      <c r="M479" s="165">
        <f>INDEX('Org2564 NEW'!I$4:I$902,MATCH(OrgTbl[[#This Row],[code5]],'Org2564 NEW'!$C$4:$C$902,0))</f>
        <v>5</v>
      </c>
      <c r="O479" s="164" t="s">
        <v>1075</v>
      </c>
      <c r="P479" s="164" t="str">
        <f>INDEX('Org2564 NEW'!J$4:J$902,MATCH(OrgTbl[[#This Row],[code5]],'Org2564 NEW'!$C$4:$C$902,0))</f>
        <v>รพช.F2 &lt;=30,000</v>
      </c>
      <c r="Q479" s="164"/>
      <c r="R479" s="166"/>
    </row>
    <row r="480" spans="1:18" x14ac:dyDescent="0.35">
      <c r="A480" s="164" t="s">
        <v>129</v>
      </c>
      <c r="B480" s="164" t="s">
        <v>1076</v>
      </c>
      <c r="C480" s="164" t="s">
        <v>1077</v>
      </c>
      <c r="D480" s="164" t="s">
        <v>1078</v>
      </c>
      <c r="E480" s="165">
        <v>1</v>
      </c>
      <c r="F480" s="164" t="s">
        <v>948</v>
      </c>
      <c r="G480" s="164" t="str">
        <f>INDEX('Org2564 NEW'!E$4:E$902,MATCH(OrgTbl[[#This Row],[code5]],'Org2564 NEW'!$C$4:$C$902,0))</f>
        <v>รพช.</v>
      </c>
      <c r="H480" s="165">
        <v>51</v>
      </c>
      <c r="I480" s="164" t="s">
        <v>1067</v>
      </c>
      <c r="J480" s="169">
        <f>INDEX('Org2564 NEW'!G$4:G$902,MATCH(OrgTbl[[#This Row],[code5]],'Org2564 NEW'!$C$4:$C$902,0))</f>
        <v>34</v>
      </c>
      <c r="K480" s="164" t="s">
        <v>941</v>
      </c>
      <c r="L480" s="164" t="str">
        <f>INDEX('Org2564 NEW'!F$4:F$902,MATCH(OrgTbl[[#This Row],[code5]],'Org2564 NEW'!$C$4:$C$902,0))</f>
        <v>F2</v>
      </c>
      <c r="M480" s="165">
        <f>INDEX('Org2564 NEW'!I$4:I$902,MATCH(OrgTbl[[#This Row],[code5]],'Org2564 NEW'!$C$4:$C$902,0))</f>
        <v>5</v>
      </c>
      <c r="O480" s="164" t="s">
        <v>1079</v>
      </c>
      <c r="P480" s="164" t="str">
        <f>INDEX('Org2564 NEW'!J$4:J$902,MATCH(OrgTbl[[#This Row],[code5]],'Org2564 NEW'!$C$4:$C$902,0))</f>
        <v>รพช.F2 &lt;=30,000</v>
      </c>
      <c r="Q480" s="164"/>
      <c r="R480" s="166"/>
    </row>
    <row r="481" spans="1:18" x14ac:dyDescent="0.35">
      <c r="A481" s="164" t="s">
        <v>130</v>
      </c>
      <c r="B481" s="164" t="s">
        <v>1080</v>
      </c>
      <c r="C481" s="164" t="s">
        <v>1081</v>
      </c>
      <c r="D481" s="164" t="s">
        <v>1082</v>
      </c>
      <c r="E481" s="165">
        <v>1</v>
      </c>
      <c r="F481" s="164" t="s">
        <v>948</v>
      </c>
      <c r="G481" s="164" t="str">
        <f>INDEX('Org2564 NEW'!E$4:E$902,MATCH(OrgTbl[[#This Row],[code5]],'Org2564 NEW'!$C$4:$C$902,0))</f>
        <v>รพช.</v>
      </c>
      <c r="H481" s="165">
        <v>51</v>
      </c>
      <c r="I481" s="164" t="s">
        <v>1067</v>
      </c>
      <c r="J481" s="169">
        <f>INDEX('Org2564 NEW'!G$4:G$902,MATCH(OrgTbl[[#This Row],[code5]],'Org2564 NEW'!$C$4:$C$902,0))</f>
        <v>71</v>
      </c>
      <c r="K481" s="164" t="s">
        <v>941</v>
      </c>
      <c r="L481" s="164" t="str">
        <f>INDEX('Org2564 NEW'!F$4:F$902,MATCH(OrgTbl[[#This Row],[code5]],'Org2564 NEW'!$C$4:$C$902,0))</f>
        <v>F1</v>
      </c>
      <c r="M481" s="165">
        <f>INDEX('Org2564 NEW'!I$4:I$902,MATCH(OrgTbl[[#This Row],[code5]],'Org2564 NEW'!$C$4:$C$902,0))</f>
        <v>10</v>
      </c>
      <c r="O481" s="164" t="s">
        <v>1083</v>
      </c>
      <c r="P481" s="164" t="str">
        <f>INDEX('Org2564 NEW'!J$4:J$902,MATCH(OrgTbl[[#This Row],[code5]],'Org2564 NEW'!$C$4:$C$902,0))</f>
        <v>รพช.F1 50,000-100,000</v>
      </c>
      <c r="Q481" s="164"/>
      <c r="R481" s="166"/>
    </row>
    <row r="482" spans="1:18" x14ac:dyDescent="0.35">
      <c r="A482" s="164" t="s">
        <v>131</v>
      </c>
      <c r="B482" s="164" t="s">
        <v>1084</v>
      </c>
      <c r="C482" s="164" t="s">
        <v>1085</v>
      </c>
      <c r="D482" s="164" t="s">
        <v>1086</v>
      </c>
      <c r="E482" s="165">
        <v>1</v>
      </c>
      <c r="F482" s="164" t="s">
        <v>948</v>
      </c>
      <c r="G482" s="164" t="str">
        <f>INDEX('Org2564 NEW'!E$4:E$902,MATCH(OrgTbl[[#This Row],[code5]],'Org2564 NEW'!$C$4:$C$902,0))</f>
        <v>รพช.</v>
      </c>
      <c r="H482" s="165">
        <v>51</v>
      </c>
      <c r="I482" s="164" t="s">
        <v>1067</v>
      </c>
      <c r="J482" s="169">
        <f>INDEX('Org2564 NEW'!G$4:G$902,MATCH(OrgTbl[[#This Row],[code5]],'Org2564 NEW'!$C$4:$C$902,0))</f>
        <v>30</v>
      </c>
      <c r="K482" s="164" t="s">
        <v>941</v>
      </c>
      <c r="L482" s="164" t="str">
        <f>INDEX('Org2564 NEW'!F$4:F$902,MATCH(OrgTbl[[#This Row],[code5]],'Org2564 NEW'!$C$4:$C$902,0))</f>
        <v>F2</v>
      </c>
      <c r="M482" s="165">
        <f>INDEX('Org2564 NEW'!I$4:I$902,MATCH(OrgTbl[[#This Row],[code5]],'Org2564 NEW'!$C$4:$C$902,0))</f>
        <v>5</v>
      </c>
      <c r="O482" s="164" t="s">
        <v>1087</v>
      </c>
      <c r="P482" s="164" t="str">
        <f>INDEX('Org2564 NEW'!J$4:J$902,MATCH(OrgTbl[[#This Row],[code5]],'Org2564 NEW'!$C$4:$C$902,0))</f>
        <v>รพช.F2 &lt;=30,000</v>
      </c>
      <c r="Q482" s="164"/>
      <c r="R482" s="166"/>
    </row>
    <row r="483" spans="1:18" x14ac:dyDescent="0.35">
      <c r="A483" s="164" t="s">
        <v>132</v>
      </c>
      <c r="B483" s="164" t="s">
        <v>1088</v>
      </c>
      <c r="C483" s="164" t="s">
        <v>1089</v>
      </c>
      <c r="D483" s="164" t="s">
        <v>1090</v>
      </c>
      <c r="E483" s="165">
        <v>1</v>
      </c>
      <c r="F483" s="164" t="s">
        <v>948</v>
      </c>
      <c r="G483" s="164" t="str">
        <f>INDEX('Org2564 NEW'!E$4:E$902,MATCH(OrgTbl[[#This Row],[code5]],'Org2564 NEW'!$C$4:$C$902,0))</f>
        <v>รพช.</v>
      </c>
      <c r="H483" s="165">
        <v>51</v>
      </c>
      <c r="I483" s="164" t="s">
        <v>1067</v>
      </c>
      <c r="J483" s="169">
        <f>INDEX('Org2564 NEW'!G$4:G$902,MATCH(OrgTbl[[#This Row],[code5]],'Org2564 NEW'!$C$4:$C$902,0))</f>
        <v>75</v>
      </c>
      <c r="K483" s="164" t="s">
        <v>941</v>
      </c>
      <c r="L483" s="164" t="str">
        <f>INDEX('Org2564 NEW'!F$4:F$902,MATCH(OrgTbl[[#This Row],[code5]],'Org2564 NEW'!$C$4:$C$902,0))</f>
        <v>F1</v>
      </c>
      <c r="M483" s="165">
        <f>INDEX('Org2564 NEW'!I$4:I$902,MATCH(OrgTbl[[#This Row],[code5]],'Org2564 NEW'!$C$4:$C$902,0))</f>
        <v>9</v>
      </c>
      <c r="O483" s="164" t="s">
        <v>1092</v>
      </c>
      <c r="P483" s="164" t="str">
        <f>INDEX('Org2564 NEW'!J$4:J$902,MATCH(OrgTbl[[#This Row],[code5]],'Org2564 NEW'!$C$4:$C$902,0))</f>
        <v>รพช.F1 &lt;=50,000</v>
      </c>
      <c r="Q483" s="164"/>
      <c r="R483" s="166"/>
    </row>
    <row r="484" spans="1:18" x14ac:dyDescent="0.35">
      <c r="A484" s="164" t="s">
        <v>133</v>
      </c>
      <c r="B484" s="164" t="s">
        <v>1093</v>
      </c>
      <c r="C484" s="164" t="s">
        <v>1094</v>
      </c>
      <c r="D484" s="164" t="s">
        <v>1095</v>
      </c>
      <c r="E484" s="165">
        <v>1</v>
      </c>
      <c r="F484" s="164" t="s">
        <v>948</v>
      </c>
      <c r="G484" s="164" t="str">
        <f>INDEX('Org2564 NEW'!E$4:E$902,MATCH(OrgTbl[[#This Row],[code5]],'Org2564 NEW'!$C$4:$C$902,0))</f>
        <v>รพช.</v>
      </c>
      <c r="H484" s="165">
        <v>51</v>
      </c>
      <c r="I484" s="164" t="s">
        <v>1067</v>
      </c>
      <c r="J484" s="169">
        <f>INDEX('Org2564 NEW'!G$4:G$902,MATCH(OrgTbl[[#This Row],[code5]],'Org2564 NEW'!$C$4:$C$902,0))</f>
        <v>30</v>
      </c>
      <c r="K484" s="164" t="s">
        <v>941</v>
      </c>
      <c r="L484" s="164" t="str">
        <f>INDEX('Org2564 NEW'!F$4:F$902,MATCH(OrgTbl[[#This Row],[code5]],'Org2564 NEW'!$C$4:$C$902,0))</f>
        <v>F2</v>
      </c>
      <c r="M484" s="165">
        <f>INDEX('Org2564 NEW'!I$4:I$902,MATCH(OrgTbl[[#This Row],[code5]],'Org2564 NEW'!$C$4:$C$902,0))</f>
        <v>5</v>
      </c>
      <c r="O484" s="164" t="s">
        <v>1096</v>
      </c>
      <c r="P484" s="164" t="str">
        <f>INDEX('Org2564 NEW'!J$4:J$902,MATCH(OrgTbl[[#This Row],[code5]],'Org2564 NEW'!$C$4:$C$902,0))</f>
        <v>รพช.F2 &lt;=30,000</v>
      </c>
      <c r="Q484" s="164"/>
      <c r="R484" s="166"/>
    </row>
    <row r="485" spans="1:18" x14ac:dyDescent="0.35">
      <c r="A485" s="164" t="s">
        <v>115</v>
      </c>
      <c r="B485" s="164" t="s">
        <v>1108</v>
      </c>
      <c r="C485" s="164" t="s">
        <v>1109</v>
      </c>
      <c r="D485" s="164" t="s">
        <v>1110</v>
      </c>
      <c r="E485" s="165">
        <v>1</v>
      </c>
      <c r="F485" s="164" t="s">
        <v>948</v>
      </c>
      <c r="G485" s="164" t="str">
        <f>INDEX('Org2564 NEW'!E$4:E$902,MATCH(OrgTbl[[#This Row],[code5]],'Org2564 NEW'!$C$4:$C$902,0))</f>
        <v>รพช.</v>
      </c>
      <c r="H485" s="165">
        <v>52</v>
      </c>
      <c r="I485" s="164" t="s">
        <v>1104</v>
      </c>
      <c r="J485" s="169">
        <f>INDEX('Org2564 NEW'!G$4:G$902,MATCH(OrgTbl[[#This Row],[code5]],'Org2564 NEW'!$C$4:$C$902,0))</f>
        <v>35</v>
      </c>
      <c r="K485" s="164" t="s">
        <v>941</v>
      </c>
      <c r="L485" s="164" t="str">
        <f>INDEX('Org2564 NEW'!F$4:F$902,MATCH(OrgTbl[[#This Row],[code5]],'Org2564 NEW'!$C$4:$C$902,0))</f>
        <v>F2</v>
      </c>
      <c r="M485" s="165">
        <f>INDEX('Org2564 NEW'!I$4:I$902,MATCH(OrgTbl[[#This Row],[code5]],'Org2564 NEW'!$C$4:$C$902,0))</f>
        <v>5</v>
      </c>
      <c r="O485" s="164" t="s">
        <v>1111</v>
      </c>
      <c r="P485" s="164" t="str">
        <f>INDEX('Org2564 NEW'!J$4:J$902,MATCH(OrgTbl[[#This Row],[code5]],'Org2564 NEW'!$C$4:$C$902,0))</f>
        <v>รพช.F2 &lt;=30,000</v>
      </c>
      <c r="Q485" s="164"/>
      <c r="R485" s="166"/>
    </row>
    <row r="486" spans="1:18" x14ac:dyDescent="0.35">
      <c r="A486" s="164" t="s">
        <v>116</v>
      </c>
      <c r="B486" s="164" t="s">
        <v>1112</v>
      </c>
      <c r="C486" s="164" t="s">
        <v>1113</v>
      </c>
      <c r="D486" s="164" t="s">
        <v>1114</v>
      </c>
      <c r="E486" s="165">
        <v>1</v>
      </c>
      <c r="F486" s="164" t="s">
        <v>948</v>
      </c>
      <c r="G486" s="164" t="str">
        <f>INDEX('Org2564 NEW'!E$4:E$902,MATCH(OrgTbl[[#This Row],[code5]],'Org2564 NEW'!$C$4:$C$902,0))</f>
        <v>รพช.</v>
      </c>
      <c r="H486" s="165">
        <v>52</v>
      </c>
      <c r="I486" s="164" t="s">
        <v>1104</v>
      </c>
      <c r="J486" s="169">
        <f>INDEX('Org2564 NEW'!G$4:G$902,MATCH(OrgTbl[[#This Row],[code5]],'Org2564 NEW'!$C$4:$C$902,0))</f>
        <v>144</v>
      </c>
      <c r="K486" s="164" t="s">
        <v>941</v>
      </c>
      <c r="L486" s="164" t="str">
        <f>INDEX('Org2564 NEW'!F$4:F$902,MATCH(OrgTbl[[#This Row],[code5]],'Org2564 NEW'!$C$4:$C$902,0))</f>
        <v>M2</v>
      </c>
      <c r="M486" s="165">
        <f>INDEX('Org2564 NEW'!I$4:I$902,MATCH(OrgTbl[[#This Row],[code5]],'Org2564 NEW'!$C$4:$C$902,0))</f>
        <v>13</v>
      </c>
      <c r="O486" s="164" t="s">
        <v>1115</v>
      </c>
      <c r="P486" s="164" t="str">
        <f>INDEX('Org2564 NEW'!J$4:J$902,MATCH(OrgTbl[[#This Row],[code5]],'Org2564 NEW'!$C$4:$C$902,0))</f>
        <v>รพช. M2 &gt;100</v>
      </c>
      <c r="Q486" s="164"/>
      <c r="R486" s="166"/>
    </row>
    <row r="487" spans="1:18" x14ac:dyDescent="0.35">
      <c r="A487" s="164" t="s">
        <v>117</v>
      </c>
      <c r="B487" s="164" t="s">
        <v>1116</v>
      </c>
      <c r="C487" s="164" t="s">
        <v>1117</v>
      </c>
      <c r="D487" s="164" t="s">
        <v>1118</v>
      </c>
      <c r="E487" s="165">
        <v>1</v>
      </c>
      <c r="F487" s="164" t="s">
        <v>948</v>
      </c>
      <c r="G487" s="164" t="str">
        <f>INDEX('Org2564 NEW'!E$4:E$902,MATCH(OrgTbl[[#This Row],[code5]],'Org2564 NEW'!$C$4:$C$902,0))</f>
        <v>รพช.</v>
      </c>
      <c r="H487" s="165">
        <v>52</v>
      </c>
      <c r="I487" s="164" t="s">
        <v>1104</v>
      </c>
      <c r="J487" s="169">
        <f>INDEX('Org2564 NEW'!G$4:G$902,MATCH(OrgTbl[[#This Row],[code5]],'Org2564 NEW'!$C$4:$C$902,0))</f>
        <v>30</v>
      </c>
      <c r="K487" s="164" t="s">
        <v>941</v>
      </c>
      <c r="L487" s="164" t="str">
        <f>INDEX('Org2564 NEW'!F$4:F$902,MATCH(OrgTbl[[#This Row],[code5]],'Org2564 NEW'!$C$4:$C$902,0))</f>
        <v>F2</v>
      </c>
      <c r="M487" s="165">
        <f>INDEX('Org2564 NEW'!I$4:I$902,MATCH(OrgTbl[[#This Row],[code5]],'Org2564 NEW'!$C$4:$C$902,0))</f>
        <v>5</v>
      </c>
      <c r="O487" s="164" t="s">
        <v>1119</v>
      </c>
      <c r="P487" s="164" t="str">
        <f>INDEX('Org2564 NEW'!J$4:J$902,MATCH(OrgTbl[[#This Row],[code5]],'Org2564 NEW'!$C$4:$C$902,0))</f>
        <v>รพช.F2 &lt;=30,000</v>
      </c>
      <c r="Q487" s="164"/>
      <c r="R487" s="166"/>
    </row>
    <row r="488" spans="1:18" x14ac:dyDescent="0.35">
      <c r="A488" s="164" t="s">
        <v>118</v>
      </c>
      <c r="B488" s="164" t="s">
        <v>1120</v>
      </c>
      <c r="C488" s="164" t="s">
        <v>1121</v>
      </c>
      <c r="D488" s="164" t="s">
        <v>1122</v>
      </c>
      <c r="E488" s="165">
        <v>1</v>
      </c>
      <c r="F488" s="164" t="s">
        <v>948</v>
      </c>
      <c r="G488" s="164" t="str">
        <f>INDEX('Org2564 NEW'!E$4:E$902,MATCH(OrgTbl[[#This Row],[code5]],'Org2564 NEW'!$C$4:$C$902,0))</f>
        <v>รพช.</v>
      </c>
      <c r="H488" s="165">
        <v>52</v>
      </c>
      <c r="I488" s="164" t="s">
        <v>1104</v>
      </c>
      <c r="J488" s="169">
        <f>INDEX('Org2564 NEW'!G$4:G$902,MATCH(OrgTbl[[#This Row],[code5]],'Org2564 NEW'!$C$4:$C$902,0))</f>
        <v>47</v>
      </c>
      <c r="K488" s="164" t="s">
        <v>941</v>
      </c>
      <c r="L488" s="164" t="str">
        <f>INDEX('Org2564 NEW'!F$4:F$902,MATCH(OrgTbl[[#This Row],[code5]],'Org2564 NEW'!$C$4:$C$902,0))</f>
        <v>F2</v>
      </c>
      <c r="M488" s="165">
        <f>INDEX('Org2564 NEW'!I$4:I$902,MATCH(OrgTbl[[#This Row],[code5]],'Org2564 NEW'!$C$4:$C$902,0))</f>
        <v>6</v>
      </c>
      <c r="O488" s="164" t="s">
        <v>1123</v>
      </c>
      <c r="P488" s="164" t="str">
        <f>INDEX('Org2564 NEW'!J$4:J$902,MATCH(OrgTbl[[#This Row],[code5]],'Org2564 NEW'!$C$4:$C$902,0))</f>
        <v>รพช.F2 30,000 - 60,000</v>
      </c>
      <c r="Q488" s="164"/>
      <c r="R488" s="166"/>
    </row>
    <row r="489" spans="1:18" x14ac:dyDescent="0.35">
      <c r="A489" s="164" t="s">
        <v>119</v>
      </c>
      <c r="B489" s="164" t="s">
        <v>1124</v>
      </c>
      <c r="C489" s="164" t="s">
        <v>1125</v>
      </c>
      <c r="D489" s="164" t="s">
        <v>1126</v>
      </c>
      <c r="E489" s="165">
        <v>1</v>
      </c>
      <c r="F489" s="164" t="s">
        <v>948</v>
      </c>
      <c r="G489" s="164" t="str">
        <f>INDEX('Org2564 NEW'!E$4:E$902,MATCH(OrgTbl[[#This Row],[code5]],'Org2564 NEW'!$C$4:$C$902,0))</f>
        <v>รพช.</v>
      </c>
      <c r="H489" s="165">
        <v>52</v>
      </c>
      <c r="I489" s="164" t="s">
        <v>1104</v>
      </c>
      <c r="J489" s="169">
        <f>INDEX('Org2564 NEW'!G$4:G$902,MATCH(OrgTbl[[#This Row],[code5]],'Org2564 NEW'!$C$4:$C$902,0))</f>
        <v>30</v>
      </c>
      <c r="K489" s="164" t="s">
        <v>941</v>
      </c>
      <c r="L489" s="164" t="str">
        <f>INDEX('Org2564 NEW'!F$4:F$902,MATCH(OrgTbl[[#This Row],[code5]],'Org2564 NEW'!$C$4:$C$902,0))</f>
        <v>F2</v>
      </c>
      <c r="M489" s="165">
        <f>INDEX('Org2564 NEW'!I$4:I$902,MATCH(OrgTbl[[#This Row],[code5]],'Org2564 NEW'!$C$4:$C$902,0))</f>
        <v>5</v>
      </c>
      <c r="O489" s="164" t="s">
        <v>1127</v>
      </c>
      <c r="P489" s="164" t="str">
        <f>INDEX('Org2564 NEW'!J$4:J$902,MATCH(OrgTbl[[#This Row],[code5]],'Org2564 NEW'!$C$4:$C$902,0))</f>
        <v>รพช.F2 &lt;=30,000</v>
      </c>
      <c r="Q489" s="164"/>
      <c r="R489" s="166"/>
    </row>
    <row r="490" spans="1:18" x14ac:dyDescent="0.35">
      <c r="A490" s="164" t="s">
        <v>120</v>
      </c>
      <c r="B490" s="164" t="s">
        <v>1128</v>
      </c>
      <c r="C490" s="164" t="s">
        <v>1129</v>
      </c>
      <c r="D490" s="164" t="s">
        <v>1130</v>
      </c>
      <c r="E490" s="165">
        <v>1</v>
      </c>
      <c r="F490" s="164" t="s">
        <v>948</v>
      </c>
      <c r="G490" s="164" t="str">
        <f>INDEX('Org2564 NEW'!E$4:E$902,MATCH(OrgTbl[[#This Row],[code5]],'Org2564 NEW'!$C$4:$C$902,0))</f>
        <v>รพช.</v>
      </c>
      <c r="H490" s="165">
        <v>52</v>
      </c>
      <c r="I490" s="164" t="s">
        <v>1104</v>
      </c>
      <c r="J490" s="169">
        <f>INDEX('Org2564 NEW'!G$4:G$902,MATCH(OrgTbl[[#This Row],[code5]],'Org2564 NEW'!$C$4:$C$902,0))</f>
        <v>45</v>
      </c>
      <c r="K490" s="164" t="s">
        <v>941</v>
      </c>
      <c r="L490" s="164" t="str">
        <f>INDEX('Org2564 NEW'!F$4:F$902,MATCH(OrgTbl[[#This Row],[code5]],'Org2564 NEW'!$C$4:$C$902,0))</f>
        <v>F2</v>
      </c>
      <c r="M490" s="165">
        <f>INDEX('Org2564 NEW'!I$4:I$902,MATCH(OrgTbl[[#This Row],[code5]],'Org2564 NEW'!$C$4:$C$902,0))</f>
        <v>6</v>
      </c>
      <c r="O490" s="164" t="s">
        <v>1131</v>
      </c>
      <c r="P490" s="164" t="str">
        <f>INDEX('Org2564 NEW'!J$4:J$902,MATCH(OrgTbl[[#This Row],[code5]],'Org2564 NEW'!$C$4:$C$902,0))</f>
        <v>รพช.F2 30,000 - 60,000</v>
      </c>
      <c r="Q490" s="164"/>
      <c r="R490" s="166"/>
    </row>
    <row r="491" spans="1:18" x14ac:dyDescent="0.35">
      <c r="A491" s="164" t="s">
        <v>121</v>
      </c>
      <c r="B491" s="164" t="s">
        <v>1132</v>
      </c>
      <c r="C491" s="164" t="s">
        <v>1133</v>
      </c>
      <c r="D491" s="164" t="s">
        <v>1134</v>
      </c>
      <c r="E491" s="165">
        <v>1</v>
      </c>
      <c r="F491" s="164" t="s">
        <v>948</v>
      </c>
      <c r="G491" s="164" t="str">
        <f>INDEX('Org2564 NEW'!E$4:E$902,MATCH(OrgTbl[[#This Row],[code5]],'Org2564 NEW'!$C$4:$C$902,0))</f>
        <v>รพช.</v>
      </c>
      <c r="H491" s="165">
        <v>52</v>
      </c>
      <c r="I491" s="164" t="s">
        <v>1104</v>
      </c>
      <c r="J491" s="169">
        <f>INDEX('Org2564 NEW'!G$4:G$902,MATCH(OrgTbl[[#This Row],[code5]],'Org2564 NEW'!$C$4:$C$902,0))</f>
        <v>77</v>
      </c>
      <c r="K491" s="164" t="s">
        <v>941</v>
      </c>
      <c r="L491" s="164" t="str">
        <f>INDEX('Org2564 NEW'!F$4:F$902,MATCH(OrgTbl[[#This Row],[code5]],'Org2564 NEW'!$C$4:$C$902,0))</f>
        <v>M2</v>
      </c>
      <c r="M491" s="165">
        <f>INDEX('Org2564 NEW'!I$4:I$902,MATCH(OrgTbl[[#This Row],[code5]],'Org2564 NEW'!$C$4:$C$902,0))</f>
        <v>12</v>
      </c>
      <c r="O491" s="164" t="s">
        <v>1136</v>
      </c>
      <c r="P491" s="164" t="str">
        <f>INDEX('Org2564 NEW'!J$4:J$902,MATCH(OrgTbl[[#This Row],[code5]],'Org2564 NEW'!$C$4:$C$902,0))</f>
        <v>รพช. M2 &lt;=100</v>
      </c>
      <c r="Q491" s="164"/>
      <c r="R491" s="166"/>
    </row>
    <row r="492" spans="1:18" x14ac:dyDescent="0.35">
      <c r="A492" s="164" t="s">
        <v>122</v>
      </c>
      <c r="B492" s="164" t="s">
        <v>1137</v>
      </c>
      <c r="C492" s="164" t="s">
        <v>1138</v>
      </c>
      <c r="D492" s="164" t="s">
        <v>1139</v>
      </c>
      <c r="E492" s="165">
        <v>1</v>
      </c>
      <c r="F492" s="164" t="s">
        <v>948</v>
      </c>
      <c r="G492" s="164" t="str">
        <f>INDEX('Org2564 NEW'!E$4:E$902,MATCH(OrgTbl[[#This Row],[code5]],'Org2564 NEW'!$C$4:$C$902,0))</f>
        <v>รพช.</v>
      </c>
      <c r="H492" s="165">
        <v>52</v>
      </c>
      <c r="I492" s="164" t="s">
        <v>1104</v>
      </c>
      <c r="J492" s="169">
        <f>INDEX('Org2564 NEW'!G$4:G$902,MATCH(OrgTbl[[#This Row],[code5]],'Org2564 NEW'!$C$4:$C$902,0))</f>
        <v>30</v>
      </c>
      <c r="K492" s="164" t="s">
        <v>941</v>
      </c>
      <c r="L492" s="164" t="str">
        <f>INDEX('Org2564 NEW'!F$4:F$902,MATCH(OrgTbl[[#This Row],[code5]],'Org2564 NEW'!$C$4:$C$902,0))</f>
        <v>F2</v>
      </c>
      <c r="M492" s="165">
        <f>INDEX('Org2564 NEW'!I$4:I$902,MATCH(OrgTbl[[#This Row],[code5]],'Org2564 NEW'!$C$4:$C$902,0))</f>
        <v>5</v>
      </c>
      <c r="O492" s="164" t="s">
        <v>1140</v>
      </c>
      <c r="P492" s="164" t="str">
        <f>INDEX('Org2564 NEW'!J$4:J$902,MATCH(OrgTbl[[#This Row],[code5]],'Org2564 NEW'!$C$4:$C$902,0))</f>
        <v>รพช.F2 &lt;=30,000</v>
      </c>
      <c r="Q492" s="164"/>
      <c r="R492" s="166"/>
    </row>
    <row r="493" spans="1:18" x14ac:dyDescent="0.35">
      <c r="A493" s="164" t="s">
        <v>123</v>
      </c>
      <c r="B493" s="164" t="s">
        <v>1141</v>
      </c>
      <c r="C493" s="164" t="s">
        <v>1142</v>
      </c>
      <c r="D493" s="164" t="s">
        <v>1143</v>
      </c>
      <c r="E493" s="165">
        <v>1</v>
      </c>
      <c r="F493" s="164" t="s">
        <v>948</v>
      </c>
      <c r="G493" s="164" t="str">
        <f>INDEX('Org2564 NEW'!E$4:E$902,MATCH(OrgTbl[[#This Row],[code5]],'Org2564 NEW'!$C$4:$C$902,0))</f>
        <v>รพช.</v>
      </c>
      <c r="H493" s="165">
        <v>52</v>
      </c>
      <c r="I493" s="164" t="s">
        <v>1104</v>
      </c>
      <c r="J493" s="169">
        <f>INDEX('Org2564 NEW'!G$4:G$902,MATCH(OrgTbl[[#This Row],[code5]],'Org2564 NEW'!$C$4:$C$902,0))</f>
        <v>30</v>
      </c>
      <c r="K493" s="164" t="s">
        <v>941</v>
      </c>
      <c r="L493" s="164" t="str">
        <f>INDEX('Org2564 NEW'!F$4:F$902,MATCH(OrgTbl[[#This Row],[code5]],'Org2564 NEW'!$C$4:$C$902,0))</f>
        <v>F2</v>
      </c>
      <c r="M493" s="165">
        <f>INDEX('Org2564 NEW'!I$4:I$902,MATCH(OrgTbl[[#This Row],[code5]],'Org2564 NEW'!$C$4:$C$902,0))</f>
        <v>6</v>
      </c>
      <c r="O493" s="164" t="s">
        <v>1144</v>
      </c>
      <c r="P493" s="164" t="str">
        <f>INDEX('Org2564 NEW'!J$4:J$902,MATCH(OrgTbl[[#This Row],[code5]],'Org2564 NEW'!$C$4:$C$902,0))</f>
        <v>รพช.F2 30,000 - 60,000</v>
      </c>
      <c r="Q493" s="164"/>
      <c r="R493" s="166"/>
    </row>
    <row r="494" spans="1:18" x14ac:dyDescent="0.35">
      <c r="A494" s="164" t="s">
        <v>124</v>
      </c>
      <c r="B494" s="164" t="s">
        <v>1145</v>
      </c>
      <c r="C494" s="164" t="s">
        <v>1146</v>
      </c>
      <c r="D494" s="164" t="s">
        <v>1147</v>
      </c>
      <c r="E494" s="165">
        <v>1</v>
      </c>
      <c r="F494" s="164" t="s">
        <v>948</v>
      </c>
      <c r="G494" s="164" t="str">
        <f>INDEX('Org2564 NEW'!E$4:E$902,MATCH(OrgTbl[[#This Row],[code5]],'Org2564 NEW'!$C$4:$C$902,0))</f>
        <v>รพช.</v>
      </c>
      <c r="H494" s="165">
        <v>52</v>
      </c>
      <c r="I494" s="164" t="s">
        <v>1104</v>
      </c>
      <c r="J494" s="169">
        <f>INDEX('Org2564 NEW'!G$4:G$902,MATCH(OrgTbl[[#This Row],[code5]],'Org2564 NEW'!$C$4:$C$902,0))</f>
        <v>30</v>
      </c>
      <c r="K494" s="164" t="s">
        <v>941</v>
      </c>
      <c r="L494" s="164" t="str">
        <f>INDEX('Org2564 NEW'!F$4:F$902,MATCH(OrgTbl[[#This Row],[code5]],'Org2564 NEW'!$C$4:$C$902,0))</f>
        <v>F2</v>
      </c>
      <c r="M494" s="165">
        <f>INDEX('Org2564 NEW'!I$4:I$902,MATCH(OrgTbl[[#This Row],[code5]],'Org2564 NEW'!$C$4:$C$902,0))</f>
        <v>5</v>
      </c>
      <c r="O494" s="164" t="s">
        <v>1148</v>
      </c>
      <c r="P494" s="164" t="str">
        <f>INDEX('Org2564 NEW'!J$4:J$902,MATCH(OrgTbl[[#This Row],[code5]],'Org2564 NEW'!$C$4:$C$902,0))</f>
        <v>รพช.F2 &lt;=30,000</v>
      </c>
      <c r="Q494" s="164"/>
      <c r="R494" s="166"/>
    </row>
    <row r="495" spans="1:18" x14ac:dyDescent="0.35">
      <c r="A495" s="164" t="s">
        <v>125</v>
      </c>
      <c r="B495" s="164" t="s">
        <v>1149</v>
      </c>
      <c r="C495" s="164" t="s">
        <v>1150</v>
      </c>
      <c r="D495" s="164" t="s">
        <v>1151</v>
      </c>
      <c r="E495" s="165">
        <v>1</v>
      </c>
      <c r="F495" s="164" t="s">
        <v>948</v>
      </c>
      <c r="G495" s="164" t="str">
        <f>INDEX('Org2564 NEW'!E$4:E$902,MATCH(OrgTbl[[#This Row],[code5]],'Org2564 NEW'!$C$4:$C$902,0))</f>
        <v>รพช.</v>
      </c>
      <c r="H495" s="165">
        <v>52</v>
      </c>
      <c r="I495" s="164" t="s">
        <v>1104</v>
      </c>
      <c r="J495" s="169">
        <f>INDEX('Org2564 NEW'!G$4:G$902,MATCH(OrgTbl[[#This Row],[code5]],'Org2564 NEW'!$C$4:$C$902,0))</f>
        <v>35</v>
      </c>
      <c r="K495" s="164" t="s">
        <v>941</v>
      </c>
      <c r="L495" s="164" t="str">
        <f>INDEX('Org2564 NEW'!F$4:F$902,MATCH(OrgTbl[[#This Row],[code5]],'Org2564 NEW'!$C$4:$C$902,0))</f>
        <v>F2</v>
      </c>
      <c r="M495" s="165">
        <f>INDEX('Org2564 NEW'!I$4:I$902,MATCH(OrgTbl[[#This Row],[code5]],'Org2564 NEW'!$C$4:$C$902,0))</f>
        <v>6</v>
      </c>
      <c r="O495" s="164" t="s">
        <v>1152</v>
      </c>
      <c r="P495" s="164" t="str">
        <f>INDEX('Org2564 NEW'!J$4:J$902,MATCH(OrgTbl[[#This Row],[code5]],'Org2564 NEW'!$C$4:$C$902,0))</f>
        <v>รพช.F2 30,000 - 60,000</v>
      </c>
      <c r="Q495" s="164"/>
      <c r="R495" s="166"/>
    </row>
    <row r="496" spans="1:18" x14ac:dyDescent="0.35">
      <c r="A496" s="164" t="s">
        <v>126</v>
      </c>
      <c r="B496" s="164" t="s">
        <v>1153</v>
      </c>
      <c r="C496" s="164" t="s">
        <v>1154</v>
      </c>
      <c r="D496" s="164" t="s">
        <v>1155</v>
      </c>
      <c r="E496" s="165">
        <v>1</v>
      </c>
      <c r="F496" s="164" t="s">
        <v>948</v>
      </c>
      <c r="G496" s="164" t="str">
        <f>INDEX('Org2564 NEW'!E$4:E$902,MATCH(OrgTbl[[#This Row],[code5]],'Org2564 NEW'!$C$4:$C$902,0))</f>
        <v>รพช.</v>
      </c>
      <c r="H496" s="165">
        <v>52</v>
      </c>
      <c r="I496" s="164" t="s">
        <v>1104</v>
      </c>
      <c r="J496" s="169">
        <f>INDEX('Org2564 NEW'!G$4:G$902,MATCH(OrgTbl[[#This Row],[code5]],'Org2564 NEW'!$C$4:$C$902,0))</f>
        <v>30</v>
      </c>
      <c r="K496" s="164" t="s">
        <v>941</v>
      </c>
      <c r="L496" s="164" t="str">
        <f>INDEX('Org2564 NEW'!F$4:F$902,MATCH(OrgTbl[[#This Row],[code5]],'Org2564 NEW'!$C$4:$C$902,0))</f>
        <v>F2</v>
      </c>
      <c r="M496" s="165">
        <f>INDEX('Org2564 NEW'!I$4:I$902,MATCH(OrgTbl[[#This Row],[code5]],'Org2564 NEW'!$C$4:$C$902,0))</f>
        <v>5</v>
      </c>
      <c r="O496" s="164" t="s">
        <v>1157</v>
      </c>
      <c r="P496" s="164" t="str">
        <f>INDEX('Org2564 NEW'!J$4:J$902,MATCH(OrgTbl[[#This Row],[code5]],'Org2564 NEW'!$C$4:$C$902,0))</f>
        <v>รพช.F2 &lt;=30,000</v>
      </c>
      <c r="Q496" s="164"/>
      <c r="R496" s="166"/>
    </row>
    <row r="497" spans="1:18" x14ac:dyDescent="0.35">
      <c r="A497" s="164" t="s">
        <v>174</v>
      </c>
      <c r="B497" s="164" t="s">
        <v>1421</v>
      </c>
      <c r="C497" s="164" t="s">
        <v>1422</v>
      </c>
      <c r="D497" s="164" t="s">
        <v>1423</v>
      </c>
      <c r="E497" s="165">
        <v>2</v>
      </c>
      <c r="F497" s="164" t="s">
        <v>948</v>
      </c>
      <c r="G497" s="164" t="str">
        <f>INDEX('Org2564 NEW'!E$4:E$902,MATCH(OrgTbl[[#This Row],[code5]],'Org2564 NEW'!$C$4:$C$902,0))</f>
        <v>รพช.</v>
      </c>
      <c r="H497" s="165">
        <v>53</v>
      </c>
      <c r="I497" s="164" t="s">
        <v>1418</v>
      </c>
      <c r="J497" s="169">
        <f>INDEX('Org2564 NEW'!G$4:G$902,MATCH(OrgTbl[[#This Row],[code5]],'Org2564 NEW'!$C$4:$C$902,0))</f>
        <v>34</v>
      </c>
      <c r="K497" s="164" t="s">
        <v>941</v>
      </c>
      <c r="L497" s="164" t="str">
        <f>INDEX('Org2564 NEW'!F$4:F$902,MATCH(OrgTbl[[#This Row],[code5]],'Org2564 NEW'!$C$4:$C$902,0))</f>
        <v>F2</v>
      </c>
      <c r="M497" s="165">
        <f>INDEX('Org2564 NEW'!I$4:I$902,MATCH(OrgTbl[[#This Row],[code5]],'Org2564 NEW'!$C$4:$C$902,0))</f>
        <v>5</v>
      </c>
      <c r="O497" s="164" t="s">
        <v>1424</v>
      </c>
      <c r="P497" s="164" t="str">
        <f>INDEX('Org2564 NEW'!J$4:J$902,MATCH(OrgTbl[[#This Row],[code5]],'Org2564 NEW'!$C$4:$C$902,0))</f>
        <v>รพช.F2 &lt;=30,000</v>
      </c>
      <c r="Q497" s="164"/>
      <c r="R497" s="166"/>
    </row>
    <row r="498" spans="1:18" x14ac:dyDescent="0.35">
      <c r="A498" s="164" t="s">
        <v>175</v>
      </c>
      <c r="B498" s="164" t="s">
        <v>1425</v>
      </c>
      <c r="C498" s="164" t="s">
        <v>1426</v>
      </c>
      <c r="D498" s="164" t="s">
        <v>1427</v>
      </c>
      <c r="E498" s="165">
        <v>2</v>
      </c>
      <c r="F498" s="164" t="s">
        <v>948</v>
      </c>
      <c r="G498" s="164" t="str">
        <f>INDEX('Org2564 NEW'!E$4:E$902,MATCH(OrgTbl[[#This Row],[code5]],'Org2564 NEW'!$C$4:$C$902,0))</f>
        <v>รพช.</v>
      </c>
      <c r="H498" s="165">
        <v>53</v>
      </c>
      <c r="I498" s="164" t="s">
        <v>1418</v>
      </c>
      <c r="J498" s="169">
        <f>INDEX('Org2564 NEW'!G$4:G$902,MATCH(OrgTbl[[#This Row],[code5]],'Org2564 NEW'!$C$4:$C$902,0))</f>
        <v>30</v>
      </c>
      <c r="K498" s="164" t="s">
        <v>941</v>
      </c>
      <c r="L498" s="164" t="str">
        <f>INDEX('Org2564 NEW'!F$4:F$902,MATCH(OrgTbl[[#This Row],[code5]],'Org2564 NEW'!$C$4:$C$902,0))</f>
        <v>F2</v>
      </c>
      <c r="M498" s="165">
        <f>INDEX('Org2564 NEW'!I$4:I$902,MATCH(OrgTbl[[#This Row],[code5]],'Org2564 NEW'!$C$4:$C$902,0))</f>
        <v>5</v>
      </c>
      <c r="O498" s="164" t="s">
        <v>1428</v>
      </c>
      <c r="P498" s="164" t="str">
        <f>INDEX('Org2564 NEW'!J$4:J$902,MATCH(OrgTbl[[#This Row],[code5]],'Org2564 NEW'!$C$4:$C$902,0))</f>
        <v>รพช.F2 &lt;=30,000</v>
      </c>
      <c r="Q498" s="164"/>
      <c r="R498" s="166"/>
    </row>
    <row r="499" spans="1:18" x14ac:dyDescent="0.35">
      <c r="A499" s="164" t="s">
        <v>176</v>
      </c>
      <c r="B499" s="164" t="s">
        <v>1429</v>
      </c>
      <c r="C499" s="164" t="s">
        <v>1430</v>
      </c>
      <c r="D499" s="164" t="s">
        <v>1431</v>
      </c>
      <c r="E499" s="165">
        <v>2</v>
      </c>
      <c r="F499" s="164" t="s">
        <v>948</v>
      </c>
      <c r="G499" s="164" t="str">
        <f>INDEX('Org2564 NEW'!E$4:E$902,MATCH(OrgTbl[[#This Row],[code5]],'Org2564 NEW'!$C$4:$C$902,0))</f>
        <v>รพช.</v>
      </c>
      <c r="H499" s="165">
        <v>53</v>
      </c>
      <c r="I499" s="164" t="s">
        <v>1418</v>
      </c>
      <c r="J499" s="169">
        <f>INDEX('Org2564 NEW'!G$4:G$902,MATCH(OrgTbl[[#This Row],[code5]],'Org2564 NEW'!$C$4:$C$902,0))</f>
        <v>36</v>
      </c>
      <c r="K499" s="164" t="s">
        <v>941</v>
      </c>
      <c r="L499" s="164" t="str">
        <f>INDEX('Org2564 NEW'!F$4:F$902,MATCH(OrgTbl[[#This Row],[code5]],'Org2564 NEW'!$C$4:$C$902,0))</f>
        <v>F1</v>
      </c>
      <c r="M499" s="165">
        <f>INDEX('Org2564 NEW'!I$4:I$902,MATCH(OrgTbl[[#This Row],[code5]],'Org2564 NEW'!$C$4:$C$902,0))</f>
        <v>9</v>
      </c>
      <c r="O499" s="164" t="s">
        <v>1432</v>
      </c>
      <c r="P499" s="164" t="str">
        <f>INDEX('Org2564 NEW'!J$4:J$902,MATCH(OrgTbl[[#This Row],[code5]],'Org2564 NEW'!$C$4:$C$902,0))</f>
        <v>รพช.F1 &lt;=50,000</v>
      </c>
      <c r="Q499" s="164"/>
      <c r="R499" s="166"/>
    </row>
    <row r="500" spans="1:18" x14ac:dyDescent="0.35">
      <c r="A500" s="164" t="s">
        <v>177</v>
      </c>
      <c r="B500" s="164" t="s">
        <v>1433</v>
      </c>
      <c r="C500" s="164" t="s">
        <v>1434</v>
      </c>
      <c r="D500" s="164" t="s">
        <v>1435</v>
      </c>
      <c r="E500" s="165">
        <v>2</v>
      </c>
      <c r="F500" s="164" t="s">
        <v>948</v>
      </c>
      <c r="G500" s="164" t="str">
        <f>INDEX('Org2564 NEW'!E$4:E$902,MATCH(OrgTbl[[#This Row],[code5]],'Org2564 NEW'!$C$4:$C$902,0))</f>
        <v>รพช.</v>
      </c>
      <c r="H500" s="165">
        <v>53</v>
      </c>
      <c r="I500" s="164" t="s">
        <v>1418</v>
      </c>
      <c r="J500" s="169">
        <f>INDEX('Org2564 NEW'!G$4:G$902,MATCH(OrgTbl[[#This Row],[code5]],'Org2564 NEW'!$C$4:$C$902,0))</f>
        <v>30</v>
      </c>
      <c r="K500" s="164" t="s">
        <v>941</v>
      </c>
      <c r="L500" s="164" t="str">
        <f>INDEX('Org2564 NEW'!F$4:F$902,MATCH(OrgTbl[[#This Row],[code5]],'Org2564 NEW'!$C$4:$C$902,0))</f>
        <v>F2</v>
      </c>
      <c r="M500" s="165">
        <f>INDEX('Org2564 NEW'!I$4:I$902,MATCH(OrgTbl[[#This Row],[code5]],'Org2564 NEW'!$C$4:$C$902,0))</f>
        <v>5</v>
      </c>
      <c r="O500" s="164" t="s">
        <v>1436</v>
      </c>
      <c r="P500" s="164" t="str">
        <f>INDEX('Org2564 NEW'!J$4:J$902,MATCH(OrgTbl[[#This Row],[code5]],'Org2564 NEW'!$C$4:$C$902,0))</f>
        <v>รพช.F2 &lt;=30,000</v>
      </c>
      <c r="Q500" s="164"/>
      <c r="R500" s="166"/>
    </row>
    <row r="501" spans="1:18" x14ac:dyDescent="0.35">
      <c r="A501" s="164" t="s">
        <v>178</v>
      </c>
      <c r="B501" s="164" t="s">
        <v>1437</v>
      </c>
      <c r="C501" s="164" t="s">
        <v>1438</v>
      </c>
      <c r="D501" s="164" t="s">
        <v>1439</v>
      </c>
      <c r="E501" s="165">
        <v>2</v>
      </c>
      <c r="F501" s="164" t="s">
        <v>948</v>
      </c>
      <c r="G501" s="164" t="str">
        <f>INDEX('Org2564 NEW'!E$4:E$902,MATCH(OrgTbl[[#This Row],[code5]],'Org2564 NEW'!$C$4:$C$902,0))</f>
        <v>รพช.</v>
      </c>
      <c r="H501" s="165">
        <v>53</v>
      </c>
      <c r="I501" s="164" t="s">
        <v>1418</v>
      </c>
      <c r="J501" s="169">
        <f>INDEX('Org2564 NEW'!G$4:G$902,MATCH(OrgTbl[[#This Row],[code5]],'Org2564 NEW'!$C$4:$C$902,0))</f>
        <v>30</v>
      </c>
      <c r="K501" s="164" t="s">
        <v>941</v>
      </c>
      <c r="L501" s="164" t="str">
        <f>INDEX('Org2564 NEW'!F$4:F$902,MATCH(OrgTbl[[#This Row],[code5]],'Org2564 NEW'!$C$4:$C$902,0))</f>
        <v>F2</v>
      </c>
      <c r="M501" s="165">
        <f>INDEX('Org2564 NEW'!I$4:I$902,MATCH(OrgTbl[[#This Row],[code5]],'Org2564 NEW'!$C$4:$C$902,0))</f>
        <v>5</v>
      </c>
      <c r="O501" s="164" t="s">
        <v>1440</v>
      </c>
      <c r="P501" s="164" t="str">
        <f>INDEX('Org2564 NEW'!J$4:J$902,MATCH(OrgTbl[[#This Row],[code5]],'Org2564 NEW'!$C$4:$C$902,0))</f>
        <v>รพช.F2 &lt;=30,000</v>
      </c>
      <c r="Q501" s="164"/>
      <c r="R501" s="166"/>
    </row>
    <row r="502" spans="1:18" x14ac:dyDescent="0.35">
      <c r="A502" s="164" t="s">
        <v>179</v>
      </c>
      <c r="B502" s="164" t="s">
        <v>1441</v>
      </c>
      <c r="C502" s="164" t="s">
        <v>1442</v>
      </c>
      <c r="D502" s="164" t="s">
        <v>1443</v>
      </c>
      <c r="E502" s="165">
        <v>2</v>
      </c>
      <c r="F502" s="164" t="s">
        <v>948</v>
      </c>
      <c r="G502" s="164" t="str">
        <f>INDEX('Org2564 NEW'!E$4:E$902,MATCH(OrgTbl[[#This Row],[code5]],'Org2564 NEW'!$C$4:$C$902,0))</f>
        <v>รพช.</v>
      </c>
      <c r="H502" s="165">
        <v>53</v>
      </c>
      <c r="I502" s="164" t="s">
        <v>1418</v>
      </c>
      <c r="J502" s="169">
        <f>INDEX('Org2564 NEW'!G$4:G$902,MATCH(OrgTbl[[#This Row],[code5]],'Org2564 NEW'!$C$4:$C$902,0))</f>
        <v>60</v>
      </c>
      <c r="K502" s="164" t="s">
        <v>941</v>
      </c>
      <c r="L502" s="164" t="str">
        <f>INDEX('Org2564 NEW'!F$4:F$902,MATCH(OrgTbl[[#This Row],[code5]],'Org2564 NEW'!$C$4:$C$902,0))</f>
        <v>F2</v>
      </c>
      <c r="M502" s="165">
        <f>INDEX('Org2564 NEW'!I$4:I$902,MATCH(OrgTbl[[#This Row],[code5]],'Org2564 NEW'!$C$4:$C$902,0))</f>
        <v>6</v>
      </c>
      <c r="O502" s="164" t="s">
        <v>1444</v>
      </c>
      <c r="P502" s="164" t="str">
        <f>INDEX('Org2564 NEW'!J$4:J$902,MATCH(OrgTbl[[#This Row],[code5]],'Org2564 NEW'!$C$4:$C$902,0))</f>
        <v>รพช.F2 30,000 - 60,000</v>
      </c>
      <c r="Q502" s="164"/>
      <c r="R502" s="166"/>
    </row>
    <row r="503" spans="1:18" x14ac:dyDescent="0.35">
      <c r="A503" s="164" t="s">
        <v>180</v>
      </c>
      <c r="B503" s="164" t="s">
        <v>1445</v>
      </c>
      <c r="C503" s="164" t="s">
        <v>1446</v>
      </c>
      <c r="D503" s="164" t="s">
        <v>1447</v>
      </c>
      <c r="E503" s="165">
        <v>2</v>
      </c>
      <c r="F503" s="164" t="s">
        <v>948</v>
      </c>
      <c r="G503" s="164" t="str">
        <f>INDEX('Org2564 NEW'!E$4:E$902,MATCH(OrgTbl[[#This Row],[code5]],'Org2564 NEW'!$C$4:$C$902,0))</f>
        <v>รพช.</v>
      </c>
      <c r="H503" s="165">
        <v>53</v>
      </c>
      <c r="I503" s="164" t="s">
        <v>1418</v>
      </c>
      <c r="J503" s="169">
        <f>INDEX('Org2564 NEW'!G$4:G$902,MATCH(OrgTbl[[#This Row],[code5]],'Org2564 NEW'!$C$4:$C$902,0))</f>
        <v>30</v>
      </c>
      <c r="K503" s="164" t="s">
        <v>941</v>
      </c>
      <c r="L503" s="164" t="str">
        <f>INDEX('Org2564 NEW'!F$4:F$902,MATCH(OrgTbl[[#This Row],[code5]],'Org2564 NEW'!$C$4:$C$902,0))</f>
        <v>F2</v>
      </c>
      <c r="M503" s="165">
        <f>INDEX('Org2564 NEW'!I$4:I$902,MATCH(OrgTbl[[#This Row],[code5]],'Org2564 NEW'!$C$4:$C$902,0))</f>
        <v>6</v>
      </c>
      <c r="O503" s="164" t="s">
        <v>1448</v>
      </c>
      <c r="P503" s="164" t="str">
        <f>INDEX('Org2564 NEW'!J$4:J$902,MATCH(OrgTbl[[#This Row],[code5]],'Org2564 NEW'!$C$4:$C$902,0))</f>
        <v>รพช.F2 30,000 - 60,000</v>
      </c>
      <c r="Q503" s="164"/>
      <c r="R503" s="166"/>
    </row>
    <row r="504" spans="1:18" x14ac:dyDescent="0.35">
      <c r="A504" s="164" t="s">
        <v>181</v>
      </c>
      <c r="B504" s="164" t="s">
        <v>1449</v>
      </c>
      <c r="C504" s="164" t="s">
        <v>1450</v>
      </c>
      <c r="D504" s="164" t="s">
        <v>1451</v>
      </c>
      <c r="E504" s="165">
        <v>2</v>
      </c>
      <c r="F504" s="164" t="s">
        <v>948</v>
      </c>
      <c r="G504" s="164" t="str">
        <f>INDEX('Org2564 NEW'!E$4:E$902,MATCH(OrgTbl[[#This Row],[code5]],'Org2564 NEW'!$C$4:$C$902,0))</f>
        <v>รพช.</v>
      </c>
      <c r="H504" s="165">
        <v>53</v>
      </c>
      <c r="I504" s="164" t="s">
        <v>1418</v>
      </c>
      <c r="J504" s="169">
        <f>INDEX('Org2564 NEW'!G$4:G$902,MATCH(OrgTbl[[#This Row],[code5]],'Org2564 NEW'!$C$4:$C$902,0))</f>
        <v>35</v>
      </c>
      <c r="K504" s="164" t="s">
        <v>941</v>
      </c>
      <c r="L504" s="164" t="str">
        <f>INDEX('Org2564 NEW'!F$4:F$902,MATCH(OrgTbl[[#This Row],[code5]],'Org2564 NEW'!$C$4:$C$902,0))</f>
        <v>F2</v>
      </c>
      <c r="M504" s="165">
        <f>INDEX('Org2564 NEW'!I$4:I$902,MATCH(OrgTbl[[#This Row],[code5]],'Org2564 NEW'!$C$4:$C$902,0))</f>
        <v>5</v>
      </c>
      <c r="O504" s="164" t="s">
        <v>1452</v>
      </c>
      <c r="P504" s="164" t="str">
        <f>INDEX('Org2564 NEW'!J$4:J$902,MATCH(OrgTbl[[#This Row],[code5]],'Org2564 NEW'!$C$4:$C$902,0))</f>
        <v>รพช.F2 &lt;=30,000</v>
      </c>
      <c r="Q504" s="164"/>
      <c r="R504" s="166"/>
    </row>
    <row r="505" spans="1:18" x14ac:dyDescent="0.35">
      <c r="A505" s="164" t="s">
        <v>100</v>
      </c>
      <c r="B505" s="164" t="s">
        <v>1163</v>
      </c>
      <c r="C505" s="164" t="s">
        <v>1164</v>
      </c>
      <c r="D505" s="164" t="s">
        <v>1165</v>
      </c>
      <c r="E505" s="165">
        <v>1</v>
      </c>
      <c r="F505" s="164" t="s">
        <v>948</v>
      </c>
      <c r="G505" s="164" t="str">
        <f>INDEX('Org2564 NEW'!E$4:E$902,MATCH(OrgTbl[[#This Row],[code5]],'Org2564 NEW'!$C$4:$C$902,0))</f>
        <v>รพช.</v>
      </c>
      <c r="H505" s="165">
        <v>54</v>
      </c>
      <c r="I505" s="164" t="s">
        <v>1160</v>
      </c>
      <c r="J505" s="169">
        <f>INDEX('Org2564 NEW'!G$4:G$902,MATCH(OrgTbl[[#This Row],[code5]],'Org2564 NEW'!$C$4:$C$902,0))</f>
        <v>50</v>
      </c>
      <c r="K505" s="164" t="s">
        <v>941</v>
      </c>
      <c r="L505" s="164" t="str">
        <f>INDEX('Org2564 NEW'!F$4:F$902,MATCH(OrgTbl[[#This Row],[code5]],'Org2564 NEW'!$C$4:$C$902,0))</f>
        <v>F2</v>
      </c>
      <c r="M505" s="165">
        <f>INDEX('Org2564 NEW'!I$4:I$902,MATCH(OrgTbl[[#This Row],[code5]],'Org2564 NEW'!$C$4:$C$902,0))</f>
        <v>6</v>
      </c>
      <c r="O505" s="164" t="s">
        <v>1166</v>
      </c>
      <c r="P505" s="164" t="str">
        <f>INDEX('Org2564 NEW'!J$4:J$902,MATCH(OrgTbl[[#This Row],[code5]],'Org2564 NEW'!$C$4:$C$902,0))</f>
        <v>รพช.F2 30,000 - 60,000</v>
      </c>
      <c r="Q505" s="164"/>
      <c r="R505" s="166"/>
    </row>
    <row r="506" spans="1:18" x14ac:dyDescent="0.35">
      <c r="A506" s="164" t="s">
        <v>101</v>
      </c>
      <c r="B506" s="164" t="s">
        <v>1167</v>
      </c>
      <c r="C506" s="164" t="s">
        <v>1168</v>
      </c>
      <c r="D506" s="164" t="s">
        <v>1169</v>
      </c>
      <c r="E506" s="165">
        <v>1</v>
      </c>
      <c r="F506" s="164" t="s">
        <v>948</v>
      </c>
      <c r="G506" s="164" t="str">
        <f>INDEX('Org2564 NEW'!E$4:E$902,MATCH(OrgTbl[[#This Row],[code5]],'Org2564 NEW'!$C$4:$C$902,0))</f>
        <v>รพช.</v>
      </c>
      <c r="H506" s="165">
        <v>54</v>
      </c>
      <c r="I506" s="164" t="s">
        <v>1160</v>
      </c>
      <c r="J506" s="169">
        <f>INDEX('Org2564 NEW'!G$4:G$902,MATCH(OrgTbl[[#This Row],[code5]],'Org2564 NEW'!$C$4:$C$902,0))</f>
        <v>44</v>
      </c>
      <c r="K506" s="164" t="s">
        <v>941</v>
      </c>
      <c r="L506" s="164" t="str">
        <f>INDEX('Org2564 NEW'!F$4:F$902,MATCH(OrgTbl[[#This Row],[code5]],'Org2564 NEW'!$C$4:$C$902,0))</f>
        <v>F2</v>
      </c>
      <c r="M506" s="165">
        <f>INDEX('Org2564 NEW'!I$4:I$902,MATCH(OrgTbl[[#This Row],[code5]],'Org2564 NEW'!$C$4:$C$902,0))</f>
        <v>6</v>
      </c>
      <c r="O506" s="164" t="s">
        <v>1170</v>
      </c>
      <c r="P506" s="164" t="str">
        <f>INDEX('Org2564 NEW'!J$4:J$902,MATCH(OrgTbl[[#This Row],[code5]],'Org2564 NEW'!$C$4:$C$902,0))</f>
        <v>รพช.F2 30,000 - 60,000</v>
      </c>
      <c r="Q506" s="164"/>
      <c r="R506" s="166"/>
    </row>
    <row r="507" spans="1:18" x14ac:dyDescent="0.35">
      <c r="A507" s="164" t="s">
        <v>102</v>
      </c>
      <c r="B507" s="164" t="s">
        <v>1171</v>
      </c>
      <c r="C507" s="164" t="s">
        <v>1172</v>
      </c>
      <c r="D507" s="164" t="s">
        <v>1173</v>
      </c>
      <c r="E507" s="165">
        <v>1</v>
      </c>
      <c r="F507" s="164" t="s">
        <v>948</v>
      </c>
      <c r="G507" s="164" t="str">
        <f>INDEX('Org2564 NEW'!E$4:E$902,MATCH(OrgTbl[[#This Row],[code5]],'Org2564 NEW'!$C$4:$C$902,0))</f>
        <v>รพช.</v>
      </c>
      <c r="H507" s="165">
        <v>54</v>
      </c>
      <c r="I507" s="164" t="s">
        <v>1160</v>
      </c>
      <c r="J507" s="169">
        <f>INDEX('Org2564 NEW'!G$4:G$902,MATCH(OrgTbl[[#This Row],[code5]],'Org2564 NEW'!$C$4:$C$902,0))</f>
        <v>42</v>
      </c>
      <c r="K507" s="164" t="s">
        <v>941</v>
      </c>
      <c r="L507" s="164" t="str">
        <f>INDEX('Org2564 NEW'!F$4:F$902,MATCH(OrgTbl[[#This Row],[code5]],'Org2564 NEW'!$C$4:$C$902,0))</f>
        <v>F2</v>
      </c>
      <c r="M507" s="165">
        <f>INDEX('Org2564 NEW'!I$4:I$902,MATCH(OrgTbl[[#This Row],[code5]],'Org2564 NEW'!$C$4:$C$902,0))</f>
        <v>6</v>
      </c>
      <c r="O507" s="164" t="s">
        <v>1175</v>
      </c>
      <c r="P507" s="164" t="str">
        <f>INDEX('Org2564 NEW'!J$4:J$902,MATCH(OrgTbl[[#This Row],[code5]],'Org2564 NEW'!$C$4:$C$902,0))</f>
        <v>รพช.F2 30,000 - 60,000</v>
      </c>
      <c r="Q507" s="164"/>
      <c r="R507" s="166"/>
    </row>
    <row r="508" spans="1:18" x14ac:dyDescent="0.35">
      <c r="A508" s="164" t="s">
        <v>103</v>
      </c>
      <c r="B508" s="164" t="s">
        <v>1176</v>
      </c>
      <c r="C508" s="164" t="s">
        <v>1177</v>
      </c>
      <c r="D508" s="164" t="s">
        <v>1178</v>
      </c>
      <c r="E508" s="165">
        <v>1</v>
      </c>
      <c r="F508" s="164" t="s">
        <v>948</v>
      </c>
      <c r="G508" s="164" t="str">
        <f>INDEX('Org2564 NEW'!E$4:E$902,MATCH(OrgTbl[[#This Row],[code5]],'Org2564 NEW'!$C$4:$C$902,0))</f>
        <v>รพช.</v>
      </c>
      <c r="H508" s="165">
        <v>54</v>
      </c>
      <c r="I508" s="164" t="s">
        <v>1160</v>
      </c>
      <c r="J508" s="169">
        <f>INDEX('Org2564 NEW'!G$4:G$902,MATCH(OrgTbl[[#This Row],[code5]],'Org2564 NEW'!$C$4:$C$902,0))</f>
        <v>35</v>
      </c>
      <c r="K508" s="164" t="s">
        <v>941</v>
      </c>
      <c r="L508" s="164" t="str">
        <f>INDEX('Org2564 NEW'!F$4:F$902,MATCH(OrgTbl[[#This Row],[code5]],'Org2564 NEW'!$C$4:$C$902,0))</f>
        <v>F2</v>
      </c>
      <c r="M508" s="165">
        <f>INDEX('Org2564 NEW'!I$4:I$902,MATCH(OrgTbl[[#This Row],[code5]],'Org2564 NEW'!$C$4:$C$902,0))</f>
        <v>6</v>
      </c>
      <c r="O508" s="164" t="s">
        <v>1180</v>
      </c>
      <c r="P508" s="164" t="str">
        <f>INDEX('Org2564 NEW'!J$4:J$902,MATCH(OrgTbl[[#This Row],[code5]],'Org2564 NEW'!$C$4:$C$902,0))</f>
        <v>รพช.F2 30,000 - 60,000</v>
      </c>
      <c r="Q508" s="164"/>
      <c r="R508" s="166"/>
    </row>
    <row r="509" spans="1:18" x14ac:dyDescent="0.35">
      <c r="A509" s="164" t="s">
        <v>104</v>
      </c>
      <c r="B509" s="164" t="s">
        <v>1181</v>
      </c>
      <c r="C509" s="164" t="s">
        <v>1182</v>
      </c>
      <c r="D509" s="164" t="s">
        <v>1183</v>
      </c>
      <c r="E509" s="165">
        <v>1</v>
      </c>
      <c r="F509" s="164" t="s">
        <v>948</v>
      </c>
      <c r="G509" s="164" t="str">
        <f>INDEX('Org2564 NEW'!E$4:E$902,MATCH(OrgTbl[[#This Row],[code5]],'Org2564 NEW'!$C$4:$C$902,0))</f>
        <v>รพช.</v>
      </c>
      <c r="H509" s="165">
        <v>54</v>
      </c>
      <c r="I509" s="164" t="s">
        <v>1160</v>
      </c>
      <c r="J509" s="169">
        <f>INDEX('Org2564 NEW'!G$4:G$902,MATCH(OrgTbl[[#This Row],[code5]],'Org2564 NEW'!$C$4:$C$902,0))</f>
        <v>36</v>
      </c>
      <c r="K509" s="164" t="s">
        <v>941</v>
      </c>
      <c r="L509" s="164" t="str">
        <f>INDEX('Org2564 NEW'!F$4:F$902,MATCH(OrgTbl[[#This Row],[code5]],'Org2564 NEW'!$C$4:$C$902,0))</f>
        <v>F2</v>
      </c>
      <c r="M509" s="165">
        <f>INDEX('Org2564 NEW'!I$4:I$902,MATCH(OrgTbl[[#This Row],[code5]],'Org2564 NEW'!$C$4:$C$902,0))</f>
        <v>6</v>
      </c>
      <c r="O509" s="164" t="s">
        <v>1184</v>
      </c>
      <c r="P509" s="164" t="str">
        <f>INDEX('Org2564 NEW'!J$4:J$902,MATCH(OrgTbl[[#This Row],[code5]],'Org2564 NEW'!$C$4:$C$902,0))</f>
        <v>รพช.F2 30,000 - 60,000</v>
      </c>
      <c r="Q509" s="164"/>
      <c r="R509" s="166"/>
    </row>
    <row r="510" spans="1:18" x14ac:dyDescent="0.35">
      <c r="A510" s="164" t="s">
        <v>105</v>
      </c>
      <c r="B510" s="164" t="s">
        <v>1185</v>
      </c>
      <c r="C510" s="164" t="s">
        <v>1186</v>
      </c>
      <c r="D510" s="164" t="s">
        <v>1187</v>
      </c>
      <c r="E510" s="165">
        <v>1</v>
      </c>
      <c r="F510" s="164" t="s">
        <v>948</v>
      </c>
      <c r="G510" s="164" t="str">
        <f>INDEX('Org2564 NEW'!E$4:E$902,MATCH(OrgTbl[[#This Row],[code5]],'Org2564 NEW'!$C$4:$C$902,0))</f>
        <v>รพช.</v>
      </c>
      <c r="H510" s="165">
        <v>54</v>
      </c>
      <c r="I510" s="164" t="s">
        <v>1160</v>
      </c>
      <c r="J510" s="169">
        <f>INDEX('Org2564 NEW'!G$4:G$902,MATCH(OrgTbl[[#This Row],[code5]],'Org2564 NEW'!$C$4:$C$902,0))</f>
        <v>35</v>
      </c>
      <c r="K510" s="164" t="s">
        <v>941</v>
      </c>
      <c r="L510" s="164" t="str">
        <f>INDEX('Org2564 NEW'!F$4:F$902,MATCH(OrgTbl[[#This Row],[code5]],'Org2564 NEW'!$C$4:$C$902,0))</f>
        <v>F2</v>
      </c>
      <c r="M510" s="165">
        <f>INDEX('Org2564 NEW'!I$4:I$902,MATCH(OrgTbl[[#This Row],[code5]],'Org2564 NEW'!$C$4:$C$902,0))</f>
        <v>5</v>
      </c>
      <c r="O510" s="164" t="s">
        <v>1188</v>
      </c>
      <c r="P510" s="164" t="str">
        <f>INDEX('Org2564 NEW'!J$4:J$902,MATCH(OrgTbl[[#This Row],[code5]],'Org2564 NEW'!$C$4:$C$902,0))</f>
        <v>รพช.F2 &lt;=30,000</v>
      </c>
      <c r="Q510" s="164"/>
      <c r="R510" s="166"/>
    </row>
    <row r="511" spans="1:18" x14ac:dyDescent="0.35">
      <c r="A511" s="164" t="s">
        <v>78</v>
      </c>
      <c r="B511" s="164" t="s">
        <v>1199</v>
      </c>
      <c r="C511" s="164" t="s">
        <v>1200</v>
      </c>
      <c r="D511" s="164" t="s">
        <v>1201</v>
      </c>
      <c r="E511" s="165">
        <v>1</v>
      </c>
      <c r="F511" s="164" t="s">
        <v>948</v>
      </c>
      <c r="G511" s="164" t="str">
        <f>INDEX('Org2564 NEW'!E$4:E$902,MATCH(OrgTbl[[#This Row],[code5]],'Org2564 NEW'!$C$4:$C$902,0))</f>
        <v>รพช.</v>
      </c>
      <c r="H511" s="165">
        <v>55</v>
      </c>
      <c r="I511" s="164" t="s">
        <v>1196</v>
      </c>
      <c r="J511" s="169">
        <f>INDEX('Org2564 NEW'!G$4:G$902,MATCH(OrgTbl[[#This Row],[code5]],'Org2564 NEW'!$C$4:$C$902,0))</f>
        <v>30</v>
      </c>
      <c r="K511" s="164" t="s">
        <v>941</v>
      </c>
      <c r="L511" s="164" t="str">
        <f>INDEX('Org2564 NEW'!F$4:F$902,MATCH(OrgTbl[[#This Row],[code5]],'Org2564 NEW'!$C$4:$C$902,0))</f>
        <v>F2</v>
      </c>
      <c r="M511" s="165">
        <f>INDEX('Org2564 NEW'!I$4:I$902,MATCH(OrgTbl[[#This Row],[code5]],'Org2564 NEW'!$C$4:$C$902,0))</f>
        <v>5</v>
      </c>
      <c r="O511" s="164" t="s">
        <v>1202</v>
      </c>
      <c r="P511" s="164" t="str">
        <f>INDEX('Org2564 NEW'!J$4:J$902,MATCH(OrgTbl[[#This Row],[code5]],'Org2564 NEW'!$C$4:$C$902,0))</f>
        <v>รพช.F2 &lt;=30,000</v>
      </c>
      <c r="Q511" s="164"/>
      <c r="R511" s="166"/>
    </row>
    <row r="512" spans="1:18" x14ac:dyDescent="0.35">
      <c r="A512" s="164" t="s">
        <v>79</v>
      </c>
      <c r="B512" s="164" t="s">
        <v>1203</v>
      </c>
      <c r="C512" s="164" t="s">
        <v>1204</v>
      </c>
      <c r="D512" s="164" t="s">
        <v>1205</v>
      </c>
      <c r="E512" s="165">
        <v>1</v>
      </c>
      <c r="F512" s="164" t="s">
        <v>948</v>
      </c>
      <c r="G512" s="164" t="str">
        <f>INDEX('Org2564 NEW'!E$4:E$902,MATCH(OrgTbl[[#This Row],[code5]],'Org2564 NEW'!$C$4:$C$902,0))</f>
        <v>รพช.</v>
      </c>
      <c r="H512" s="165">
        <v>55</v>
      </c>
      <c r="I512" s="164" t="s">
        <v>1196</v>
      </c>
      <c r="J512" s="169">
        <f>INDEX('Org2564 NEW'!G$4:G$902,MATCH(OrgTbl[[#This Row],[code5]],'Org2564 NEW'!$C$4:$C$902,0))</f>
        <v>31</v>
      </c>
      <c r="K512" s="164" t="s">
        <v>941</v>
      </c>
      <c r="L512" s="164" t="str">
        <f>INDEX('Org2564 NEW'!F$4:F$902,MATCH(OrgTbl[[#This Row],[code5]],'Org2564 NEW'!$C$4:$C$902,0))</f>
        <v>F2</v>
      </c>
      <c r="M512" s="165">
        <f>INDEX('Org2564 NEW'!I$4:I$902,MATCH(OrgTbl[[#This Row],[code5]],'Org2564 NEW'!$C$4:$C$902,0))</f>
        <v>5</v>
      </c>
      <c r="O512" s="164" t="s">
        <v>1206</v>
      </c>
      <c r="P512" s="164" t="str">
        <f>INDEX('Org2564 NEW'!J$4:J$902,MATCH(OrgTbl[[#This Row],[code5]],'Org2564 NEW'!$C$4:$C$902,0))</f>
        <v>รพช.F2 &lt;=30,000</v>
      </c>
      <c r="Q512" s="164"/>
      <c r="R512" s="166"/>
    </row>
    <row r="513" spans="1:18" x14ac:dyDescent="0.35">
      <c r="A513" s="164" t="s">
        <v>80</v>
      </c>
      <c r="B513" s="164" t="s">
        <v>1207</v>
      </c>
      <c r="C513" s="164" t="s">
        <v>1208</v>
      </c>
      <c r="D513" s="164" t="s">
        <v>1209</v>
      </c>
      <c r="E513" s="165">
        <v>1</v>
      </c>
      <c r="F513" s="164" t="s">
        <v>948</v>
      </c>
      <c r="G513" s="164" t="str">
        <f>INDEX('Org2564 NEW'!E$4:E$902,MATCH(OrgTbl[[#This Row],[code5]],'Org2564 NEW'!$C$4:$C$902,0))</f>
        <v>รพช.</v>
      </c>
      <c r="H513" s="165">
        <v>55</v>
      </c>
      <c r="I513" s="164" t="s">
        <v>1196</v>
      </c>
      <c r="J513" s="169">
        <f>INDEX('Org2564 NEW'!G$4:G$902,MATCH(OrgTbl[[#This Row],[code5]],'Org2564 NEW'!$C$4:$C$902,0))</f>
        <v>40</v>
      </c>
      <c r="K513" s="164" t="s">
        <v>941</v>
      </c>
      <c r="L513" s="164" t="str">
        <f>INDEX('Org2564 NEW'!F$4:F$902,MATCH(OrgTbl[[#This Row],[code5]],'Org2564 NEW'!$C$4:$C$902,0))</f>
        <v>F2</v>
      </c>
      <c r="M513" s="165">
        <f>INDEX('Org2564 NEW'!I$4:I$902,MATCH(OrgTbl[[#This Row],[code5]],'Org2564 NEW'!$C$4:$C$902,0))</f>
        <v>5</v>
      </c>
      <c r="O513" s="164" t="s">
        <v>1210</v>
      </c>
      <c r="P513" s="164" t="str">
        <f>INDEX('Org2564 NEW'!J$4:J$902,MATCH(OrgTbl[[#This Row],[code5]],'Org2564 NEW'!$C$4:$C$902,0))</f>
        <v>รพช.F2 &lt;=30,000</v>
      </c>
      <c r="Q513" s="164"/>
      <c r="R513" s="166"/>
    </row>
    <row r="514" spans="1:18" x14ac:dyDescent="0.35">
      <c r="A514" s="164" t="s">
        <v>81</v>
      </c>
      <c r="B514" s="164" t="s">
        <v>1211</v>
      </c>
      <c r="C514" s="164" t="s">
        <v>1212</v>
      </c>
      <c r="D514" s="164" t="s">
        <v>1213</v>
      </c>
      <c r="E514" s="165">
        <v>1</v>
      </c>
      <c r="F514" s="164" t="s">
        <v>948</v>
      </c>
      <c r="G514" s="164" t="str">
        <f>INDEX('Org2564 NEW'!E$4:E$902,MATCH(OrgTbl[[#This Row],[code5]],'Org2564 NEW'!$C$4:$C$902,0))</f>
        <v>รพช.</v>
      </c>
      <c r="H514" s="165">
        <v>55</v>
      </c>
      <c r="I514" s="164" t="s">
        <v>1196</v>
      </c>
      <c r="J514" s="169">
        <f>INDEX('Org2564 NEW'!G$4:G$902,MATCH(OrgTbl[[#This Row],[code5]],'Org2564 NEW'!$C$4:$C$902,0))</f>
        <v>40</v>
      </c>
      <c r="K514" s="164" t="s">
        <v>941</v>
      </c>
      <c r="L514" s="164" t="str">
        <f>INDEX('Org2564 NEW'!F$4:F$902,MATCH(OrgTbl[[#This Row],[code5]],'Org2564 NEW'!$C$4:$C$902,0))</f>
        <v>F2</v>
      </c>
      <c r="M514" s="165">
        <f>INDEX('Org2564 NEW'!I$4:I$902,MATCH(OrgTbl[[#This Row],[code5]],'Org2564 NEW'!$C$4:$C$902,0))</f>
        <v>6</v>
      </c>
      <c r="O514" s="164" t="s">
        <v>1215</v>
      </c>
      <c r="P514" s="164" t="str">
        <f>INDEX('Org2564 NEW'!J$4:J$902,MATCH(OrgTbl[[#This Row],[code5]],'Org2564 NEW'!$C$4:$C$902,0))</f>
        <v>รพช.F2 30,000 - 60,000</v>
      </c>
      <c r="Q514" s="164"/>
      <c r="R514" s="166"/>
    </row>
    <row r="515" spans="1:18" x14ac:dyDescent="0.35">
      <c r="A515" s="164" t="s">
        <v>82</v>
      </c>
      <c r="B515" s="164" t="s">
        <v>1216</v>
      </c>
      <c r="C515" s="164" t="s">
        <v>1217</v>
      </c>
      <c r="D515" s="164" t="s">
        <v>1218</v>
      </c>
      <c r="E515" s="165">
        <v>1</v>
      </c>
      <c r="F515" s="164" t="s">
        <v>948</v>
      </c>
      <c r="G515" s="164" t="str">
        <f>INDEX('Org2564 NEW'!E$4:E$902,MATCH(OrgTbl[[#This Row],[code5]],'Org2564 NEW'!$C$4:$C$902,0))</f>
        <v>รพช.</v>
      </c>
      <c r="H515" s="165">
        <v>55</v>
      </c>
      <c r="I515" s="164" t="s">
        <v>1196</v>
      </c>
      <c r="J515" s="169">
        <f>INDEX('Org2564 NEW'!G$4:G$902,MATCH(OrgTbl[[#This Row],[code5]],'Org2564 NEW'!$C$4:$C$902,0))</f>
        <v>83</v>
      </c>
      <c r="K515" s="164" t="s">
        <v>941</v>
      </c>
      <c r="L515" s="164" t="str">
        <f>INDEX('Org2564 NEW'!F$4:F$902,MATCH(OrgTbl[[#This Row],[code5]],'Org2564 NEW'!$C$4:$C$902,0))</f>
        <v>F2</v>
      </c>
      <c r="M515" s="165">
        <f>INDEX('Org2564 NEW'!I$4:I$902,MATCH(OrgTbl[[#This Row],[code5]],'Org2564 NEW'!$C$4:$C$902,0))</f>
        <v>6</v>
      </c>
      <c r="O515" s="164" t="s">
        <v>1220</v>
      </c>
      <c r="P515" s="164" t="str">
        <f>INDEX('Org2564 NEW'!J$4:J$902,MATCH(OrgTbl[[#This Row],[code5]],'Org2564 NEW'!$C$4:$C$902,0))</f>
        <v>รพช.F2 30,000 - 60,000</v>
      </c>
      <c r="Q515" s="164"/>
      <c r="R515" s="166"/>
    </row>
    <row r="516" spans="1:18" x14ac:dyDescent="0.35">
      <c r="A516" s="164" t="s">
        <v>83</v>
      </c>
      <c r="B516" s="164" t="s">
        <v>1221</v>
      </c>
      <c r="C516" s="164" t="s">
        <v>1222</v>
      </c>
      <c r="D516" s="164" t="s">
        <v>1223</v>
      </c>
      <c r="E516" s="165">
        <v>1</v>
      </c>
      <c r="F516" s="164" t="s">
        <v>948</v>
      </c>
      <c r="G516" s="164" t="str">
        <f>INDEX('Org2564 NEW'!E$4:E$902,MATCH(OrgTbl[[#This Row],[code5]],'Org2564 NEW'!$C$4:$C$902,0))</f>
        <v>รพช.</v>
      </c>
      <c r="H516" s="165">
        <v>55</v>
      </c>
      <c r="I516" s="164" t="s">
        <v>1196</v>
      </c>
      <c r="J516" s="169">
        <f>INDEX('Org2564 NEW'!G$4:G$902,MATCH(OrgTbl[[#This Row],[code5]],'Org2564 NEW'!$C$4:$C$902,0))</f>
        <v>35</v>
      </c>
      <c r="K516" s="164" t="s">
        <v>941</v>
      </c>
      <c r="L516" s="164" t="str">
        <f>INDEX('Org2564 NEW'!F$4:F$902,MATCH(OrgTbl[[#This Row],[code5]],'Org2564 NEW'!$C$4:$C$902,0))</f>
        <v>F2</v>
      </c>
      <c r="M516" s="165">
        <f>INDEX('Org2564 NEW'!I$4:I$902,MATCH(OrgTbl[[#This Row],[code5]],'Org2564 NEW'!$C$4:$C$902,0))</f>
        <v>5</v>
      </c>
      <c r="O516" s="164" t="s">
        <v>1224</v>
      </c>
      <c r="P516" s="164" t="str">
        <f>INDEX('Org2564 NEW'!J$4:J$902,MATCH(OrgTbl[[#This Row],[code5]],'Org2564 NEW'!$C$4:$C$902,0))</f>
        <v>รพช.F2 &lt;=30,000</v>
      </c>
      <c r="Q516" s="164"/>
      <c r="R516" s="166"/>
    </row>
    <row r="517" spans="1:18" x14ac:dyDescent="0.35">
      <c r="A517" s="164" t="s">
        <v>84</v>
      </c>
      <c r="B517" s="164" t="s">
        <v>1225</v>
      </c>
      <c r="C517" s="164" t="s">
        <v>1226</v>
      </c>
      <c r="D517" s="164" t="s">
        <v>1227</v>
      </c>
      <c r="E517" s="165">
        <v>1</v>
      </c>
      <c r="F517" s="164" t="s">
        <v>948</v>
      </c>
      <c r="G517" s="164" t="str">
        <f>INDEX('Org2564 NEW'!E$4:E$902,MATCH(OrgTbl[[#This Row],[code5]],'Org2564 NEW'!$C$4:$C$902,0))</f>
        <v>รพช.</v>
      </c>
      <c r="H517" s="165">
        <v>55</v>
      </c>
      <c r="I517" s="164" t="s">
        <v>1196</v>
      </c>
      <c r="J517" s="169">
        <f>INDEX('Org2564 NEW'!G$4:G$902,MATCH(OrgTbl[[#This Row],[code5]],'Org2564 NEW'!$C$4:$C$902,0))</f>
        <v>40</v>
      </c>
      <c r="K517" s="164" t="s">
        <v>941</v>
      </c>
      <c r="L517" s="164" t="str">
        <f>INDEX('Org2564 NEW'!F$4:F$902,MATCH(OrgTbl[[#This Row],[code5]],'Org2564 NEW'!$C$4:$C$902,0))</f>
        <v>F2</v>
      </c>
      <c r="M517" s="165">
        <f>INDEX('Org2564 NEW'!I$4:I$902,MATCH(OrgTbl[[#This Row],[code5]],'Org2564 NEW'!$C$4:$C$902,0))</f>
        <v>5</v>
      </c>
      <c r="O517" s="164" t="s">
        <v>1229</v>
      </c>
      <c r="P517" s="164" t="str">
        <f>INDEX('Org2564 NEW'!J$4:J$902,MATCH(OrgTbl[[#This Row],[code5]],'Org2564 NEW'!$C$4:$C$902,0))</f>
        <v>รพช.F2 &lt;=30,000</v>
      </c>
      <c r="Q517" s="164"/>
      <c r="R517" s="166"/>
    </row>
    <row r="518" spans="1:18" x14ac:dyDescent="0.35">
      <c r="A518" s="164" t="s">
        <v>85</v>
      </c>
      <c r="B518" s="164" t="s">
        <v>1230</v>
      </c>
      <c r="C518" s="164" t="s">
        <v>1231</v>
      </c>
      <c r="D518" s="164" t="s">
        <v>1232</v>
      </c>
      <c r="E518" s="165">
        <v>1</v>
      </c>
      <c r="F518" s="164" t="s">
        <v>948</v>
      </c>
      <c r="G518" s="164" t="str">
        <f>INDEX('Org2564 NEW'!E$4:E$902,MATCH(OrgTbl[[#This Row],[code5]],'Org2564 NEW'!$C$4:$C$902,0))</f>
        <v>รพช.</v>
      </c>
      <c r="H518" s="165">
        <v>55</v>
      </c>
      <c r="I518" s="164" t="s">
        <v>1196</v>
      </c>
      <c r="J518" s="169">
        <f>INDEX('Org2564 NEW'!G$4:G$902,MATCH(OrgTbl[[#This Row],[code5]],'Org2564 NEW'!$C$4:$C$902,0))</f>
        <v>30</v>
      </c>
      <c r="K518" s="164" t="s">
        <v>941</v>
      </c>
      <c r="L518" s="164" t="str">
        <f>INDEX('Org2564 NEW'!F$4:F$902,MATCH(OrgTbl[[#This Row],[code5]],'Org2564 NEW'!$C$4:$C$902,0))</f>
        <v>F2</v>
      </c>
      <c r="M518" s="165">
        <f>INDEX('Org2564 NEW'!I$4:I$902,MATCH(OrgTbl[[#This Row],[code5]],'Org2564 NEW'!$C$4:$C$902,0))</f>
        <v>5</v>
      </c>
      <c r="O518" s="164" t="s">
        <v>1233</v>
      </c>
      <c r="P518" s="164" t="str">
        <f>INDEX('Org2564 NEW'!J$4:J$902,MATCH(OrgTbl[[#This Row],[code5]],'Org2564 NEW'!$C$4:$C$902,0))</f>
        <v>รพช.F2 &lt;=30,000</v>
      </c>
      <c r="Q518" s="164"/>
      <c r="R518" s="166"/>
    </row>
    <row r="519" spans="1:18" x14ac:dyDescent="0.35">
      <c r="A519" s="164" t="s">
        <v>86</v>
      </c>
      <c r="B519" s="164" t="s">
        <v>1234</v>
      </c>
      <c r="C519" s="164" t="s">
        <v>1235</v>
      </c>
      <c r="D519" s="164" t="s">
        <v>1236</v>
      </c>
      <c r="E519" s="165">
        <v>1</v>
      </c>
      <c r="F519" s="164" t="s">
        <v>948</v>
      </c>
      <c r="G519" s="164" t="str">
        <f>INDEX('Org2564 NEW'!E$4:E$902,MATCH(OrgTbl[[#This Row],[code5]],'Org2564 NEW'!$C$4:$C$902,0))</f>
        <v>รพช.</v>
      </c>
      <c r="H519" s="165">
        <v>55</v>
      </c>
      <c r="I519" s="164" t="s">
        <v>1196</v>
      </c>
      <c r="J519" s="169">
        <f>INDEX('Org2564 NEW'!G$4:G$902,MATCH(OrgTbl[[#This Row],[code5]],'Org2564 NEW'!$C$4:$C$902,0))</f>
        <v>30</v>
      </c>
      <c r="K519" s="164" t="s">
        <v>941</v>
      </c>
      <c r="L519" s="164" t="str">
        <f>INDEX('Org2564 NEW'!F$4:F$902,MATCH(OrgTbl[[#This Row],[code5]],'Org2564 NEW'!$C$4:$C$902,0))</f>
        <v>F2</v>
      </c>
      <c r="M519" s="165">
        <f>INDEX('Org2564 NEW'!I$4:I$902,MATCH(OrgTbl[[#This Row],[code5]],'Org2564 NEW'!$C$4:$C$902,0))</f>
        <v>5</v>
      </c>
      <c r="O519" s="164" t="s">
        <v>1237</v>
      </c>
      <c r="P519" s="164" t="str">
        <f>INDEX('Org2564 NEW'!J$4:J$902,MATCH(OrgTbl[[#This Row],[code5]],'Org2564 NEW'!$C$4:$C$902,0))</f>
        <v>รพช.F2 &lt;=30,000</v>
      </c>
      <c r="Q519" s="164"/>
      <c r="R519" s="166"/>
    </row>
    <row r="520" spans="1:18" x14ac:dyDescent="0.35">
      <c r="A520" s="164" t="s">
        <v>87</v>
      </c>
      <c r="B520" s="164" t="s">
        <v>1238</v>
      </c>
      <c r="C520" s="164" t="s">
        <v>1239</v>
      </c>
      <c r="D520" s="164" t="s">
        <v>1240</v>
      </c>
      <c r="E520" s="165">
        <v>1</v>
      </c>
      <c r="F520" s="164" t="s">
        <v>948</v>
      </c>
      <c r="G520" s="164" t="str">
        <f>INDEX('Org2564 NEW'!E$4:E$902,MATCH(OrgTbl[[#This Row],[code5]],'Org2564 NEW'!$C$4:$C$902,0))</f>
        <v>รพช.</v>
      </c>
      <c r="H520" s="165">
        <v>55</v>
      </c>
      <c r="I520" s="164" t="s">
        <v>1196</v>
      </c>
      <c r="J520" s="169">
        <f>INDEX('Org2564 NEW'!G$4:G$902,MATCH(OrgTbl[[#This Row],[code5]],'Org2564 NEW'!$C$4:$C$902,0))</f>
        <v>20</v>
      </c>
      <c r="K520" s="164" t="s">
        <v>941</v>
      </c>
      <c r="L520" s="164" t="str">
        <f>INDEX('Org2564 NEW'!F$4:F$902,MATCH(OrgTbl[[#This Row],[code5]],'Org2564 NEW'!$C$4:$C$902,0))</f>
        <v>F2</v>
      </c>
      <c r="M520" s="165">
        <f>INDEX('Org2564 NEW'!I$4:I$902,MATCH(OrgTbl[[#This Row],[code5]],'Org2564 NEW'!$C$4:$C$902,0))</f>
        <v>5</v>
      </c>
      <c r="O520" s="164" t="s">
        <v>1242</v>
      </c>
      <c r="P520" s="164" t="str">
        <f>INDEX('Org2564 NEW'!J$4:J$902,MATCH(OrgTbl[[#This Row],[code5]],'Org2564 NEW'!$C$4:$C$902,0))</f>
        <v>รพช.F2 &lt;=30,000</v>
      </c>
      <c r="Q520" s="164"/>
      <c r="R520" s="166"/>
    </row>
    <row r="521" spans="1:18" x14ac:dyDescent="0.35">
      <c r="A521" s="164" t="s">
        <v>88</v>
      </c>
      <c r="B521" s="164" t="s">
        <v>1243</v>
      </c>
      <c r="C521" s="164" t="s">
        <v>1244</v>
      </c>
      <c r="D521" s="164" t="s">
        <v>1245</v>
      </c>
      <c r="E521" s="165">
        <v>1</v>
      </c>
      <c r="F521" s="164" t="s">
        <v>948</v>
      </c>
      <c r="G521" s="164" t="str">
        <f>INDEX('Org2564 NEW'!E$4:E$902,MATCH(OrgTbl[[#This Row],[code5]],'Org2564 NEW'!$C$4:$C$902,0))</f>
        <v>รพช.</v>
      </c>
      <c r="H521" s="165">
        <v>55</v>
      </c>
      <c r="I521" s="164" t="s">
        <v>1196</v>
      </c>
      <c r="J521" s="169">
        <f>INDEX('Org2564 NEW'!G$4:G$902,MATCH(OrgTbl[[#This Row],[code5]],'Org2564 NEW'!$C$4:$C$902,0))</f>
        <v>30</v>
      </c>
      <c r="K521" s="164" t="s">
        <v>941</v>
      </c>
      <c r="L521" s="164" t="str">
        <f>INDEX('Org2564 NEW'!F$4:F$902,MATCH(OrgTbl[[#This Row],[code5]],'Org2564 NEW'!$C$4:$C$902,0))</f>
        <v>F2</v>
      </c>
      <c r="M521" s="165">
        <f>INDEX('Org2564 NEW'!I$4:I$902,MATCH(OrgTbl[[#This Row],[code5]],'Org2564 NEW'!$C$4:$C$902,0))</f>
        <v>5</v>
      </c>
      <c r="O521" s="164" t="s">
        <v>1246</v>
      </c>
      <c r="P521" s="164" t="str">
        <f>INDEX('Org2564 NEW'!J$4:J$902,MATCH(OrgTbl[[#This Row],[code5]],'Org2564 NEW'!$C$4:$C$902,0))</f>
        <v>รพช.F2 &lt;=30,000</v>
      </c>
      <c r="Q521" s="164"/>
      <c r="R521" s="166"/>
    </row>
    <row r="522" spans="1:18" x14ac:dyDescent="0.35">
      <c r="A522" s="164" t="s">
        <v>94</v>
      </c>
      <c r="B522" s="164" t="s">
        <v>1271</v>
      </c>
      <c r="C522" s="164" t="s">
        <v>1272</v>
      </c>
      <c r="D522" s="164" t="s">
        <v>1273</v>
      </c>
      <c r="E522" s="165">
        <v>1</v>
      </c>
      <c r="F522" s="164" t="s">
        <v>948</v>
      </c>
      <c r="G522" s="164" t="str">
        <f>INDEX('Org2564 NEW'!E$4:E$902,MATCH(OrgTbl[[#This Row],[code5]],'Org2564 NEW'!$C$4:$C$902,0))</f>
        <v>รพช.</v>
      </c>
      <c r="H522" s="165">
        <v>56</v>
      </c>
      <c r="I522" s="164" t="s">
        <v>1263</v>
      </c>
      <c r="J522" s="169">
        <f>INDEX('Org2564 NEW'!G$4:G$902,MATCH(OrgTbl[[#This Row],[code5]],'Org2564 NEW'!$C$4:$C$902,0))</f>
        <v>52</v>
      </c>
      <c r="K522" s="164" t="s">
        <v>932</v>
      </c>
      <c r="L522" s="164" t="str">
        <f>INDEX('Org2564 NEW'!F$4:F$902,MATCH(OrgTbl[[#This Row],[code5]],'Org2564 NEW'!$C$4:$C$902,0))</f>
        <v>F2</v>
      </c>
      <c r="M522" s="165">
        <f>INDEX('Org2564 NEW'!I$4:I$902,MATCH(OrgTbl[[#This Row],[code5]],'Org2564 NEW'!$C$4:$C$902,0))</f>
        <v>6</v>
      </c>
      <c r="O522" s="164" t="s">
        <v>1274</v>
      </c>
      <c r="P522" s="164" t="str">
        <f>INDEX('Org2564 NEW'!J$4:J$902,MATCH(OrgTbl[[#This Row],[code5]],'Org2564 NEW'!$C$4:$C$902,0))</f>
        <v>รพช.F2 30,000 - 60,000</v>
      </c>
      <c r="Q522" s="164"/>
      <c r="R522" s="166"/>
    </row>
    <row r="523" spans="1:18" x14ac:dyDescent="0.35">
      <c r="A523" s="164" t="s">
        <v>95</v>
      </c>
      <c r="B523" s="164" t="s">
        <v>1275</v>
      </c>
      <c r="C523" s="164" t="s">
        <v>1276</v>
      </c>
      <c r="D523" s="164" t="s">
        <v>1277</v>
      </c>
      <c r="E523" s="165">
        <v>1</v>
      </c>
      <c r="F523" s="164" t="s">
        <v>948</v>
      </c>
      <c r="G523" s="164" t="str">
        <f>INDEX('Org2564 NEW'!E$4:E$902,MATCH(OrgTbl[[#This Row],[code5]],'Org2564 NEW'!$C$4:$C$902,0))</f>
        <v>รพช.</v>
      </c>
      <c r="H523" s="165">
        <v>56</v>
      </c>
      <c r="I523" s="164" t="s">
        <v>1263</v>
      </c>
      <c r="J523" s="169">
        <f>INDEX('Org2564 NEW'!G$4:G$902,MATCH(OrgTbl[[#This Row],[code5]],'Org2564 NEW'!$C$4:$C$902,0))</f>
        <v>31</v>
      </c>
      <c r="K523" s="164" t="s">
        <v>932</v>
      </c>
      <c r="L523" s="164" t="str">
        <f>INDEX('Org2564 NEW'!F$4:F$902,MATCH(OrgTbl[[#This Row],[code5]],'Org2564 NEW'!$C$4:$C$902,0))</f>
        <v>F2</v>
      </c>
      <c r="M523" s="165">
        <f>INDEX('Org2564 NEW'!I$4:I$902,MATCH(OrgTbl[[#This Row],[code5]],'Org2564 NEW'!$C$4:$C$902,0))</f>
        <v>5</v>
      </c>
      <c r="O523" s="164" t="s">
        <v>1278</v>
      </c>
      <c r="P523" s="164" t="str">
        <f>INDEX('Org2564 NEW'!J$4:J$902,MATCH(OrgTbl[[#This Row],[code5]],'Org2564 NEW'!$C$4:$C$902,0))</f>
        <v>รพช.F2 &lt;=30,000</v>
      </c>
      <c r="Q523" s="164"/>
      <c r="R523" s="166"/>
    </row>
    <row r="524" spans="1:18" x14ac:dyDescent="0.35">
      <c r="A524" s="164" t="s">
        <v>96</v>
      </c>
      <c r="B524" s="164" t="s">
        <v>1279</v>
      </c>
      <c r="C524" s="164" t="s">
        <v>1280</v>
      </c>
      <c r="D524" s="164" t="s">
        <v>1281</v>
      </c>
      <c r="E524" s="165">
        <v>1</v>
      </c>
      <c r="F524" s="164" t="s">
        <v>948</v>
      </c>
      <c r="G524" s="164" t="str">
        <f>INDEX('Org2564 NEW'!E$4:E$902,MATCH(OrgTbl[[#This Row],[code5]],'Org2564 NEW'!$C$4:$C$902,0))</f>
        <v>รพช.</v>
      </c>
      <c r="H524" s="165">
        <v>56</v>
      </c>
      <c r="I524" s="164" t="s">
        <v>1263</v>
      </c>
      <c r="J524" s="169">
        <f>INDEX('Org2564 NEW'!G$4:G$902,MATCH(OrgTbl[[#This Row],[code5]],'Org2564 NEW'!$C$4:$C$902,0))</f>
        <v>76</v>
      </c>
      <c r="K524" s="164" t="s">
        <v>932</v>
      </c>
      <c r="L524" s="164" t="str">
        <f>INDEX('Org2564 NEW'!F$4:F$902,MATCH(OrgTbl[[#This Row],[code5]],'Org2564 NEW'!$C$4:$C$902,0))</f>
        <v>F2</v>
      </c>
      <c r="M524" s="165">
        <f>INDEX('Org2564 NEW'!I$4:I$902,MATCH(OrgTbl[[#This Row],[code5]],'Org2564 NEW'!$C$4:$C$902,0))</f>
        <v>6</v>
      </c>
      <c r="O524" s="164" t="s">
        <v>1283</v>
      </c>
      <c r="P524" s="164" t="str">
        <f>INDEX('Org2564 NEW'!J$4:J$902,MATCH(OrgTbl[[#This Row],[code5]],'Org2564 NEW'!$C$4:$C$902,0))</f>
        <v>รพช.F2 30,000 - 60,000</v>
      </c>
      <c r="Q524" s="164"/>
      <c r="R524" s="166"/>
    </row>
    <row r="525" spans="1:18" x14ac:dyDescent="0.35">
      <c r="A525" s="164" t="s">
        <v>97</v>
      </c>
      <c r="B525" s="164" t="s">
        <v>1284</v>
      </c>
      <c r="C525" s="164" t="s">
        <v>1285</v>
      </c>
      <c r="D525" s="164" t="s">
        <v>1286</v>
      </c>
      <c r="E525" s="165">
        <v>1</v>
      </c>
      <c r="F525" s="164" t="s">
        <v>948</v>
      </c>
      <c r="G525" s="164" t="str">
        <f>INDEX('Org2564 NEW'!E$4:E$902,MATCH(OrgTbl[[#This Row],[code5]],'Org2564 NEW'!$C$4:$C$902,0))</f>
        <v>รพช.</v>
      </c>
      <c r="H525" s="165">
        <v>56</v>
      </c>
      <c r="I525" s="164" t="s">
        <v>1263</v>
      </c>
      <c r="J525" s="169">
        <f>INDEX('Org2564 NEW'!G$4:G$902,MATCH(OrgTbl[[#This Row],[code5]],'Org2564 NEW'!$C$4:$C$902,0))</f>
        <v>61</v>
      </c>
      <c r="K525" s="164" t="s">
        <v>932</v>
      </c>
      <c r="L525" s="164" t="str">
        <f>INDEX('Org2564 NEW'!F$4:F$902,MATCH(OrgTbl[[#This Row],[code5]],'Org2564 NEW'!$C$4:$C$902,0))</f>
        <v>F2</v>
      </c>
      <c r="M525" s="165">
        <f>INDEX('Org2564 NEW'!I$4:I$902,MATCH(OrgTbl[[#This Row],[code5]],'Org2564 NEW'!$C$4:$C$902,0))</f>
        <v>6</v>
      </c>
      <c r="O525" s="164" t="s">
        <v>1287</v>
      </c>
      <c r="P525" s="164" t="str">
        <f>INDEX('Org2564 NEW'!J$4:J$902,MATCH(OrgTbl[[#This Row],[code5]],'Org2564 NEW'!$C$4:$C$902,0))</f>
        <v>รพช.F2 30,000 - 60,000</v>
      </c>
      <c r="Q525" s="164"/>
      <c r="R525" s="166"/>
    </row>
    <row r="526" spans="1:18" x14ac:dyDescent="0.35">
      <c r="A526" s="164" t="s">
        <v>98</v>
      </c>
      <c r="B526" s="164" t="s">
        <v>1288</v>
      </c>
      <c r="C526" s="164" t="s">
        <v>1289</v>
      </c>
      <c r="D526" s="164" t="s">
        <v>1290</v>
      </c>
      <c r="E526" s="165">
        <v>1</v>
      </c>
      <c r="F526" s="164" t="s">
        <v>948</v>
      </c>
      <c r="G526" s="164" t="str">
        <f>INDEX('Org2564 NEW'!E$4:E$902,MATCH(OrgTbl[[#This Row],[code5]],'Org2564 NEW'!$C$4:$C$902,0))</f>
        <v>รพช.</v>
      </c>
      <c r="H526" s="165">
        <v>56</v>
      </c>
      <c r="I526" s="164" t="s">
        <v>1263</v>
      </c>
      <c r="J526" s="169">
        <f>INDEX('Org2564 NEW'!G$4:G$902,MATCH(OrgTbl[[#This Row],[code5]],'Org2564 NEW'!$C$4:$C$902,0))</f>
        <v>33</v>
      </c>
      <c r="K526" s="164" t="s">
        <v>932</v>
      </c>
      <c r="L526" s="164" t="str">
        <f>INDEX('Org2564 NEW'!F$4:F$902,MATCH(OrgTbl[[#This Row],[code5]],'Org2564 NEW'!$C$4:$C$902,0))</f>
        <v>F2</v>
      </c>
      <c r="M526" s="165">
        <f>INDEX('Org2564 NEW'!I$4:I$902,MATCH(OrgTbl[[#This Row],[code5]],'Org2564 NEW'!$C$4:$C$902,0))</f>
        <v>5</v>
      </c>
      <c r="O526" s="164" t="s">
        <v>1291</v>
      </c>
      <c r="P526" s="164" t="str">
        <f>INDEX('Org2564 NEW'!J$4:J$902,MATCH(OrgTbl[[#This Row],[code5]],'Org2564 NEW'!$C$4:$C$902,0))</f>
        <v>รพช.F2 &lt;=30,000</v>
      </c>
      <c r="Q526" s="164"/>
      <c r="R526" s="166"/>
    </row>
    <row r="527" spans="1:18" x14ac:dyDescent="0.35">
      <c r="A527" s="164" t="s">
        <v>36</v>
      </c>
      <c r="B527" s="164" t="s">
        <v>1308</v>
      </c>
      <c r="C527" s="164" t="s">
        <v>1309</v>
      </c>
      <c r="D527" s="164" t="s">
        <v>1310</v>
      </c>
      <c r="E527" s="165">
        <v>1</v>
      </c>
      <c r="F527" s="164" t="s">
        <v>948</v>
      </c>
      <c r="G527" s="164" t="str">
        <f>INDEX('Org2564 NEW'!E$4:E$902,MATCH(OrgTbl[[#This Row],[code5]],'Org2564 NEW'!$C$4:$C$902,0))</f>
        <v>รพช.</v>
      </c>
      <c r="H527" s="165">
        <v>57</v>
      </c>
      <c r="I527" s="164" t="s">
        <v>1305</v>
      </c>
      <c r="J527" s="169">
        <f>INDEX('Org2564 NEW'!G$4:G$902,MATCH(OrgTbl[[#This Row],[code5]],'Org2564 NEW'!$C$4:$C$902,0))</f>
        <v>71</v>
      </c>
      <c r="K527" s="164" t="s">
        <v>941</v>
      </c>
      <c r="L527" s="164" t="str">
        <f>INDEX('Org2564 NEW'!F$4:F$902,MATCH(OrgTbl[[#This Row],[code5]],'Org2564 NEW'!$C$4:$C$902,0))</f>
        <v>F1</v>
      </c>
      <c r="M527" s="165">
        <f>INDEX('Org2564 NEW'!I$4:I$902,MATCH(OrgTbl[[#This Row],[code5]],'Org2564 NEW'!$C$4:$C$902,0))</f>
        <v>10</v>
      </c>
      <c r="O527" s="164" t="s">
        <v>1312</v>
      </c>
      <c r="P527" s="164" t="str">
        <f>INDEX('Org2564 NEW'!J$4:J$902,MATCH(OrgTbl[[#This Row],[code5]],'Org2564 NEW'!$C$4:$C$902,0))</f>
        <v>รพช.F1 50,000-100,000</v>
      </c>
      <c r="Q527" s="164"/>
      <c r="R527" s="166"/>
    </row>
    <row r="528" spans="1:18" x14ac:dyDescent="0.35">
      <c r="A528" s="164" t="s">
        <v>37</v>
      </c>
      <c r="B528" s="164" t="s">
        <v>1313</v>
      </c>
      <c r="C528" s="164" t="s">
        <v>1314</v>
      </c>
      <c r="D528" s="164" t="s">
        <v>1315</v>
      </c>
      <c r="E528" s="165">
        <v>1</v>
      </c>
      <c r="F528" s="164" t="s">
        <v>948</v>
      </c>
      <c r="G528" s="164" t="str">
        <f>INDEX('Org2564 NEW'!E$4:E$902,MATCH(OrgTbl[[#This Row],[code5]],'Org2564 NEW'!$C$4:$C$902,0))</f>
        <v>รพช.</v>
      </c>
      <c r="H528" s="165">
        <v>57</v>
      </c>
      <c r="I528" s="164" t="s">
        <v>1305</v>
      </c>
      <c r="J528" s="169">
        <f>INDEX('Org2564 NEW'!G$4:G$902,MATCH(OrgTbl[[#This Row],[code5]],'Org2564 NEW'!$C$4:$C$902,0))</f>
        <v>125</v>
      </c>
      <c r="K528" s="164" t="s">
        <v>932</v>
      </c>
      <c r="L528" s="164" t="str">
        <f>INDEX('Org2564 NEW'!F$4:F$902,MATCH(OrgTbl[[#This Row],[code5]],'Org2564 NEW'!$C$4:$C$902,0))</f>
        <v>F1</v>
      </c>
      <c r="M528" s="165">
        <f>INDEX('Org2564 NEW'!I$4:I$902,MATCH(OrgTbl[[#This Row],[code5]],'Org2564 NEW'!$C$4:$C$902,0))</f>
        <v>10</v>
      </c>
      <c r="O528" s="164" t="s">
        <v>1318</v>
      </c>
      <c r="P528" s="164" t="str">
        <f>INDEX('Org2564 NEW'!J$4:J$902,MATCH(OrgTbl[[#This Row],[code5]],'Org2564 NEW'!$C$4:$C$902,0))</f>
        <v>รพช.F1 50,000-100,000</v>
      </c>
      <c r="Q528" s="164"/>
      <c r="R528" s="166"/>
    </row>
    <row r="529" spans="1:18" x14ac:dyDescent="0.35">
      <c r="A529" s="164" t="s">
        <v>38</v>
      </c>
      <c r="B529" s="164" t="s">
        <v>1319</v>
      </c>
      <c r="C529" s="164" t="s">
        <v>1320</v>
      </c>
      <c r="D529" s="164" t="s">
        <v>1321</v>
      </c>
      <c r="E529" s="165">
        <v>1</v>
      </c>
      <c r="F529" s="164" t="s">
        <v>948</v>
      </c>
      <c r="G529" s="164" t="str">
        <f>INDEX('Org2564 NEW'!E$4:E$902,MATCH(OrgTbl[[#This Row],[code5]],'Org2564 NEW'!$C$4:$C$902,0))</f>
        <v>รพช.</v>
      </c>
      <c r="H529" s="165">
        <v>57</v>
      </c>
      <c r="I529" s="164" t="s">
        <v>1305</v>
      </c>
      <c r="J529" s="169">
        <f>INDEX('Org2564 NEW'!G$4:G$902,MATCH(OrgTbl[[#This Row],[code5]],'Org2564 NEW'!$C$4:$C$902,0))</f>
        <v>30</v>
      </c>
      <c r="K529" s="164" t="s">
        <v>932</v>
      </c>
      <c r="L529" s="164" t="str">
        <f>INDEX('Org2564 NEW'!F$4:F$902,MATCH(OrgTbl[[#This Row],[code5]],'Org2564 NEW'!$C$4:$C$902,0))</f>
        <v>F2</v>
      </c>
      <c r="M529" s="165">
        <f>INDEX('Org2564 NEW'!I$4:I$902,MATCH(OrgTbl[[#This Row],[code5]],'Org2564 NEW'!$C$4:$C$902,0))</f>
        <v>5</v>
      </c>
      <c r="O529" s="164" t="s">
        <v>1322</v>
      </c>
      <c r="P529" s="164" t="str">
        <f>INDEX('Org2564 NEW'!J$4:J$902,MATCH(OrgTbl[[#This Row],[code5]],'Org2564 NEW'!$C$4:$C$902,0))</f>
        <v>รพช.F2 &lt;=30,000</v>
      </c>
      <c r="Q529" s="164"/>
      <c r="R529" s="166"/>
    </row>
    <row r="530" spans="1:18" x14ac:dyDescent="0.35">
      <c r="A530" s="164" t="s">
        <v>39</v>
      </c>
      <c r="B530" s="164" t="s">
        <v>1323</v>
      </c>
      <c r="C530" s="164" t="s">
        <v>1324</v>
      </c>
      <c r="D530" s="164" t="s">
        <v>1325</v>
      </c>
      <c r="E530" s="165">
        <v>1</v>
      </c>
      <c r="F530" s="164" t="s">
        <v>948</v>
      </c>
      <c r="G530" s="164" t="str">
        <f>INDEX('Org2564 NEW'!E$4:E$902,MATCH(OrgTbl[[#This Row],[code5]],'Org2564 NEW'!$C$4:$C$902,0))</f>
        <v>รพช.</v>
      </c>
      <c r="H530" s="165">
        <v>57</v>
      </c>
      <c r="I530" s="164" t="s">
        <v>1305</v>
      </c>
      <c r="J530" s="169">
        <f>INDEX('Org2564 NEW'!G$4:G$902,MATCH(OrgTbl[[#This Row],[code5]],'Org2564 NEW'!$C$4:$C$902,0))</f>
        <v>152</v>
      </c>
      <c r="K530" s="164" t="s">
        <v>932</v>
      </c>
      <c r="L530" s="164" t="str">
        <f>INDEX('Org2564 NEW'!F$4:F$902,MATCH(OrgTbl[[#This Row],[code5]],'Org2564 NEW'!$C$4:$C$902,0))</f>
        <v>M2</v>
      </c>
      <c r="M530" s="165">
        <f>INDEX('Org2564 NEW'!I$4:I$902,MATCH(OrgTbl[[#This Row],[code5]],'Org2564 NEW'!$C$4:$C$902,0))</f>
        <v>13</v>
      </c>
      <c r="O530" s="164" t="s">
        <v>1327</v>
      </c>
      <c r="P530" s="164" t="str">
        <f>INDEX('Org2564 NEW'!J$4:J$902,MATCH(OrgTbl[[#This Row],[code5]],'Org2564 NEW'!$C$4:$C$902,0))</f>
        <v>รพช. M2 &gt;100</v>
      </c>
      <c r="Q530" s="164"/>
      <c r="R530" s="166"/>
    </row>
    <row r="531" spans="1:18" x14ac:dyDescent="0.35">
      <c r="A531" s="164" t="s">
        <v>40</v>
      </c>
      <c r="B531" s="164" t="s">
        <v>1328</v>
      </c>
      <c r="C531" s="164" t="s">
        <v>1329</v>
      </c>
      <c r="D531" s="164" t="s">
        <v>1330</v>
      </c>
      <c r="E531" s="165">
        <v>1</v>
      </c>
      <c r="F531" s="164" t="s">
        <v>948</v>
      </c>
      <c r="G531" s="164" t="str">
        <f>INDEX('Org2564 NEW'!E$4:E$902,MATCH(OrgTbl[[#This Row],[code5]],'Org2564 NEW'!$C$4:$C$902,0))</f>
        <v>รพช.</v>
      </c>
      <c r="H531" s="165">
        <v>57</v>
      </c>
      <c r="I531" s="164" t="s">
        <v>1305</v>
      </c>
      <c r="J531" s="169">
        <f>INDEX('Org2564 NEW'!G$4:G$902,MATCH(OrgTbl[[#This Row],[code5]],'Org2564 NEW'!$C$4:$C$902,0))</f>
        <v>60</v>
      </c>
      <c r="K531" s="164" t="s">
        <v>932</v>
      </c>
      <c r="L531" s="164" t="str">
        <f>INDEX('Org2564 NEW'!F$4:F$902,MATCH(OrgTbl[[#This Row],[code5]],'Org2564 NEW'!$C$4:$C$902,0))</f>
        <v>F2</v>
      </c>
      <c r="M531" s="165">
        <f>INDEX('Org2564 NEW'!I$4:I$902,MATCH(OrgTbl[[#This Row],[code5]],'Org2564 NEW'!$C$4:$C$902,0))</f>
        <v>6</v>
      </c>
      <c r="O531" s="164" t="s">
        <v>1331</v>
      </c>
      <c r="P531" s="164" t="str">
        <f>INDEX('Org2564 NEW'!J$4:J$902,MATCH(OrgTbl[[#This Row],[code5]],'Org2564 NEW'!$C$4:$C$902,0))</f>
        <v>รพช.F2 30,000 - 60,000</v>
      </c>
      <c r="Q531" s="164"/>
      <c r="R531" s="166"/>
    </row>
    <row r="532" spans="1:18" x14ac:dyDescent="0.35">
      <c r="A532" s="164" t="s">
        <v>41</v>
      </c>
      <c r="B532" s="164" t="s">
        <v>1332</v>
      </c>
      <c r="C532" s="164" t="s">
        <v>1333</v>
      </c>
      <c r="D532" s="164" t="s">
        <v>1334</v>
      </c>
      <c r="E532" s="165">
        <v>1</v>
      </c>
      <c r="F532" s="164" t="s">
        <v>948</v>
      </c>
      <c r="G532" s="164" t="str">
        <f>INDEX('Org2564 NEW'!E$4:E$902,MATCH(OrgTbl[[#This Row],[code5]],'Org2564 NEW'!$C$4:$C$902,0))</f>
        <v>รพช.</v>
      </c>
      <c r="H532" s="165">
        <v>57</v>
      </c>
      <c r="I532" s="164" t="s">
        <v>1305</v>
      </c>
      <c r="J532" s="169">
        <f>INDEX('Org2564 NEW'!G$4:G$902,MATCH(OrgTbl[[#This Row],[code5]],'Org2564 NEW'!$C$4:$C$902,0))</f>
        <v>118</v>
      </c>
      <c r="K532" s="164" t="s">
        <v>932</v>
      </c>
      <c r="L532" s="164" t="str">
        <f>INDEX('Org2564 NEW'!F$4:F$902,MATCH(OrgTbl[[#This Row],[code5]],'Org2564 NEW'!$C$4:$C$902,0))</f>
        <v>M2</v>
      </c>
      <c r="M532" s="165">
        <f>INDEX('Org2564 NEW'!I$4:I$902,MATCH(OrgTbl[[#This Row],[code5]],'Org2564 NEW'!$C$4:$C$902,0))</f>
        <v>13</v>
      </c>
      <c r="O532" s="164" t="s">
        <v>1336</v>
      </c>
      <c r="P532" s="164" t="str">
        <f>INDEX('Org2564 NEW'!J$4:J$902,MATCH(OrgTbl[[#This Row],[code5]],'Org2564 NEW'!$C$4:$C$902,0))</f>
        <v>รพช. M2 &gt;100</v>
      </c>
      <c r="Q532" s="164"/>
      <c r="R532" s="166"/>
    </row>
    <row r="533" spans="1:18" x14ac:dyDescent="0.35">
      <c r="A533" s="164" t="s">
        <v>42</v>
      </c>
      <c r="B533" s="164" t="s">
        <v>1337</v>
      </c>
      <c r="C533" s="164" t="s">
        <v>1338</v>
      </c>
      <c r="D533" s="164" t="s">
        <v>1339</v>
      </c>
      <c r="E533" s="165">
        <v>1</v>
      </c>
      <c r="F533" s="164" t="s">
        <v>948</v>
      </c>
      <c r="G533" s="164" t="str">
        <f>INDEX('Org2564 NEW'!E$4:E$902,MATCH(OrgTbl[[#This Row],[code5]],'Org2564 NEW'!$C$4:$C$902,0))</f>
        <v>รพช.</v>
      </c>
      <c r="H533" s="165">
        <v>57</v>
      </c>
      <c r="I533" s="164" t="s">
        <v>1305</v>
      </c>
      <c r="J533" s="169">
        <f>INDEX('Org2564 NEW'!G$4:G$902,MATCH(OrgTbl[[#This Row],[code5]],'Org2564 NEW'!$C$4:$C$902,0))</f>
        <v>65</v>
      </c>
      <c r="K533" s="164" t="s">
        <v>932</v>
      </c>
      <c r="L533" s="164" t="str">
        <f>INDEX('Org2564 NEW'!F$4:F$902,MATCH(OrgTbl[[#This Row],[code5]],'Org2564 NEW'!$C$4:$C$902,0))</f>
        <v>F2</v>
      </c>
      <c r="M533" s="165">
        <f>INDEX('Org2564 NEW'!I$4:I$902,MATCH(OrgTbl[[#This Row],[code5]],'Org2564 NEW'!$C$4:$C$902,0))</f>
        <v>7</v>
      </c>
      <c r="O533" s="164" t="s">
        <v>1340</v>
      </c>
      <c r="P533" s="164" t="str">
        <f>INDEX('Org2564 NEW'!J$4:J$902,MATCH(OrgTbl[[#This Row],[code5]],'Org2564 NEW'!$C$4:$C$902,0))</f>
        <v>รพช.F2 60,000-90,000</v>
      </c>
      <c r="Q533" s="164"/>
      <c r="R533" s="166"/>
    </row>
    <row r="534" spans="1:18" x14ac:dyDescent="0.35">
      <c r="A534" s="164" t="s">
        <v>43</v>
      </c>
      <c r="B534" s="164" t="s">
        <v>1341</v>
      </c>
      <c r="C534" s="164" t="s">
        <v>1342</v>
      </c>
      <c r="D534" s="164" t="s">
        <v>1343</v>
      </c>
      <c r="E534" s="165">
        <v>1</v>
      </c>
      <c r="F534" s="164" t="s">
        <v>948</v>
      </c>
      <c r="G534" s="164" t="str">
        <f>INDEX('Org2564 NEW'!E$4:E$902,MATCH(OrgTbl[[#This Row],[code5]],'Org2564 NEW'!$C$4:$C$902,0))</f>
        <v>รพช.</v>
      </c>
      <c r="H534" s="165">
        <v>57</v>
      </c>
      <c r="I534" s="164" t="s">
        <v>1305</v>
      </c>
      <c r="J534" s="169">
        <f>INDEX('Org2564 NEW'!G$4:G$902,MATCH(OrgTbl[[#This Row],[code5]],'Org2564 NEW'!$C$4:$C$902,0))</f>
        <v>64</v>
      </c>
      <c r="K534" s="164" t="s">
        <v>932</v>
      </c>
      <c r="L534" s="164" t="str">
        <f>INDEX('Org2564 NEW'!F$4:F$902,MATCH(OrgTbl[[#This Row],[code5]],'Org2564 NEW'!$C$4:$C$902,0))</f>
        <v>F1</v>
      </c>
      <c r="M534" s="165">
        <f>INDEX('Org2564 NEW'!I$4:I$902,MATCH(OrgTbl[[#This Row],[code5]],'Org2564 NEW'!$C$4:$C$902,0))</f>
        <v>10</v>
      </c>
      <c r="O534" s="164" t="s">
        <v>1345</v>
      </c>
      <c r="P534" s="164" t="str">
        <f>INDEX('Org2564 NEW'!J$4:J$902,MATCH(OrgTbl[[#This Row],[code5]],'Org2564 NEW'!$C$4:$C$902,0))</f>
        <v>รพช.F1 50,000-100,000</v>
      </c>
      <c r="Q534" s="164"/>
      <c r="R534" s="166"/>
    </row>
    <row r="535" spans="1:18" x14ac:dyDescent="0.35">
      <c r="A535" s="164" t="s">
        <v>44</v>
      </c>
      <c r="B535" s="164" t="s">
        <v>1346</v>
      </c>
      <c r="C535" s="164" t="s">
        <v>1347</v>
      </c>
      <c r="D535" s="164" t="s">
        <v>1348</v>
      </c>
      <c r="E535" s="165">
        <v>1</v>
      </c>
      <c r="F535" s="164" t="s">
        <v>948</v>
      </c>
      <c r="G535" s="164" t="str">
        <f>INDEX('Org2564 NEW'!E$4:E$902,MATCH(OrgTbl[[#This Row],[code5]],'Org2564 NEW'!$C$4:$C$902,0))</f>
        <v>รพช.</v>
      </c>
      <c r="H535" s="165">
        <v>57</v>
      </c>
      <c r="I535" s="164" t="s">
        <v>1305</v>
      </c>
      <c r="J535" s="169">
        <f>INDEX('Org2564 NEW'!G$4:G$902,MATCH(OrgTbl[[#This Row],[code5]],'Org2564 NEW'!$C$4:$C$902,0))</f>
        <v>64</v>
      </c>
      <c r="K535" s="164" t="s">
        <v>932</v>
      </c>
      <c r="L535" s="164" t="str">
        <f>INDEX('Org2564 NEW'!F$4:F$902,MATCH(OrgTbl[[#This Row],[code5]],'Org2564 NEW'!$C$4:$C$902,0))</f>
        <v>F2</v>
      </c>
      <c r="M535" s="165">
        <f>INDEX('Org2564 NEW'!I$4:I$902,MATCH(OrgTbl[[#This Row],[code5]],'Org2564 NEW'!$C$4:$C$902,0))</f>
        <v>6</v>
      </c>
      <c r="O535" s="164" t="s">
        <v>1350</v>
      </c>
      <c r="P535" s="164" t="str">
        <f>INDEX('Org2564 NEW'!J$4:J$902,MATCH(OrgTbl[[#This Row],[code5]],'Org2564 NEW'!$C$4:$C$902,0))</f>
        <v>รพช.F2 30,000 - 60,000</v>
      </c>
      <c r="Q535" s="164"/>
      <c r="R535" s="166"/>
    </row>
    <row r="536" spans="1:18" x14ac:dyDescent="0.35">
      <c r="A536" s="164" t="s">
        <v>45</v>
      </c>
      <c r="B536" s="164" t="s">
        <v>1351</v>
      </c>
      <c r="C536" s="164" t="s">
        <v>1352</v>
      </c>
      <c r="D536" s="164" t="s">
        <v>1353</v>
      </c>
      <c r="E536" s="165">
        <v>1</v>
      </c>
      <c r="F536" s="164" t="s">
        <v>948</v>
      </c>
      <c r="G536" s="164" t="str">
        <f>INDEX('Org2564 NEW'!E$4:E$902,MATCH(OrgTbl[[#This Row],[code5]],'Org2564 NEW'!$C$4:$C$902,0))</f>
        <v>รพช.</v>
      </c>
      <c r="H536" s="165">
        <v>57</v>
      </c>
      <c r="I536" s="164" t="s">
        <v>1305</v>
      </c>
      <c r="J536" s="169">
        <f>INDEX('Org2564 NEW'!G$4:G$902,MATCH(OrgTbl[[#This Row],[code5]],'Org2564 NEW'!$C$4:$C$902,0))</f>
        <v>30</v>
      </c>
      <c r="K536" s="164" t="s">
        <v>932</v>
      </c>
      <c r="L536" s="164" t="str">
        <f>INDEX('Org2564 NEW'!F$4:F$902,MATCH(OrgTbl[[#This Row],[code5]],'Org2564 NEW'!$C$4:$C$902,0))</f>
        <v>F2</v>
      </c>
      <c r="M536" s="165">
        <f>INDEX('Org2564 NEW'!I$4:I$902,MATCH(OrgTbl[[#This Row],[code5]],'Org2564 NEW'!$C$4:$C$902,0))</f>
        <v>5</v>
      </c>
      <c r="O536" s="164" t="s">
        <v>1354</v>
      </c>
      <c r="P536" s="164" t="str">
        <f>INDEX('Org2564 NEW'!J$4:J$902,MATCH(OrgTbl[[#This Row],[code5]],'Org2564 NEW'!$C$4:$C$902,0))</f>
        <v>รพช.F2 &lt;=30,000</v>
      </c>
      <c r="Q536" s="164"/>
      <c r="R536" s="166"/>
    </row>
    <row r="537" spans="1:18" x14ac:dyDescent="0.35">
      <c r="A537" s="164" t="s">
        <v>46</v>
      </c>
      <c r="B537" s="164" t="s">
        <v>1355</v>
      </c>
      <c r="C537" s="164" t="s">
        <v>1356</v>
      </c>
      <c r="D537" s="164" t="s">
        <v>1357</v>
      </c>
      <c r="E537" s="165">
        <v>1</v>
      </c>
      <c r="F537" s="164" t="s">
        <v>948</v>
      </c>
      <c r="G537" s="164" t="str">
        <f>INDEX('Org2564 NEW'!E$4:E$902,MATCH(OrgTbl[[#This Row],[code5]],'Org2564 NEW'!$C$4:$C$902,0))</f>
        <v>รพช.</v>
      </c>
      <c r="H537" s="165">
        <v>57</v>
      </c>
      <c r="I537" s="164" t="s">
        <v>1305</v>
      </c>
      <c r="J537" s="169">
        <f>INDEX('Org2564 NEW'!G$4:G$902,MATCH(OrgTbl[[#This Row],[code5]],'Org2564 NEW'!$C$4:$C$902,0))</f>
        <v>43</v>
      </c>
      <c r="K537" s="164" t="s">
        <v>932</v>
      </c>
      <c r="L537" s="164" t="str">
        <f>INDEX('Org2564 NEW'!F$4:F$902,MATCH(OrgTbl[[#This Row],[code5]],'Org2564 NEW'!$C$4:$C$902,0))</f>
        <v>F2</v>
      </c>
      <c r="M537" s="165">
        <f>INDEX('Org2564 NEW'!I$4:I$902,MATCH(OrgTbl[[#This Row],[code5]],'Org2564 NEW'!$C$4:$C$902,0))</f>
        <v>5</v>
      </c>
      <c r="O537" s="164" t="s">
        <v>1358</v>
      </c>
      <c r="P537" s="164" t="str">
        <f>INDEX('Org2564 NEW'!J$4:J$902,MATCH(OrgTbl[[#This Row],[code5]],'Org2564 NEW'!$C$4:$C$902,0))</f>
        <v>รพช.F2 &lt;=30,000</v>
      </c>
      <c r="Q537" s="164"/>
      <c r="R537" s="166"/>
    </row>
    <row r="538" spans="1:18" x14ac:dyDescent="0.35">
      <c r="A538" s="164" t="s">
        <v>47</v>
      </c>
      <c r="B538" s="164" t="s">
        <v>1359</v>
      </c>
      <c r="C538" s="164" t="s">
        <v>1360</v>
      </c>
      <c r="D538" s="164" t="s">
        <v>1361</v>
      </c>
      <c r="E538" s="165">
        <v>1</v>
      </c>
      <c r="F538" s="164" t="s">
        <v>948</v>
      </c>
      <c r="G538" s="164" t="str">
        <f>INDEX('Org2564 NEW'!E$4:E$902,MATCH(OrgTbl[[#This Row],[code5]],'Org2564 NEW'!$C$4:$C$902,0))</f>
        <v>รพช.</v>
      </c>
      <c r="H538" s="165">
        <v>57</v>
      </c>
      <c r="I538" s="164" t="s">
        <v>1305</v>
      </c>
      <c r="J538" s="169">
        <f>INDEX('Org2564 NEW'!G$4:G$902,MATCH(OrgTbl[[#This Row],[code5]],'Org2564 NEW'!$C$4:$C$902,0))</f>
        <v>30</v>
      </c>
      <c r="K538" s="164" t="s">
        <v>932</v>
      </c>
      <c r="L538" s="164" t="str">
        <f>INDEX('Org2564 NEW'!F$4:F$902,MATCH(OrgTbl[[#This Row],[code5]],'Org2564 NEW'!$C$4:$C$902,0))</f>
        <v>F2</v>
      </c>
      <c r="M538" s="165">
        <f>INDEX('Org2564 NEW'!I$4:I$902,MATCH(OrgTbl[[#This Row],[code5]],'Org2564 NEW'!$C$4:$C$902,0))</f>
        <v>6</v>
      </c>
      <c r="O538" s="164" t="s">
        <v>1362</v>
      </c>
      <c r="P538" s="164" t="str">
        <f>INDEX('Org2564 NEW'!J$4:J$902,MATCH(OrgTbl[[#This Row],[code5]],'Org2564 NEW'!$C$4:$C$902,0))</f>
        <v>รพช.F2 30,000 - 60,000</v>
      </c>
      <c r="Q538" s="164"/>
      <c r="R538" s="166"/>
    </row>
    <row r="539" spans="1:18" x14ac:dyDescent="0.35">
      <c r="A539" s="164" t="s">
        <v>48</v>
      </c>
      <c r="B539" s="164" t="s">
        <v>1363</v>
      </c>
      <c r="C539" s="164" t="s">
        <v>1364</v>
      </c>
      <c r="D539" s="164" t="s">
        <v>1365</v>
      </c>
      <c r="E539" s="165">
        <v>1</v>
      </c>
      <c r="F539" s="164" t="s">
        <v>948</v>
      </c>
      <c r="G539" s="164" t="str">
        <f>INDEX('Org2564 NEW'!E$4:E$902,MATCH(OrgTbl[[#This Row],[code5]],'Org2564 NEW'!$C$4:$C$902,0))</f>
        <v>รพช.</v>
      </c>
      <c r="H539" s="165">
        <v>57</v>
      </c>
      <c r="I539" s="164" t="s">
        <v>1305</v>
      </c>
      <c r="J539" s="169">
        <f>INDEX('Org2564 NEW'!G$4:G$902,MATCH(OrgTbl[[#This Row],[code5]],'Org2564 NEW'!$C$4:$C$902,0))</f>
        <v>30</v>
      </c>
      <c r="K539" s="164" t="s">
        <v>932</v>
      </c>
      <c r="L539" s="164" t="str">
        <f>INDEX('Org2564 NEW'!F$4:F$902,MATCH(OrgTbl[[#This Row],[code5]],'Org2564 NEW'!$C$4:$C$902,0))</f>
        <v>F2</v>
      </c>
      <c r="M539" s="165">
        <f>INDEX('Org2564 NEW'!I$4:I$902,MATCH(OrgTbl[[#This Row],[code5]],'Org2564 NEW'!$C$4:$C$902,0))</f>
        <v>5</v>
      </c>
      <c r="O539" s="164" t="s">
        <v>1366</v>
      </c>
      <c r="P539" s="164" t="str">
        <f>INDEX('Org2564 NEW'!J$4:J$902,MATCH(OrgTbl[[#This Row],[code5]],'Org2564 NEW'!$C$4:$C$902,0))</f>
        <v>รพช.F2 &lt;=30,000</v>
      </c>
      <c r="Q539" s="164"/>
      <c r="R539" s="166"/>
    </row>
    <row r="540" spans="1:18" x14ac:dyDescent="0.35">
      <c r="A540" s="164" t="s">
        <v>49</v>
      </c>
      <c r="B540" s="164" t="s">
        <v>1367</v>
      </c>
      <c r="C540" s="164" t="s">
        <v>1368</v>
      </c>
      <c r="D540" s="164" t="s">
        <v>1369</v>
      </c>
      <c r="E540" s="165">
        <v>1</v>
      </c>
      <c r="F540" s="164" t="s">
        <v>948</v>
      </c>
      <c r="G540" s="164" t="str">
        <f>INDEX('Org2564 NEW'!E$4:E$902,MATCH(OrgTbl[[#This Row],[code5]],'Org2564 NEW'!$C$4:$C$902,0))</f>
        <v>รพช.</v>
      </c>
      <c r="H540" s="165">
        <v>57</v>
      </c>
      <c r="I540" s="164" t="s">
        <v>1305</v>
      </c>
      <c r="J540" s="169">
        <f>INDEX('Org2564 NEW'!G$4:G$902,MATCH(OrgTbl[[#This Row],[code5]],'Org2564 NEW'!$C$4:$C$902,0))</f>
        <v>33</v>
      </c>
      <c r="K540" s="164" t="s">
        <v>932</v>
      </c>
      <c r="L540" s="164" t="str">
        <f>INDEX('Org2564 NEW'!F$4:F$902,MATCH(OrgTbl[[#This Row],[code5]],'Org2564 NEW'!$C$4:$C$902,0))</f>
        <v>F2</v>
      </c>
      <c r="M540" s="165">
        <f>INDEX('Org2564 NEW'!I$4:I$902,MATCH(OrgTbl[[#This Row],[code5]],'Org2564 NEW'!$C$4:$C$902,0))</f>
        <v>5</v>
      </c>
      <c r="O540" s="164" t="s">
        <v>1370</v>
      </c>
      <c r="P540" s="164" t="str">
        <f>INDEX('Org2564 NEW'!J$4:J$902,MATCH(OrgTbl[[#This Row],[code5]],'Org2564 NEW'!$C$4:$C$902,0))</f>
        <v>รพช.F2 &lt;=30,000</v>
      </c>
      <c r="Q540" s="164"/>
      <c r="R540" s="166"/>
    </row>
    <row r="541" spans="1:18" x14ac:dyDescent="0.35">
      <c r="A541" s="164" t="s">
        <v>108</v>
      </c>
      <c r="B541" s="164" t="s">
        <v>1391</v>
      </c>
      <c r="C541" s="164" t="s">
        <v>1392</v>
      </c>
      <c r="D541" s="164" t="s">
        <v>1393</v>
      </c>
      <c r="E541" s="165">
        <v>1</v>
      </c>
      <c r="F541" s="164" t="s">
        <v>948</v>
      </c>
      <c r="G541" s="164" t="str">
        <f>INDEX('Org2564 NEW'!E$4:E$902,MATCH(OrgTbl[[#This Row],[code5]],'Org2564 NEW'!$C$4:$C$902,0))</f>
        <v>รพช.</v>
      </c>
      <c r="H541" s="165">
        <v>58</v>
      </c>
      <c r="I541" s="164" t="s">
        <v>1387</v>
      </c>
      <c r="J541" s="169">
        <f>INDEX('Org2564 NEW'!G$4:G$902,MATCH(OrgTbl[[#This Row],[code5]],'Org2564 NEW'!$C$4:$C$902,0))</f>
        <v>34</v>
      </c>
      <c r="K541" s="164" t="s">
        <v>932</v>
      </c>
      <c r="L541" s="164" t="str">
        <f>INDEX('Org2564 NEW'!F$4:F$902,MATCH(OrgTbl[[#This Row],[code5]],'Org2564 NEW'!$C$4:$C$902,0))</f>
        <v>F2</v>
      </c>
      <c r="M541" s="165">
        <f>INDEX('Org2564 NEW'!I$4:I$902,MATCH(OrgTbl[[#This Row],[code5]],'Org2564 NEW'!$C$4:$C$902,0))</f>
        <v>5</v>
      </c>
      <c r="O541" s="164" t="s">
        <v>1394</v>
      </c>
      <c r="P541" s="164" t="str">
        <f>INDEX('Org2564 NEW'!J$4:J$902,MATCH(OrgTbl[[#This Row],[code5]],'Org2564 NEW'!$C$4:$C$902,0))</f>
        <v>รพช.F2 &lt;=30,000</v>
      </c>
      <c r="Q541" s="164"/>
      <c r="R541" s="166"/>
    </row>
    <row r="542" spans="1:18" x14ac:dyDescent="0.35">
      <c r="A542" s="164" t="s">
        <v>109</v>
      </c>
      <c r="B542" s="164" t="s">
        <v>1395</v>
      </c>
      <c r="C542" s="164" t="s">
        <v>1396</v>
      </c>
      <c r="D542" s="164" t="s">
        <v>1397</v>
      </c>
      <c r="E542" s="165">
        <v>1</v>
      </c>
      <c r="F542" s="164" t="s">
        <v>948</v>
      </c>
      <c r="G542" s="164" t="str">
        <f>INDEX('Org2564 NEW'!E$4:E$902,MATCH(OrgTbl[[#This Row],[code5]],'Org2564 NEW'!$C$4:$C$902,0))</f>
        <v>รพช.</v>
      </c>
      <c r="H542" s="165">
        <v>58</v>
      </c>
      <c r="I542" s="164" t="s">
        <v>1387</v>
      </c>
      <c r="J542" s="169">
        <f>INDEX('Org2564 NEW'!G$4:G$902,MATCH(OrgTbl[[#This Row],[code5]],'Org2564 NEW'!$C$4:$C$902,0))</f>
        <v>58</v>
      </c>
      <c r="K542" s="164" t="s">
        <v>941</v>
      </c>
      <c r="L542" s="164" t="str">
        <f>INDEX('Org2564 NEW'!F$4:F$902,MATCH(OrgTbl[[#This Row],[code5]],'Org2564 NEW'!$C$4:$C$902,0))</f>
        <v>F1</v>
      </c>
      <c r="M542" s="165">
        <f>INDEX('Org2564 NEW'!I$4:I$902,MATCH(OrgTbl[[#This Row],[code5]],'Org2564 NEW'!$C$4:$C$902,0))</f>
        <v>9</v>
      </c>
      <c r="O542" s="164" t="s">
        <v>1398</v>
      </c>
      <c r="P542" s="164" t="str">
        <f>INDEX('Org2564 NEW'!J$4:J$902,MATCH(OrgTbl[[#This Row],[code5]],'Org2564 NEW'!$C$4:$C$902,0))</f>
        <v>รพช.F1 &lt;=50,000</v>
      </c>
      <c r="Q542" s="164"/>
      <c r="R542" s="166"/>
    </row>
    <row r="543" spans="1:18" x14ac:dyDescent="0.35">
      <c r="A543" s="164" t="s">
        <v>110</v>
      </c>
      <c r="B543" s="164" t="s">
        <v>1399</v>
      </c>
      <c r="C543" s="164" t="s">
        <v>1400</v>
      </c>
      <c r="D543" s="164" t="s">
        <v>1401</v>
      </c>
      <c r="E543" s="165">
        <v>1</v>
      </c>
      <c r="F543" s="164" t="s">
        <v>948</v>
      </c>
      <c r="G543" s="164" t="str">
        <f>INDEX('Org2564 NEW'!E$4:E$902,MATCH(OrgTbl[[#This Row],[code5]],'Org2564 NEW'!$C$4:$C$902,0))</f>
        <v>รพช.</v>
      </c>
      <c r="H543" s="165">
        <v>58</v>
      </c>
      <c r="I543" s="164" t="s">
        <v>1387</v>
      </c>
      <c r="J543" s="169">
        <f>INDEX('Org2564 NEW'!G$4:G$902,MATCH(OrgTbl[[#This Row],[code5]],'Org2564 NEW'!$C$4:$C$902,0))</f>
        <v>110</v>
      </c>
      <c r="K543" s="164" t="s">
        <v>941</v>
      </c>
      <c r="L543" s="164" t="str">
        <f>INDEX('Org2564 NEW'!F$4:F$902,MATCH(OrgTbl[[#This Row],[code5]],'Org2564 NEW'!$C$4:$C$902,0))</f>
        <v>M2</v>
      </c>
      <c r="M543" s="165">
        <f>INDEX('Org2564 NEW'!I$4:I$902,MATCH(OrgTbl[[#This Row],[code5]],'Org2564 NEW'!$C$4:$C$902,0))</f>
        <v>13</v>
      </c>
      <c r="O543" s="164" t="s">
        <v>1403</v>
      </c>
      <c r="P543" s="164" t="str">
        <f>INDEX('Org2564 NEW'!J$4:J$902,MATCH(OrgTbl[[#This Row],[code5]],'Org2564 NEW'!$C$4:$C$902,0))</f>
        <v>รพช. M2 &gt;100</v>
      </c>
      <c r="Q543" s="164"/>
      <c r="R543" s="166"/>
    </row>
    <row r="544" spans="1:18" x14ac:dyDescent="0.35">
      <c r="A544" s="164" t="s">
        <v>111</v>
      </c>
      <c r="B544" s="164" t="s">
        <v>1404</v>
      </c>
      <c r="C544" s="164" t="s">
        <v>1405</v>
      </c>
      <c r="D544" s="164" t="s">
        <v>1406</v>
      </c>
      <c r="E544" s="165">
        <v>1</v>
      </c>
      <c r="F544" s="164" t="s">
        <v>948</v>
      </c>
      <c r="G544" s="164" t="str">
        <f>INDEX('Org2564 NEW'!E$4:E$902,MATCH(OrgTbl[[#This Row],[code5]],'Org2564 NEW'!$C$4:$C$902,0))</f>
        <v>รพช.</v>
      </c>
      <c r="H544" s="165">
        <v>58</v>
      </c>
      <c r="I544" s="164" t="s">
        <v>1387</v>
      </c>
      <c r="J544" s="169">
        <f>INDEX('Org2564 NEW'!G$4:G$902,MATCH(OrgTbl[[#This Row],[code5]],'Org2564 NEW'!$C$4:$C$902,0))</f>
        <v>33</v>
      </c>
      <c r="K544" s="164" t="s">
        <v>941</v>
      </c>
      <c r="L544" s="164" t="str">
        <f>INDEX('Org2564 NEW'!F$4:F$902,MATCH(OrgTbl[[#This Row],[code5]],'Org2564 NEW'!$C$4:$C$902,0))</f>
        <v>F2</v>
      </c>
      <c r="M544" s="165">
        <f>INDEX('Org2564 NEW'!I$4:I$902,MATCH(OrgTbl[[#This Row],[code5]],'Org2564 NEW'!$C$4:$C$902,0))</f>
        <v>5</v>
      </c>
      <c r="O544" s="164" t="s">
        <v>1407</v>
      </c>
      <c r="P544" s="164" t="str">
        <f>INDEX('Org2564 NEW'!J$4:J$902,MATCH(OrgTbl[[#This Row],[code5]],'Org2564 NEW'!$C$4:$C$902,0))</f>
        <v>รพช.F2 &lt;=30,000</v>
      </c>
      <c r="Q544" s="164"/>
      <c r="R544" s="166"/>
    </row>
    <row r="545" spans="1:18" x14ac:dyDescent="0.35">
      <c r="A545" s="164" t="s">
        <v>112</v>
      </c>
      <c r="B545" s="164" t="s">
        <v>1408</v>
      </c>
      <c r="C545" s="164" t="s">
        <v>1409</v>
      </c>
      <c r="D545" s="164" t="s">
        <v>1410</v>
      </c>
      <c r="E545" s="165">
        <v>1</v>
      </c>
      <c r="F545" s="164" t="s">
        <v>948</v>
      </c>
      <c r="G545" s="164" t="str">
        <f>INDEX('Org2564 NEW'!E$4:E$902,MATCH(OrgTbl[[#This Row],[code5]],'Org2564 NEW'!$C$4:$C$902,0))</f>
        <v>รพช.</v>
      </c>
      <c r="H545" s="165">
        <v>58</v>
      </c>
      <c r="I545" s="164" t="s">
        <v>1387</v>
      </c>
      <c r="J545" s="169">
        <f>INDEX('Org2564 NEW'!G$4:G$902,MATCH(OrgTbl[[#This Row],[code5]],'Org2564 NEW'!$C$4:$C$902,0))</f>
        <v>32</v>
      </c>
      <c r="K545" s="164" t="s">
        <v>941</v>
      </c>
      <c r="L545" s="164" t="str">
        <f>INDEX('Org2564 NEW'!F$4:F$902,MATCH(OrgTbl[[#This Row],[code5]],'Org2564 NEW'!$C$4:$C$902,0))</f>
        <v>F2</v>
      </c>
      <c r="M545" s="165">
        <f>INDEX('Org2564 NEW'!I$4:I$902,MATCH(OrgTbl[[#This Row],[code5]],'Org2564 NEW'!$C$4:$C$902,0))</f>
        <v>6</v>
      </c>
      <c r="O545" s="164" t="s">
        <v>1411</v>
      </c>
      <c r="P545" s="164" t="str">
        <f>INDEX('Org2564 NEW'!J$4:J$902,MATCH(OrgTbl[[#This Row],[code5]],'Org2564 NEW'!$C$4:$C$902,0))</f>
        <v>รพช.F2 30,000 - 60,000</v>
      </c>
      <c r="Q545" s="164"/>
      <c r="R545" s="166"/>
    </row>
    <row r="546" spans="1:18" x14ac:dyDescent="0.35">
      <c r="A546" s="164" t="s">
        <v>113</v>
      </c>
      <c r="B546" s="164" t="s">
        <v>1412</v>
      </c>
      <c r="C546" s="164" t="s">
        <v>1413</v>
      </c>
      <c r="D546" s="164" t="s">
        <v>1414</v>
      </c>
      <c r="E546" s="165">
        <v>1</v>
      </c>
      <c r="F546" s="164" t="s">
        <v>948</v>
      </c>
      <c r="G546" s="164" t="str">
        <f>INDEX('Org2564 NEW'!E$4:E$902,MATCH(OrgTbl[[#This Row],[code5]],'Org2564 NEW'!$C$4:$C$902,0))</f>
        <v>รพช.</v>
      </c>
      <c r="H546" s="165">
        <v>58</v>
      </c>
      <c r="I546" s="164" t="s">
        <v>1387</v>
      </c>
      <c r="J546" s="169">
        <f>INDEX('Org2564 NEW'!G$4:G$902,MATCH(OrgTbl[[#This Row],[code5]],'Org2564 NEW'!$C$4:$C$902,0))</f>
        <v>35</v>
      </c>
      <c r="K546" s="164" t="s">
        <v>941</v>
      </c>
      <c r="L546" s="164" t="str">
        <f>INDEX('Org2564 NEW'!F$4:F$902,MATCH(OrgTbl[[#This Row],[code5]],'Org2564 NEW'!$C$4:$C$902,0))</f>
        <v>F2</v>
      </c>
      <c r="M546" s="165">
        <f>INDEX('Org2564 NEW'!I$4:I$902,MATCH(OrgTbl[[#This Row],[code5]],'Org2564 NEW'!$C$4:$C$902,0))</f>
        <v>5</v>
      </c>
      <c r="O546" s="164" t="s">
        <v>1415</v>
      </c>
      <c r="P546" s="164" t="str">
        <f>INDEX('Org2564 NEW'!J$4:J$902,MATCH(OrgTbl[[#This Row],[code5]],'Org2564 NEW'!$C$4:$C$902,0))</f>
        <v>รพช.F2 &lt;=30,000</v>
      </c>
      <c r="Q546" s="164"/>
      <c r="R546" s="166"/>
    </row>
    <row r="547" spans="1:18" x14ac:dyDescent="0.35">
      <c r="A547" s="164" t="s">
        <v>203</v>
      </c>
      <c r="B547" s="164" t="s">
        <v>1667</v>
      </c>
      <c r="C547" s="164" t="s">
        <v>1668</v>
      </c>
      <c r="D547" s="164" t="s">
        <v>1669</v>
      </c>
      <c r="E547" s="165">
        <v>3</v>
      </c>
      <c r="F547" s="164" t="s">
        <v>948</v>
      </c>
      <c r="G547" s="164" t="str">
        <f>INDEX('Org2564 NEW'!E$4:E$902,MATCH(OrgTbl[[#This Row],[code5]],'Org2564 NEW'!$C$4:$C$902,0))</f>
        <v>รพช.</v>
      </c>
      <c r="H547" s="165">
        <v>60</v>
      </c>
      <c r="I547" s="164" t="s">
        <v>1664</v>
      </c>
      <c r="J547" s="169">
        <f>INDEX('Org2564 NEW'!G$4:G$902,MATCH(OrgTbl[[#This Row],[code5]],'Org2564 NEW'!$C$4:$C$902,0))</f>
        <v>30</v>
      </c>
      <c r="K547" s="164" t="s">
        <v>941</v>
      </c>
      <c r="L547" s="164" t="str">
        <f>INDEX('Org2564 NEW'!F$4:F$902,MATCH(OrgTbl[[#This Row],[code5]],'Org2564 NEW'!$C$4:$C$902,0))</f>
        <v>F2</v>
      </c>
      <c r="M547" s="165">
        <f>INDEX('Org2564 NEW'!I$4:I$902,MATCH(OrgTbl[[#This Row],[code5]],'Org2564 NEW'!$C$4:$C$902,0))</f>
        <v>5</v>
      </c>
      <c r="O547" s="164" t="s">
        <v>1670</v>
      </c>
      <c r="P547" s="164" t="str">
        <f>INDEX('Org2564 NEW'!J$4:J$902,MATCH(OrgTbl[[#This Row],[code5]],'Org2564 NEW'!$C$4:$C$902,0))</f>
        <v>รพช.F2 &lt;=30,000</v>
      </c>
      <c r="Q547" s="164"/>
      <c r="R547" s="166"/>
    </row>
    <row r="548" spans="1:18" x14ac:dyDescent="0.35">
      <c r="A548" s="164" t="s">
        <v>204</v>
      </c>
      <c r="B548" s="164" t="s">
        <v>1671</v>
      </c>
      <c r="C548" s="164" t="s">
        <v>1672</v>
      </c>
      <c r="D548" s="164" t="s">
        <v>1673</v>
      </c>
      <c r="E548" s="165">
        <v>3</v>
      </c>
      <c r="F548" s="164" t="s">
        <v>948</v>
      </c>
      <c r="G548" s="164" t="str">
        <f>INDEX('Org2564 NEW'!E$4:E$902,MATCH(OrgTbl[[#This Row],[code5]],'Org2564 NEW'!$C$4:$C$902,0))</f>
        <v>รพช.</v>
      </c>
      <c r="H548" s="165">
        <v>60</v>
      </c>
      <c r="I548" s="164" t="s">
        <v>1664</v>
      </c>
      <c r="J548" s="169">
        <f>INDEX('Org2564 NEW'!G$4:G$902,MATCH(OrgTbl[[#This Row],[code5]],'Org2564 NEW'!$C$4:$C$902,0))</f>
        <v>100</v>
      </c>
      <c r="K548" s="164" t="s">
        <v>941</v>
      </c>
      <c r="L548" s="164" t="str">
        <f>INDEX('Org2564 NEW'!F$4:F$902,MATCH(OrgTbl[[#This Row],[code5]],'Org2564 NEW'!$C$4:$C$902,0))</f>
        <v>F1</v>
      </c>
      <c r="M548" s="165">
        <f>INDEX('Org2564 NEW'!I$4:I$902,MATCH(OrgTbl[[#This Row],[code5]],'Org2564 NEW'!$C$4:$C$902,0))</f>
        <v>9</v>
      </c>
      <c r="O548" s="164" t="s">
        <v>1674</v>
      </c>
      <c r="P548" s="164" t="str">
        <f>INDEX('Org2564 NEW'!J$4:J$902,MATCH(OrgTbl[[#This Row],[code5]],'Org2564 NEW'!$C$4:$C$902,0))</f>
        <v>รพช.F1 &lt;=50,000</v>
      </c>
      <c r="Q548" s="164"/>
      <c r="R548" s="166"/>
    </row>
    <row r="549" spans="1:18" x14ac:dyDescent="0.35">
      <c r="A549" s="164" t="s">
        <v>205</v>
      </c>
      <c r="B549" s="164" t="s">
        <v>1675</v>
      </c>
      <c r="C549" s="164" t="s">
        <v>1676</v>
      </c>
      <c r="D549" s="164" t="s">
        <v>1677</v>
      </c>
      <c r="E549" s="165">
        <v>3</v>
      </c>
      <c r="F549" s="164" t="s">
        <v>948</v>
      </c>
      <c r="G549" s="164" t="str">
        <f>INDEX('Org2564 NEW'!E$4:E$902,MATCH(OrgTbl[[#This Row],[code5]],'Org2564 NEW'!$C$4:$C$902,0))</f>
        <v>รพช.</v>
      </c>
      <c r="H549" s="165">
        <v>60</v>
      </c>
      <c r="I549" s="164" t="s">
        <v>1664</v>
      </c>
      <c r="J549" s="169">
        <f>INDEX('Org2564 NEW'!G$4:G$902,MATCH(OrgTbl[[#This Row],[code5]],'Org2564 NEW'!$C$4:$C$902,0))</f>
        <v>60</v>
      </c>
      <c r="K549" s="164" t="s">
        <v>941</v>
      </c>
      <c r="L549" s="164" t="str">
        <f>INDEX('Org2564 NEW'!F$4:F$902,MATCH(OrgTbl[[#This Row],[code5]],'Org2564 NEW'!$C$4:$C$902,0))</f>
        <v>F2</v>
      </c>
      <c r="M549" s="165">
        <f>INDEX('Org2564 NEW'!I$4:I$902,MATCH(OrgTbl[[#This Row],[code5]],'Org2564 NEW'!$C$4:$C$902,0))</f>
        <v>6</v>
      </c>
      <c r="O549" s="164" t="s">
        <v>1678</v>
      </c>
      <c r="P549" s="164" t="str">
        <f>INDEX('Org2564 NEW'!J$4:J$902,MATCH(OrgTbl[[#This Row],[code5]],'Org2564 NEW'!$C$4:$C$902,0))</f>
        <v>รพช.F2 30,000 - 60,000</v>
      </c>
      <c r="Q549" s="164"/>
      <c r="R549" s="166"/>
    </row>
    <row r="550" spans="1:18" x14ac:dyDescent="0.35">
      <c r="A550" s="164" t="s">
        <v>206</v>
      </c>
      <c r="B550" s="164" t="s">
        <v>1679</v>
      </c>
      <c r="C550" s="164" t="s">
        <v>1680</v>
      </c>
      <c r="D550" s="164" t="s">
        <v>1681</v>
      </c>
      <c r="E550" s="165">
        <v>3</v>
      </c>
      <c r="F550" s="164" t="s">
        <v>948</v>
      </c>
      <c r="G550" s="164" t="str">
        <f>INDEX('Org2564 NEW'!E$4:E$902,MATCH(OrgTbl[[#This Row],[code5]],'Org2564 NEW'!$C$4:$C$902,0))</f>
        <v>รพช.</v>
      </c>
      <c r="H550" s="165">
        <v>60</v>
      </c>
      <c r="I550" s="164" t="s">
        <v>1664</v>
      </c>
      <c r="J550" s="169">
        <f>INDEX('Org2564 NEW'!G$4:G$902,MATCH(OrgTbl[[#This Row],[code5]],'Org2564 NEW'!$C$4:$C$902,0))</f>
        <v>102</v>
      </c>
      <c r="K550" s="164" t="s">
        <v>941</v>
      </c>
      <c r="L550" s="164" t="str">
        <f>INDEX('Org2564 NEW'!F$4:F$902,MATCH(OrgTbl[[#This Row],[code5]],'Org2564 NEW'!$C$4:$C$902,0))</f>
        <v>F1</v>
      </c>
      <c r="M550" s="165">
        <f>INDEX('Org2564 NEW'!I$4:I$902,MATCH(OrgTbl[[#This Row],[code5]],'Org2564 NEW'!$C$4:$C$902,0))</f>
        <v>10</v>
      </c>
      <c r="O550" s="164" t="s">
        <v>1683</v>
      </c>
      <c r="P550" s="164" t="str">
        <f>INDEX('Org2564 NEW'!J$4:J$902,MATCH(OrgTbl[[#This Row],[code5]],'Org2564 NEW'!$C$4:$C$902,0))</f>
        <v>รพช.F1 50,000-100,000</v>
      </c>
      <c r="Q550" s="164"/>
      <c r="R550" s="166"/>
    </row>
    <row r="551" spans="1:18" x14ac:dyDescent="0.35">
      <c r="A551" s="164" t="s">
        <v>207</v>
      </c>
      <c r="B551" s="164" t="s">
        <v>1684</v>
      </c>
      <c r="C551" s="164" t="s">
        <v>1685</v>
      </c>
      <c r="D551" s="164" t="s">
        <v>1686</v>
      </c>
      <c r="E551" s="165">
        <v>3</v>
      </c>
      <c r="F551" s="164" t="s">
        <v>948</v>
      </c>
      <c r="G551" s="164" t="str">
        <f>INDEX('Org2564 NEW'!E$4:E$902,MATCH(OrgTbl[[#This Row],[code5]],'Org2564 NEW'!$C$4:$C$902,0))</f>
        <v>รพช.</v>
      </c>
      <c r="H551" s="165">
        <v>60</v>
      </c>
      <c r="I551" s="164" t="s">
        <v>1664</v>
      </c>
      <c r="J551" s="169">
        <f>INDEX('Org2564 NEW'!G$4:G$902,MATCH(OrgTbl[[#This Row],[code5]],'Org2564 NEW'!$C$4:$C$902,0))</f>
        <v>33</v>
      </c>
      <c r="K551" s="164" t="s">
        <v>941</v>
      </c>
      <c r="L551" s="164" t="str">
        <f>INDEX('Org2564 NEW'!F$4:F$902,MATCH(OrgTbl[[#This Row],[code5]],'Org2564 NEW'!$C$4:$C$902,0))</f>
        <v>F2</v>
      </c>
      <c r="M551" s="165">
        <f>INDEX('Org2564 NEW'!I$4:I$902,MATCH(OrgTbl[[#This Row],[code5]],'Org2564 NEW'!$C$4:$C$902,0))</f>
        <v>5</v>
      </c>
      <c r="O551" s="164" t="s">
        <v>1687</v>
      </c>
      <c r="P551" s="164" t="str">
        <f>INDEX('Org2564 NEW'!J$4:J$902,MATCH(OrgTbl[[#This Row],[code5]],'Org2564 NEW'!$C$4:$C$902,0))</f>
        <v>รพช.F2 &lt;=30,000</v>
      </c>
      <c r="Q551" s="164"/>
      <c r="R551" s="166"/>
    </row>
    <row r="552" spans="1:18" x14ac:dyDescent="0.35">
      <c r="A552" s="164" t="s">
        <v>208</v>
      </c>
      <c r="B552" s="164" t="s">
        <v>1688</v>
      </c>
      <c r="C552" s="164" t="s">
        <v>1689</v>
      </c>
      <c r="D552" s="164" t="s">
        <v>1690</v>
      </c>
      <c r="E552" s="165">
        <v>3</v>
      </c>
      <c r="F552" s="164" t="s">
        <v>948</v>
      </c>
      <c r="G552" s="164" t="str">
        <f>INDEX('Org2564 NEW'!E$4:E$902,MATCH(OrgTbl[[#This Row],[code5]],'Org2564 NEW'!$C$4:$C$902,0))</f>
        <v>รพช.</v>
      </c>
      <c r="H552" s="165">
        <v>60</v>
      </c>
      <c r="I552" s="164" t="s">
        <v>1664</v>
      </c>
      <c r="J552" s="169">
        <f>INDEX('Org2564 NEW'!G$4:G$902,MATCH(OrgTbl[[#This Row],[code5]],'Org2564 NEW'!$C$4:$C$902,0))</f>
        <v>105</v>
      </c>
      <c r="K552" s="164" t="s">
        <v>941</v>
      </c>
      <c r="L552" s="164" t="str">
        <f>INDEX('Org2564 NEW'!F$4:F$902,MATCH(OrgTbl[[#This Row],[code5]],'Org2564 NEW'!$C$4:$C$902,0))</f>
        <v>M2</v>
      </c>
      <c r="M552" s="165">
        <f>INDEX('Org2564 NEW'!I$4:I$902,MATCH(OrgTbl[[#This Row],[code5]],'Org2564 NEW'!$C$4:$C$902,0))</f>
        <v>13</v>
      </c>
      <c r="O552" s="164" t="s">
        <v>1691</v>
      </c>
      <c r="P552" s="164" t="str">
        <f>INDEX('Org2564 NEW'!J$4:J$902,MATCH(OrgTbl[[#This Row],[code5]],'Org2564 NEW'!$C$4:$C$902,0))</f>
        <v>รพช. M2 &gt;100</v>
      </c>
      <c r="Q552" s="164"/>
      <c r="R552" s="166"/>
    </row>
    <row r="553" spans="1:18" x14ac:dyDescent="0.35">
      <c r="A553" s="164" t="s">
        <v>209</v>
      </c>
      <c r="B553" s="164" t="s">
        <v>1692</v>
      </c>
      <c r="C553" s="164" t="s">
        <v>1693</v>
      </c>
      <c r="D553" s="164" t="s">
        <v>1694</v>
      </c>
      <c r="E553" s="165">
        <v>3</v>
      </c>
      <c r="F553" s="164" t="s">
        <v>948</v>
      </c>
      <c r="G553" s="164" t="str">
        <f>INDEX('Org2564 NEW'!E$4:E$902,MATCH(OrgTbl[[#This Row],[code5]],'Org2564 NEW'!$C$4:$C$902,0))</f>
        <v>รพช.</v>
      </c>
      <c r="H553" s="165">
        <v>60</v>
      </c>
      <c r="I553" s="164" t="s">
        <v>1664</v>
      </c>
      <c r="J553" s="169">
        <f>INDEX('Org2564 NEW'!G$4:G$902,MATCH(OrgTbl[[#This Row],[code5]],'Org2564 NEW'!$C$4:$C$902,0))</f>
        <v>80</v>
      </c>
      <c r="K553" s="164" t="s">
        <v>941</v>
      </c>
      <c r="L553" s="164" t="str">
        <f>INDEX('Org2564 NEW'!F$4:F$902,MATCH(OrgTbl[[#This Row],[code5]],'Org2564 NEW'!$C$4:$C$902,0))</f>
        <v>F1</v>
      </c>
      <c r="M553" s="165">
        <f>INDEX('Org2564 NEW'!I$4:I$902,MATCH(OrgTbl[[#This Row],[code5]],'Org2564 NEW'!$C$4:$C$902,0))</f>
        <v>9</v>
      </c>
      <c r="O553" s="164" t="s">
        <v>1695</v>
      </c>
      <c r="P553" s="164" t="str">
        <f>INDEX('Org2564 NEW'!J$4:J$902,MATCH(OrgTbl[[#This Row],[code5]],'Org2564 NEW'!$C$4:$C$902,0))</f>
        <v>รพช.F1 &lt;=50,000</v>
      </c>
      <c r="Q553" s="164"/>
      <c r="R553" s="166"/>
    </row>
    <row r="554" spans="1:18" x14ac:dyDescent="0.35">
      <c r="A554" s="164" t="s">
        <v>210</v>
      </c>
      <c r="B554" s="164" t="s">
        <v>1696</v>
      </c>
      <c r="C554" s="164" t="s">
        <v>1697</v>
      </c>
      <c r="D554" s="164" t="s">
        <v>1698</v>
      </c>
      <c r="E554" s="165">
        <v>3</v>
      </c>
      <c r="F554" s="164" t="s">
        <v>948</v>
      </c>
      <c r="G554" s="164" t="str">
        <f>INDEX('Org2564 NEW'!E$4:E$902,MATCH(OrgTbl[[#This Row],[code5]],'Org2564 NEW'!$C$4:$C$902,0))</f>
        <v>รพช.</v>
      </c>
      <c r="H554" s="165">
        <v>60</v>
      </c>
      <c r="I554" s="164" t="s">
        <v>1664</v>
      </c>
      <c r="J554" s="169">
        <f>INDEX('Org2564 NEW'!G$4:G$902,MATCH(OrgTbl[[#This Row],[code5]],'Org2564 NEW'!$C$4:$C$902,0))</f>
        <v>60</v>
      </c>
      <c r="K554" s="164" t="s">
        <v>941</v>
      </c>
      <c r="L554" s="164" t="str">
        <f>INDEX('Org2564 NEW'!F$4:F$902,MATCH(OrgTbl[[#This Row],[code5]],'Org2564 NEW'!$C$4:$C$902,0))</f>
        <v>F2</v>
      </c>
      <c r="M554" s="165">
        <f>INDEX('Org2564 NEW'!I$4:I$902,MATCH(OrgTbl[[#This Row],[code5]],'Org2564 NEW'!$C$4:$C$902,0))</f>
        <v>6</v>
      </c>
      <c r="O554" s="164" t="s">
        <v>1699</v>
      </c>
      <c r="P554" s="164" t="str">
        <f>INDEX('Org2564 NEW'!J$4:J$902,MATCH(OrgTbl[[#This Row],[code5]],'Org2564 NEW'!$C$4:$C$902,0))</f>
        <v>รพช.F2 30,000 - 60,000</v>
      </c>
      <c r="Q554" s="164"/>
      <c r="R554" s="166"/>
    </row>
    <row r="555" spans="1:18" x14ac:dyDescent="0.35">
      <c r="A555" s="164" t="s">
        <v>211</v>
      </c>
      <c r="B555" s="164" t="s">
        <v>1700</v>
      </c>
      <c r="C555" s="164" t="s">
        <v>1701</v>
      </c>
      <c r="D555" s="164" t="s">
        <v>1702</v>
      </c>
      <c r="E555" s="165">
        <v>3</v>
      </c>
      <c r="F555" s="164" t="s">
        <v>948</v>
      </c>
      <c r="G555" s="164" t="str">
        <f>INDEX('Org2564 NEW'!E$4:E$902,MATCH(OrgTbl[[#This Row],[code5]],'Org2564 NEW'!$C$4:$C$902,0))</f>
        <v>รพช.</v>
      </c>
      <c r="H555" s="165">
        <v>60</v>
      </c>
      <c r="I555" s="164" t="s">
        <v>1664</v>
      </c>
      <c r="J555" s="169">
        <f>INDEX('Org2564 NEW'!G$4:G$902,MATCH(OrgTbl[[#This Row],[code5]],'Org2564 NEW'!$C$4:$C$902,0))</f>
        <v>42</v>
      </c>
      <c r="K555" s="164" t="s">
        <v>941</v>
      </c>
      <c r="L555" s="164" t="str">
        <f>INDEX('Org2564 NEW'!F$4:F$902,MATCH(OrgTbl[[#This Row],[code5]],'Org2564 NEW'!$C$4:$C$902,0))</f>
        <v>F2</v>
      </c>
      <c r="M555" s="165">
        <f>INDEX('Org2564 NEW'!I$4:I$902,MATCH(OrgTbl[[#This Row],[code5]],'Org2564 NEW'!$C$4:$C$902,0))</f>
        <v>6</v>
      </c>
      <c r="O555" s="164" t="s">
        <v>1703</v>
      </c>
      <c r="P555" s="164" t="str">
        <f>INDEX('Org2564 NEW'!J$4:J$902,MATCH(OrgTbl[[#This Row],[code5]],'Org2564 NEW'!$C$4:$C$902,0))</f>
        <v>รพช.F2 30,000 - 60,000</v>
      </c>
      <c r="Q555" s="164"/>
      <c r="R555" s="166"/>
    </row>
    <row r="556" spans="1:18" x14ac:dyDescent="0.35">
      <c r="A556" s="164" t="s">
        <v>212</v>
      </c>
      <c r="B556" s="164" t="s">
        <v>1704</v>
      </c>
      <c r="C556" s="164" t="s">
        <v>1705</v>
      </c>
      <c r="D556" s="164" t="s">
        <v>1706</v>
      </c>
      <c r="E556" s="165">
        <v>3</v>
      </c>
      <c r="F556" s="164" t="s">
        <v>948</v>
      </c>
      <c r="G556" s="164" t="str">
        <f>INDEX('Org2564 NEW'!E$4:E$902,MATCH(OrgTbl[[#This Row],[code5]],'Org2564 NEW'!$C$4:$C$902,0))</f>
        <v>รพช.</v>
      </c>
      <c r="H556" s="165">
        <v>60</v>
      </c>
      <c r="I556" s="164" t="s">
        <v>1664</v>
      </c>
      <c r="J556" s="169">
        <f>INDEX('Org2564 NEW'!G$4:G$902,MATCH(OrgTbl[[#This Row],[code5]],'Org2564 NEW'!$C$4:$C$902,0))</f>
        <v>108</v>
      </c>
      <c r="K556" s="164" t="s">
        <v>941</v>
      </c>
      <c r="L556" s="164" t="str">
        <f>INDEX('Org2564 NEW'!F$4:F$902,MATCH(OrgTbl[[#This Row],[code5]],'Org2564 NEW'!$C$4:$C$902,0))</f>
        <v>M2</v>
      </c>
      <c r="M556" s="165">
        <f>INDEX('Org2564 NEW'!I$4:I$902,MATCH(OrgTbl[[#This Row],[code5]],'Org2564 NEW'!$C$4:$C$902,0))</f>
        <v>13</v>
      </c>
      <c r="O556" s="164" t="s">
        <v>1707</v>
      </c>
      <c r="P556" s="164" t="str">
        <f>INDEX('Org2564 NEW'!J$4:J$902,MATCH(OrgTbl[[#This Row],[code5]],'Org2564 NEW'!$C$4:$C$902,0))</f>
        <v>รพช. M2 &gt;100</v>
      </c>
      <c r="Q556" s="164"/>
      <c r="R556" s="166"/>
    </row>
    <row r="557" spans="1:18" x14ac:dyDescent="0.35">
      <c r="A557" s="164" t="s">
        <v>213</v>
      </c>
      <c r="B557" s="164" t="s">
        <v>1708</v>
      </c>
      <c r="C557" s="164" t="s">
        <v>1709</v>
      </c>
      <c r="D557" s="164" t="s">
        <v>1710</v>
      </c>
      <c r="E557" s="165">
        <v>3</v>
      </c>
      <c r="F557" s="164" t="s">
        <v>948</v>
      </c>
      <c r="G557" s="164" t="str">
        <f>INDEX('Org2564 NEW'!E$4:E$902,MATCH(OrgTbl[[#This Row],[code5]],'Org2564 NEW'!$C$4:$C$902,0))</f>
        <v>รพช.</v>
      </c>
      <c r="H557" s="165">
        <v>60</v>
      </c>
      <c r="I557" s="164" t="s">
        <v>1664</v>
      </c>
      <c r="J557" s="169">
        <f>INDEX('Org2564 NEW'!G$4:G$902,MATCH(OrgTbl[[#This Row],[code5]],'Org2564 NEW'!$C$4:$C$902,0))</f>
        <v>43</v>
      </c>
      <c r="K557" s="164" t="s">
        <v>941</v>
      </c>
      <c r="L557" s="164" t="str">
        <f>INDEX('Org2564 NEW'!F$4:F$902,MATCH(OrgTbl[[#This Row],[code5]],'Org2564 NEW'!$C$4:$C$902,0))</f>
        <v>F2</v>
      </c>
      <c r="M557" s="165">
        <f>INDEX('Org2564 NEW'!I$4:I$902,MATCH(OrgTbl[[#This Row],[code5]],'Org2564 NEW'!$C$4:$C$902,0))</f>
        <v>5</v>
      </c>
      <c r="O557" s="164" t="s">
        <v>1711</v>
      </c>
      <c r="P557" s="164" t="str">
        <f>INDEX('Org2564 NEW'!J$4:J$902,MATCH(OrgTbl[[#This Row],[code5]],'Org2564 NEW'!$C$4:$C$902,0))</f>
        <v>รพช.F2 &lt;=30,000</v>
      </c>
      <c r="Q557" s="164"/>
      <c r="R557" s="166"/>
    </row>
    <row r="558" spans="1:18" x14ac:dyDescent="0.35">
      <c r="A558" s="164" t="s">
        <v>214</v>
      </c>
      <c r="B558" s="164" t="s">
        <v>1712</v>
      </c>
      <c r="C558" s="164" t="s">
        <v>1713</v>
      </c>
      <c r="D558" s="164" t="s">
        <v>1714</v>
      </c>
      <c r="E558" s="165">
        <v>3</v>
      </c>
      <c r="F558" s="164" t="s">
        <v>948</v>
      </c>
      <c r="G558" s="164" t="str">
        <f>INDEX('Org2564 NEW'!E$4:E$902,MATCH(OrgTbl[[#This Row],[code5]],'Org2564 NEW'!$C$4:$C$902,0))</f>
        <v>รพช.</v>
      </c>
      <c r="H558" s="165">
        <v>60</v>
      </c>
      <c r="I558" s="164" t="s">
        <v>1664</v>
      </c>
      <c r="J558" s="169">
        <f>INDEX('Org2564 NEW'!G$4:G$902,MATCH(OrgTbl[[#This Row],[code5]],'Org2564 NEW'!$C$4:$C$902,0))</f>
        <v>30</v>
      </c>
      <c r="K558" s="164" t="s">
        <v>941</v>
      </c>
      <c r="L558" s="164" t="str">
        <f>INDEX('Org2564 NEW'!F$4:F$902,MATCH(OrgTbl[[#This Row],[code5]],'Org2564 NEW'!$C$4:$C$902,0))</f>
        <v>F2</v>
      </c>
      <c r="M558" s="165">
        <f>INDEX('Org2564 NEW'!I$4:I$902,MATCH(OrgTbl[[#This Row],[code5]],'Org2564 NEW'!$C$4:$C$902,0))</f>
        <v>6</v>
      </c>
      <c r="O558" s="164" t="s">
        <v>1715</v>
      </c>
      <c r="P558" s="164" t="str">
        <f>INDEX('Org2564 NEW'!J$4:J$902,MATCH(OrgTbl[[#This Row],[code5]],'Org2564 NEW'!$C$4:$C$902,0))</f>
        <v>รพช.F2 30,000 - 60,000</v>
      </c>
      <c r="Q558" s="164"/>
      <c r="R558" s="166"/>
    </row>
    <row r="559" spans="1:18" x14ac:dyDescent="0.35">
      <c r="A559" s="164" t="s">
        <v>228</v>
      </c>
      <c r="B559" s="164" t="s">
        <v>1725</v>
      </c>
      <c r="C559" s="164" t="s">
        <v>1726</v>
      </c>
      <c r="D559" s="164" t="s">
        <v>1727</v>
      </c>
      <c r="E559" s="165">
        <v>3</v>
      </c>
      <c r="F559" s="164" t="s">
        <v>948</v>
      </c>
      <c r="G559" s="164" t="str">
        <f>INDEX('Org2564 NEW'!E$4:E$902,MATCH(OrgTbl[[#This Row],[code5]],'Org2564 NEW'!$C$4:$C$902,0))</f>
        <v>รพช.</v>
      </c>
      <c r="H559" s="165">
        <v>61</v>
      </c>
      <c r="I559" s="164" t="s">
        <v>1723</v>
      </c>
      <c r="J559" s="169">
        <f>INDEX('Org2564 NEW'!G$4:G$902,MATCH(OrgTbl[[#This Row],[code5]],'Org2564 NEW'!$C$4:$C$902,0))</f>
        <v>90</v>
      </c>
      <c r="K559" s="164" t="s">
        <v>932</v>
      </c>
      <c r="L559" s="164" t="str">
        <f>INDEX('Org2564 NEW'!F$4:F$902,MATCH(OrgTbl[[#This Row],[code5]],'Org2564 NEW'!$C$4:$C$902,0))</f>
        <v>F2</v>
      </c>
      <c r="M559" s="165">
        <f>INDEX('Org2564 NEW'!I$4:I$902,MATCH(OrgTbl[[#This Row],[code5]],'Org2564 NEW'!$C$4:$C$902,0))</f>
        <v>6</v>
      </c>
      <c r="O559" s="164" t="s">
        <v>1728</v>
      </c>
      <c r="P559" s="164" t="str">
        <f>INDEX('Org2564 NEW'!J$4:J$902,MATCH(OrgTbl[[#This Row],[code5]],'Org2564 NEW'!$C$4:$C$902,0))</f>
        <v>รพช.F2 30,000 - 60,000</v>
      </c>
      <c r="Q559" s="164"/>
      <c r="R559" s="166"/>
    </row>
    <row r="560" spans="1:18" x14ac:dyDescent="0.35">
      <c r="A560" s="164" t="s">
        <v>229</v>
      </c>
      <c r="B560" s="164" t="s">
        <v>1729</v>
      </c>
      <c r="C560" s="164" t="s">
        <v>1730</v>
      </c>
      <c r="D560" s="164" t="s">
        <v>1731</v>
      </c>
      <c r="E560" s="165">
        <v>3</v>
      </c>
      <c r="F560" s="164" t="s">
        <v>948</v>
      </c>
      <c r="G560" s="164" t="str">
        <f>INDEX('Org2564 NEW'!E$4:E$902,MATCH(OrgTbl[[#This Row],[code5]],'Org2564 NEW'!$C$4:$C$902,0))</f>
        <v>รพช.</v>
      </c>
      <c r="H560" s="165">
        <v>61</v>
      </c>
      <c r="I560" s="164" t="s">
        <v>1723</v>
      </c>
      <c r="J560" s="169">
        <f>INDEX('Org2564 NEW'!G$4:G$902,MATCH(OrgTbl[[#This Row],[code5]],'Org2564 NEW'!$C$4:$C$902,0))</f>
        <v>30</v>
      </c>
      <c r="K560" s="164" t="s">
        <v>932</v>
      </c>
      <c r="L560" s="164" t="str">
        <f>INDEX('Org2564 NEW'!F$4:F$902,MATCH(OrgTbl[[#This Row],[code5]],'Org2564 NEW'!$C$4:$C$902,0))</f>
        <v>F2</v>
      </c>
      <c r="M560" s="165">
        <f>INDEX('Org2564 NEW'!I$4:I$902,MATCH(OrgTbl[[#This Row],[code5]],'Org2564 NEW'!$C$4:$C$902,0))</f>
        <v>5</v>
      </c>
      <c r="O560" s="164" t="s">
        <v>1732</v>
      </c>
      <c r="P560" s="164" t="str">
        <f>INDEX('Org2564 NEW'!J$4:J$902,MATCH(OrgTbl[[#This Row],[code5]],'Org2564 NEW'!$C$4:$C$902,0))</f>
        <v>รพช.F2 &lt;=30,000</v>
      </c>
      <c r="Q560" s="164"/>
      <c r="R560" s="166"/>
    </row>
    <row r="561" spans="1:18" x14ac:dyDescent="0.35">
      <c r="A561" s="164" t="s">
        <v>230</v>
      </c>
      <c r="B561" s="164" t="s">
        <v>1733</v>
      </c>
      <c r="C561" s="164" t="s">
        <v>1734</v>
      </c>
      <c r="D561" s="164" t="s">
        <v>1735</v>
      </c>
      <c r="E561" s="165">
        <v>3</v>
      </c>
      <c r="F561" s="164" t="s">
        <v>948</v>
      </c>
      <c r="G561" s="164" t="str">
        <f>INDEX('Org2564 NEW'!E$4:E$902,MATCH(OrgTbl[[#This Row],[code5]],'Org2564 NEW'!$C$4:$C$902,0))</f>
        <v>รพช.</v>
      </c>
      <c r="H561" s="165">
        <v>61</v>
      </c>
      <c r="I561" s="164" t="s">
        <v>1723</v>
      </c>
      <c r="J561" s="169">
        <f>INDEX('Org2564 NEW'!G$4:G$902,MATCH(OrgTbl[[#This Row],[code5]],'Org2564 NEW'!$C$4:$C$902,0))</f>
        <v>90</v>
      </c>
      <c r="K561" s="164" t="s">
        <v>932</v>
      </c>
      <c r="L561" s="164" t="str">
        <f>INDEX('Org2564 NEW'!F$4:F$902,MATCH(OrgTbl[[#This Row],[code5]],'Org2564 NEW'!$C$4:$C$902,0))</f>
        <v>F1</v>
      </c>
      <c r="M561" s="165">
        <f>INDEX('Org2564 NEW'!I$4:I$902,MATCH(OrgTbl[[#This Row],[code5]],'Org2564 NEW'!$C$4:$C$902,0))</f>
        <v>9</v>
      </c>
      <c r="O561" s="164" t="s">
        <v>1736</v>
      </c>
      <c r="P561" s="164" t="str">
        <f>INDEX('Org2564 NEW'!J$4:J$902,MATCH(OrgTbl[[#This Row],[code5]],'Org2564 NEW'!$C$4:$C$902,0))</f>
        <v>รพช.F1 &lt;=50,000</v>
      </c>
      <c r="Q561" s="164"/>
      <c r="R561" s="166"/>
    </row>
    <row r="562" spans="1:18" x14ac:dyDescent="0.35">
      <c r="A562" s="164" t="s">
        <v>231</v>
      </c>
      <c r="B562" s="164" t="s">
        <v>1737</v>
      </c>
      <c r="C562" s="164" t="s">
        <v>1738</v>
      </c>
      <c r="D562" s="164" t="s">
        <v>1739</v>
      </c>
      <c r="E562" s="165">
        <v>3</v>
      </c>
      <c r="F562" s="164" t="s">
        <v>948</v>
      </c>
      <c r="G562" s="164" t="str">
        <f>INDEX('Org2564 NEW'!E$4:E$902,MATCH(OrgTbl[[#This Row],[code5]],'Org2564 NEW'!$C$4:$C$902,0))</f>
        <v>รพช.</v>
      </c>
      <c r="H562" s="165">
        <v>61</v>
      </c>
      <c r="I562" s="164" t="s">
        <v>1723</v>
      </c>
      <c r="J562" s="169">
        <f>INDEX('Org2564 NEW'!G$4:G$902,MATCH(OrgTbl[[#This Row],[code5]],'Org2564 NEW'!$C$4:$C$902,0))</f>
        <v>10</v>
      </c>
      <c r="K562" s="164" t="s">
        <v>932</v>
      </c>
      <c r="L562" s="164" t="str">
        <f>INDEX('Org2564 NEW'!F$4:F$902,MATCH(OrgTbl[[#This Row],[code5]],'Org2564 NEW'!$C$4:$C$902,0))</f>
        <v>F3</v>
      </c>
      <c r="M562" s="165">
        <f>INDEX('Org2564 NEW'!I$4:I$902,MATCH(OrgTbl[[#This Row],[code5]],'Org2564 NEW'!$C$4:$C$902,0))</f>
        <v>2</v>
      </c>
      <c r="O562" s="164" t="s">
        <v>1740</v>
      </c>
      <c r="P562" s="164" t="str">
        <f>INDEX('Org2564 NEW'!J$4:J$902,MATCH(OrgTbl[[#This Row],[code5]],'Org2564 NEW'!$C$4:$C$902,0))</f>
        <v>รพช.F3 &lt;=15,000</v>
      </c>
      <c r="Q562" s="164"/>
      <c r="R562" s="166"/>
    </row>
    <row r="563" spans="1:18" x14ac:dyDescent="0.35">
      <c r="A563" s="164" t="s">
        <v>232</v>
      </c>
      <c r="B563" s="164" t="s">
        <v>1741</v>
      </c>
      <c r="C563" s="164" t="s">
        <v>1742</v>
      </c>
      <c r="D563" s="164" t="s">
        <v>1743</v>
      </c>
      <c r="E563" s="165">
        <v>3</v>
      </c>
      <c r="F563" s="164" t="s">
        <v>948</v>
      </c>
      <c r="G563" s="164" t="str">
        <f>INDEX('Org2564 NEW'!E$4:E$902,MATCH(OrgTbl[[#This Row],[code5]],'Org2564 NEW'!$C$4:$C$902,0))</f>
        <v>รพช.</v>
      </c>
      <c r="H563" s="165">
        <v>61</v>
      </c>
      <c r="I563" s="164" t="s">
        <v>1723</v>
      </c>
      <c r="J563" s="169">
        <f>INDEX('Org2564 NEW'!G$4:G$902,MATCH(OrgTbl[[#This Row],[code5]],'Org2564 NEW'!$C$4:$C$902,0))</f>
        <v>60</v>
      </c>
      <c r="K563" s="164" t="s">
        <v>932</v>
      </c>
      <c r="L563" s="164" t="str">
        <f>INDEX('Org2564 NEW'!F$4:F$902,MATCH(OrgTbl[[#This Row],[code5]],'Org2564 NEW'!$C$4:$C$902,0))</f>
        <v>F2</v>
      </c>
      <c r="M563" s="165">
        <f>INDEX('Org2564 NEW'!I$4:I$902,MATCH(OrgTbl[[#This Row],[code5]],'Org2564 NEW'!$C$4:$C$902,0))</f>
        <v>6</v>
      </c>
      <c r="O563" s="164" t="s">
        <v>1744</v>
      </c>
      <c r="P563" s="164" t="str">
        <f>INDEX('Org2564 NEW'!J$4:J$902,MATCH(OrgTbl[[#This Row],[code5]],'Org2564 NEW'!$C$4:$C$902,0))</f>
        <v>รพช.F2 30,000 - 60,000</v>
      </c>
      <c r="Q563" s="164"/>
      <c r="R563" s="166"/>
    </row>
    <row r="564" spans="1:18" x14ac:dyDescent="0.35">
      <c r="A564" s="164" t="s">
        <v>233</v>
      </c>
      <c r="B564" s="164" t="s">
        <v>1745</v>
      </c>
      <c r="C564" s="164" t="s">
        <v>1746</v>
      </c>
      <c r="D564" s="164" t="s">
        <v>1747</v>
      </c>
      <c r="E564" s="165">
        <v>3</v>
      </c>
      <c r="F564" s="164" t="s">
        <v>948</v>
      </c>
      <c r="G564" s="164" t="str">
        <f>INDEX('Org2564 NEW'!E$4:E$902,MATCH(OrgTbl[[#This Row],[code5]],'Org2564 NEW'!$C$4:$C$902,0))</f>
        <v>รพช.</v>
      </c>
      <c r="H564" s="165">
        <v>61</v>
      </c>
      <c r="I564" s="164" t="s">
        <v>1723</v>
      </c>
      <c r="J564" s="169">
        <f>INDEX('Org2564 NEW'!G$4:G$902,MATCH(OrgTbl[[#This Row],[code5]],'Org2564 NEW'!$C$4:$C$902,0))</f>
        <v>60</v>
      </c>
      <c r="K564" s="164" t="s">
        <v>932</v>
      </c>
      <c r="L564" s="164" t="str">
        <f>INDEX('Org2564 NEW'!F$4:F$902,MATCH(OrgTbl[[#This Row],[code5]],'Org2564 NEW'!$C$4:$C$902,0))</f>
        <v>F2</v>
      </c>
      <c r="M564" s="165">
        <f>INDEX('Org2564 NEW'!I$4:I$902,MATCH(OrgTbl[[#This Row],[code5]],'Org2564 NEW'!$C$4:$C$902,0))</f>
        <v>6</v>
      </c>
      <c r="O564" s="164" t="s">
        <v>1748</v>
      </c>
      <c r="P564" s="164" t="str">
        <f>INDEX('Org2564 NEW'!J$4:J$902,MATCH(OrgTbl[[#This Row],[code5]],'Org2564 NEW'!$C$4:$C$902,0))</f>
        <v>รพช.F2 30,000 - 60,000</v>
      </c>
      <c r="Q564" s="164"/>
      <c r="R564" s="166"/>
    </row>
    <row r="565" spans="1:18" x14ac:dyDescent="0.35">
      <c r="A565" s="164" t="s">
        <v>234</v>
      </c>
      <c r="B565" s="164" t="s">
        <v>1749</v>
      </c>
      <c r="C565" s="164" t="s">
        <v>1750</v>
      </c>
      <c r="D565" s="164" t="s">
        <v>1751</v>
      </c>
      <c r="E565" s="165">
        <v>3</v>
      </c>
      <c r="F565" s="164" t="s">
        <v>948</v>
      </c>
      <c r="G565" s="164" t="str">
        <f>INDEX('Org2564 NEW'!E$4:E$902,MATCH(OrgTbl[[#This Row],[code5]],'Org2564 NEW'!$C$4:$C$902,0))</f>
        <v>รพช.</v>
      </c>
      <c r="H565" s="165">
        <v>61</v>
      </c>
      <c r="I565" s="164" t="s">
        <v>1723</v>
      </c>
      <c r="J565" s="169">
        <f>INDEX('Org2564 NEW'!G$4:G$902,MATCH(OrgTbl[[#This Row],[code5]],'Org2564 NEW'!$C$4:$C$902,0))</f>
        <v>30</v>
      </c>
      <c r="K565" s="164" t="s">
        <v>932</v>
      </c>
      <c r="L565" s="164" t="str">
        <f>INDEX('Org2564 NEW'!F$4:F$902,MATCH(OrgTbl[[#This Row],[code5]],'Org2564 NEW'!$C$4:$C$902,0))</f>
        <v>F2</v>
      </c>
      <c r="M565" s="165">
        <f>INDEX('Org2564 NEW'!I$4:I$902,MATCH(OrgTbl[[#This Row],[code5]],'Org2564 NEW'!$C$4:$C$902,0))</f>
        <v>5</v>
      </c>
      <c r="O565" s="164" t="s">
        <v>1752</v>
      </c>
      <c r="P565" s="164" t="str">
        <f>INDEX('Org2564 NEW'!J$4:J$902,MATCH(OrgTbl[[#This Row],[code5]],'Org2564 NEW'!$C$4:$C$902,0))</f>
        <v>รพช.F2 &lt;=30,000</v>
      </c>
      <c r="Q565" s="164"/>
      <c r="R565" s="166"/>
    </row>
    <row r="566" spans="1:18" x14ac:dyDescent="0.35">
      <c r="A566" s="164" t="s">
        <v>183</v>
      </c>
      <c r="B566" s="164" t="s">
        <v>1758</v>
      </c>
      <c r="C566" s="164" t="s">
        <v>1759</v>
      </c>
      <c r="D566" s="164" t="s">
        <v>1760</v>
      </c>
      <c r="E566" s="165">
        <v>3</v>
      </c>
      <c r="F566" s="164" t="s">
        <v>948</v>
      </c>
      <c r="G566" s="164" t="str">
        <f>INDEX('Org2564 NEW'!E$4:E$902,MATCH(OrgTbl[[#This Row],[code5]],'Org2564 NEW'!$C$4:$C$902,0))</f>
        <v>รพช.</v>
      </c>
      <c r="H566" s="165">
        <v>62</v>
      </c>
      <c r="I566" s="164" t="s">
        <v>1755</v>
      </c>
      <c r="J566" s="169">
        <f>INDEX('Org2564 NEW'!G$4:G$902,MATCH(OrgTbl[[#This Row],[code5]],'Org2564 NEW'!$C$4:$C$902,0))</f>
        <v>10</v>
      </c>
      <c r="K566" s="164" t="s">
        <v>941</v>
      </c>
      <c r="L566" s="164" t="str">
        <f>INDEX('Org2564 NEW'!F$4:F$902,MATCH(OrgTbl[[#This Row],[code5]],'Org2564 NEW'!$C$4:$C$902,0))</f>
        <v>F3</v>
      </c>
      <c r="M566" s="165">
        <f>INDEX('Org2564 NEW'!I$4:I$902,MATCH(OrgTbl[[#This Row],[code5]],'Org2564 NEW'!$C$4:$C$902,0))</f>
        <v>2</v>
      </c>
      <c r="O566" s="164" t="s">
        <v>1761</v>
      </c>
      <c r="P566" s="164" t="str">
        <f>INDEX('Org2564 NEW'!J$4:J$902,MATCH(OrgTbl[[#This Row],[code5]],'Org2564 NEW'!$C$4:$C$902,0))</f>
        <v>รพช.F3 &lt;=15,000</v>
      </c>
      <c r="Q566" s="164"/>
      <c r="R566" s="166"/>
    </row>
    <row r="567" spans="1:18" x14ac:dyDescent="0.35">
      <c r="A567" s="164" t="s">
        <v>184</v>
      </c>
      <c r="B567" s="164" t="s">
        <v>1762</v>
      </c>
      <c r="C567" s="164" t="s">
        <v>1763</v>
      </c>
      <c r="D567" s="164" t="s">
        <v>1764</v>
      </c>
      <c r="E567" s="165">
        <v>3</v>
      </c>
      <c r="F567" s="164" t="s">
        <v>948</v>
      </c>
      <c r="G567" s="164" t="str">
        <f>INDEX('Org2564 NEW'!E$4:E$902,MATCH(OrgTbl[[#This Row],[code5]],'Org2564 NEW'!$C$4:$C$902,0))</f>
        <v>รพช.</v>
      </c>
      <c r="H567" s="165">
        <v>62</v>
      </c>
      <c r="I567" s="164" t="s">
        <v>1755</v>
      </c>
      <c r="J567" s="169">
        <f>INDEX('Org2564 NEW'!G$4:G$902,MATCH(OrgTbl[[#This Row],[code5]],'Org2564 NEW'!$C$4:$C$902,0))</f>
        <v>30</v>
      </c>
      <c r="K567" s="164" t="s">
        <v>941</v>
      </c>
      <c r="L567" s="164" t="str">
        <f>INDEX('Org2564 NEW'!F$4:F$902,MATCH(OrgTbl[[#This Row],[code5]],'Org2564 NEW'!$C$4:$C$902,0))</f>
        <v>F2</v>
      </c>
      <c r="M567" s="165">
        <f>INDEX('Org2564 NEW'!I$4:I$902,MATCH(OrgTbl[[#This Row],[code5]],'Org2564 NEW'!$C$4:$C$902,0))</f>
        <v>6</v>
      </c>
      <c r="O567" s="164" t="s">
        <v>1766</v>
      </c>
      <c r="P567" s="164" t="str">
        <f>INDEX('Org2564 NEW'!J$4:J$902,MATCH(OrgTbl[[#This Row],[code5]],'Org2564 NEW'!$C$4:$C$902,0))</f>
        <v>รพช.F2 30,000 - 60,000</v>
      </c>
      <c r="Q567" s="164"/>
      <c r="R567" s="166"/>
    </row>
    <row r="568" spans="1:18" x14ac:dyDescent="0.35">
      <c r="A568" s="164" t="s">
        <v>185</v>
      </c>
      <c r="B568" s="164" t="s">
        <v>1767</v>
      </c>
      <c r="C568" s="164" t="s">
        <v>1768</v>
      </c>
      <c r="D568" s="164" t="s">
        <v>1769</v>
      </c>
      <c r="E568" s="165">
        <v>3</v>
      </c>
      <c r="F568" s="164" t="s">
        <v>948</v>
      </c>
      <c r="G568" s="164" t="str">
        <f>INDEX('Org2564 NEW'!E$4:E$902,MATCH(OrgTbl[[#This Row],[code5]],'Org2564 NEW'!$C$4:$C$902,0))</f>
        <v>รพช.</v>
      </c>
      <c r="H568" s="165">
        <v>62</v>
      </c>
      <c r="I568" s="164" t="s">
        <v>1755</v>
      </c>
      <c r="J568" s="169">
        <f>INDEX('Org2564 NEW'!G$4:G$902,MATCH(OrgTbl[[#This Row],[code5]],'Org2564 NEW'!$C$4:$C$902,0))</f>
        <v>60</v>
      </c>
      <c r="K568" s="164" t="s">
        <v>941</v>
      </c>
      <c r="L568" s="164" t="str">
        <f>INDEX('Org2564 NEW'!F$4:F$902,MATCH(OrgTbl[[#This Row],[code5]],'Org2564 NEW'!$C$4:$C$902,0))</f>
        <v>F2</v>
      </c>
      <c r="M568" s="165">
        <f>INDEX('Org2564 NEW'!I$4:I$902,MATCH(OrgTbl[[#This Row],[code5]],'Org2564 NEW'!$C$4:$C$902,0))</f>
        <v>6</v>
      </c>
      <c r="O568" s="164" t="s">
        <v>1770</v>
      </c>
      <c r="P568" s="164" t="str">
        <f>INDEX('Org2564 NEW'!J$4:J$902,MATCH(OrgTbl[[#This Row],[code5]],'Org2564 NEW'!$C$4:$C$902,0))</f>
        <v>รพช.F2 30,000 - 60,000</v>
      </c>
      <c r="Q568" s="164"/>
      <c r="R568" s="166"/>
    </row>
    <row r="569" spans="1:18" x14ac:dyDescent="0.35">
      <c r="A569" s="164" t="s">
        <v>186</v>
      </c>
      <c r="B569" s="164" t="s">
        <v>1771</v>
      </c>
      <c r="C569" s="164" t="s">
        <v>1772</v>
      </c>
      <c r="D569" s="164" t="s">
        <v>1773</v>
      </c>
      <c r="E569" s="165">
        <v>3</v>
      </c>
      <c r="F569" s="164" t="s">
        <v>948</v>
      </c>
      <c r="G569" s="164" t="str">
        <f>INDEX('Org2564 NEW'!E$4:E$902,MATCH(OrgTbl[[#This Row],[code5]],'Org2564 NEW'!$C$4:$C$902,0))</f>
        <v>รพช.</v>
      </c>
      <c r="H569" s="165">
        <v>62</v>
      </c>
      <c r="I569" s="164" t="s">
        <v>1755</v>
      </c>
      <c r="J569" s="169">
        <f>INDEX('Org2564 NEW'!G$4:G$902,MATCH(OrgTbl[[#This Row],[code5]],'Org2564 NEW'!$C$4:$C$902,0))</f>
        <v>60</v>
      </c>
      <c r="K569" s="164" t="s">
        <v>941</v>
      </c>
      <c r="L569" s="164" t="str">
        <f>INDEX('Org2564 NEW'!F$4:F$902,MATCH(OrgTbl[[#This Row],[code5]],'Org2564 NEW'!$C$4:$C$902,0))</f>
        <v>M2</v>
      </c>
      <c r="M569" s="165">
        <f>INDEX('Org2564 NEW'!I$4:I$902,MATCH(OrgTbl[[#This Row],[code5]],'Org2564 NEW'!$C$4:$C$902,0))</f>
        <v>12</v>
      </c>
      <c r="O569" s="164" t="s">
        <v>1774</v>
      </c>
      <c r="P569" s="164" t="str">
        <f>INDEX('Org2564 NEW'!J$4:J$902,MATCH(OrgTbl[[#This Row],[code5]],'Org2564 NEW'!$C$4:$C$902,0))</f>
        <v>รพช. M2 &lt;=100</v>
      </c>
      <c r="Q569" s="164"/>
      <c r="R569" s="166"/>
    </row>
    <row r="570" spans="1:18" x14ac:dyDescent="0.35">
      <c r="A570" s="164" t="s">
        <v>187</v>
      </c>
      <c r="B570" s="164" t="s">
        <v>1775</v>
      </c>
      <c r="C570" s="164" t="s">
        <v>1776</v>
      </c>
      <c r="D570" s="164" t="s">
        <v>1777</v>
      </c>
      <c r="E570" s="165">
        <v>3</v>
      </c>
      <c r="F570" s="164" t="s">
        <v>948</v>
      </c>
      <c r="G570" s="164" t="str">
        <f>INDEX('Org2564 NEW'!E$4:E$902,MATCH(OrgTbl[[#This Row],[code5]],'Org2564 NEW'!$C$4:$C$902,0))</f>
        <v>รพช.</v>
      </c>
      <c r="H570" s="165">
        <v>62</v>
      </c>
      <c r="I570" s="164" t="s">
        <v>1755</v>
      </c>
      <c r="J570" s="169">
        <f>INDEX('Org2564 NEW'!G$4:G$902,MATCH(OrgTbl[[#This Row],[code5]],'Org2564 NEW'!$C$4:$C$902,0))</f>
        <v>90</v>
      </c>
      <c r="K570" s="164" t="s">
        <v>941</v>
      </c>
      <c r="L570" s="164" t="str">
        <f>INDEX('Org2564 NEW'!F$4:F$902,MATCH(OrgTbl[[#This Row],[code5]],'Org2564 NEW'!$C$4:$C$902,0))</f>
        <v>F1</v>
      </c>
      <c r="M570" s="165">
        <f>INDEX('Org2564 NEW'!I$4:I$902,MATCH(OrgTbl[[#This Row],[code5]],'Org2564 NEW'!$C$4:$C$902,0))</f>
        <v>10</v>
      </c>
      <c r="O570" s="164" t="s">
        <v>1779</v>
      </c>
      <c r="P570" s="164" t="str">
        <f>INDEX('Org2564 NEW'!J$4:J$902,MATCH(OrgTbl[[#This Row],[code5]],'Org2564 NEW'!$C$4:$C$902,0))</f>
        <v>รพช.F1 50,000-100,000</v>
      </c>
      <c r="Q570" s="164"/>
      <c r="R570" s="166"/>
    </row>
    <row r="571" spans="1:18" x14ac:dyDescent="0.35">
      <c r="A571" s="164" t="s">
        <v>188</v>
      </c>
      <c r="B571" s="164" t="s">
        <v>1780</v>
      </c>
      <c r="C571" s="164" t="s">
        <v>1781</v>
      </c>
      <c r="D571" s="164" t="s">
        <v>1782</v>
      </c>
      <c r="E571" s="165">
        <v>3</v>
      </c>
      <c r="F571" s="164" t="s">
        <v>948</v>
      </c>
      <c r="G571" s="164" t="str">
        <f>INDEX('Org2564 NEW'!E$4:E$902,MATCH(OrgTbl[[#This Row],[code5]],'Org2564 NEW'!$C$4:$C$902,0))</f>
        <v>รพช.</v>
      </c>
      <c r="H571" s="165">
        <v>62</v>
      </c>
      <c r="I571" s="164" t="s">
        <v>1755</v>
      </c>
      <c r="J571" s="169">
        <f>INDEX('Org2564 NEW'!G$4:G$902,MATCH(OrgTbl[[#This Row],[code5]],'Org2564 NEW'!$C$4:$C$902,0))</f>
        <v>60</v>
      </c>
      <c r="K571" s="164" t="s">
        <v>941</v>
      </c>
      <c r="L571" s="164" t="str">
        <f>INDEX('Org2564 NEW'!F$4:F$902,MATCH(OrgTbl[[#This Row],[code5]],'Org2564 NEW'!$C$4:$C$902,0))</f>
        <v>F2</v>
      </c>
      <c r="M571" s="165">
        <f>INDEX('Org2564 NEW'!I$4:I$902,MATCH(OrgTbl[[#This Row],[code5]],'Org2564 NEW'!$C$4:$C$902,0))</f>
        <v>6</v>
      </c>
      <c r="O571" s="164" t="s">
        <v>1783</v>
      </c>
      <c r="P571" s="164" t="str">
        <f>INDEX('Org2564 NEW'!J$4:J$902,MATCH(OrgTbl[[#This Row],[code5]],'Org2564 NEW'!$C$4:$C$902,0))</f>
        <v>รพช.F2 30,000 - 60,000</v>
      </c>
      <c r="Q571" s="164"/>
      <c r="R571" s="166"/>
    </row>
    <row r="572" spans="1:18" x14ac:dyDescent="0.35">
      <c r="A572" s="164" t="s">
        <v>189</v>
      </c>
      <c r="B572" s="164" t="s">
        <v>1784</v>
      </c>
      <c r="C572" s="164" t="s">
        <v>1785</v>
      </c>
      <c r="D572" s="164" t="s">
        <v>1786</v>
      </c>
      <c r="E572" s="165">
        <v>3</v>
      </c>
      <c r="F572" s="164" t="s">
        <v>948</v>
      </c>
      <c r="G572" s="164" t="str">
        <f>INDEX('Org2564 NEW'!E$4:E$902,MATCH(OrgTbl[[#This Row],[code5]],'Org2564 NEW'!$C$4:$C$902,0))</f>
        <v>รพช.</v>
      </c>
      <c r="H572" s="165">
        <v>62</v>
      </c>
      <c r="I572" s="164" t="s">
        <v>1755</v>
      </c>
      <c r="J572" s="169">
        <f>INDEX('Org2564 NEW'!G$4:G$902,MATCH(OrgTbl[[#This Row],[code5]],'Org2564 NEW'!$C$4:$C$902,0))</f>
        <v>30</v>
      </c>
      <c r="K572" s="164" t="s">
        <v>941</v>
      </c>
      <c r="L572" s="164" t="str">
        <f>INDEX('Org2564 NEW'!F$4:F$902,MATCH(OrgTbl[[#This Row],[code5]],'Org2564 NEW'!$C$4:$C$902,0))</f>
        <v>F2</v>
      </c>
      <c r="M572" s="165">
        <f>INDEX('Org2564 NEW'!I$4:I$902,MATCH(OrgTbl[[#This Row],[code5]],'Org2564 NEW'!$C$4:$C$902,0))</f>
        <v>5</v>
      </c>
      <c r="O572" s="164" t="s">
        <v>1787</v>
      </c>
      <c r="P572" s="164" t="str">
        <f>INDEX('Org2564 NEW'!J$4:J$902,MATCH(OrgTbl[[#This Row],[code5]],'Org2564 NEW'!$C$4:$C$902,0))</f>
        <v>รพช.F2 &lt;=30,000</v>
      </c>
      <c r="Q572" s="164"/>
      <c r="R572" s="166"/>
    </row>
    <row r="573" spans="1:18" x14ac:dyDescent="0.35">
      <c r="A573" s="164" t="s">
        <v>190</v>
      </c>
      <c r="B573" s="164" t="s">
        <v>1788</v>
      </c>
      <c r="C573" s="164" t="s">
        <v>1789</v>
      </c>
      <c r="D573" s="164" t="s">
        <v>1790</v>
      </c>
      <c r="E573" s="165">
        <v>3</v>
      </c>
      <c r="F573" s="164" t="s">
        <v>948</v>
      </c>
      <c r="G573" s="164" t="str">
        <f>INDEX('Org2564 NEW'!E$4:E$902,MATCH(OrgTbl[[#This Row],[code5]],'Org2564 NEW'!$C$4:$C$902,0))</f>
        <v>รพช.</v>
      </c>
      <c r="H573" s="165">
        <v>62</v>
      </c>
      <c r="I573" s="164" t="s">
        <v>1755</v>
      </c>
      <c r="J573" s="169">
        <f>INDEX('Org2564 NEW'!G$4:G$902,MATCH(OrgTbl[[#This Row],[code5]],'Org2564 NEW'!$C$4:$C$902,0))</f>
        <v>30</v>
      </c>
      <c r="K573" s="164" t="s">
        <v>941</v>
      </c>
      <c r="L573" s="164" t="str">
        <f>INDEX('Org2564 NEW'!F$4:F$902,MATCH(OrgTbl[[#This Row],[code5]],'Org2564 NEW'!$C$4:$C$902,0))</f>
        <v>F2</v>
      </c>
      <c r="M573" s="165">
        <f>INDEX('Org2564 NEW'!I$4:I$902,MATCH(OrgTbl[[#This Row],[code5]],'Org2564 NEW'!$C$4:$C$902,0))</f>
        <v>5</v>
      </c>
      <c r="O573" s="164" t="s">
        <v>1791</v>
      </c>
      <c r="P573" s="164" t="str">
        <f>INDEX('Org2564 NEW'!J$4:J$902,MATCH(OrgTbl[[#This Row],[code5]],'Org2564 NEW'!$C$4:$C$902,0))</f>
        <v>รพช.F2 &lt;=30,000</v>
      </c>
      <c r="Q573" s="164"/>
      <c r="R573" s="166"/>
    </row>
    <row r="574" spans="1:18" x14ac:dyDescent="0.35">
      <c r="A574" s="164" t="s">
        <v>191</v>
      </c>
      <c r="B574" s="164" t="s">
        <v>1792</v>
      </c>
      <c r="C574" s="164" t="s">
        <v>1793</v>
      </c>
      <c r="D574" s="164" t="s">
        <v>1794</v>
      </c>
      <c r="E574" s="165">
        <v>3</v>
      </c>
      <c r="F574" s="164" t="s">
        <v>948</v>
      </c>
      <c r="G574" s="164" t="str">
        <f>INDEX('Org2564 NEW'!E$4:E$902,MATCH(OrgTbl[[#This Row],[code5]],'Org2564 NEW'!$C$4:$C$902,0))</f>
        <v>รพช.</v>
      </c>
      <c r="H574" s="165">
        <v>62</v>
      </c>
      <c r="I574" s="164" t="s">
        <v>1755</v>
      </c>
      <c r="J574" s="169">
        <f>INDEX('Org2564 NEW'!G$4:G$902,MATCH(OrgTbl[[#This Row],[code5]],'Org2564 NEW'!$C$4:$C$902,0))</f>
        <v>30</v>
      </c>
      <c r="K574" s="164" t="s">
        <v>941</v>
      </c>
      <c r="L574" s="164" t="str">
        <f>INDEX('Org2564 NEW'!F$4:F$902,MATCH(OrgTbl[[#This Row],[code5]],'Org2564 NEW'!$C$4:$C$902,0))</f>
        <v>F2</v>
      </c>
      <c r="M574" s="165">
        <f>INDEX('Org2564 NEW'!I$4:I$902,MATCH(OrgTbl[[#This Row],[code5]],'Org2564 NEW'!$C$4:$C$902,0))</f>
        <v>5</v>
      </c>
      <c r="O574" s="164" t="s">
        <v>1795</v>
      </c>
      <c r="P574" s="164" t="str">
        <f>INDEX('Org2564 NEW'!J$4:J$902,MATCH(OrgTbl[[#This Row],[code5]],'Org2564 NEW'!$C$4:$C$902,0))</f>
        <v>รพช.F2 &lt;=30,000</v>
      </c>
      <c r="Q574" s="164"/>
      <c r="R574" s="166"/>
    </row>
    <row r="575" spans="1:18" x14ac:dyDescent="0.35">
      <c r="A575" s="164" t="s">
        <v>137</v>
      </c>
      <c r="B575" s="164" t="s">
        <v>1464</v>
      </c>
      <c r="C575" s="164" t="s">
        <v>1465</v>
      </c>
      <c r="D575" s="164" t="s">
        <v>1466</v>
      </c>
      <c r="E575" s="165">
        <v>2</v>
      </c>
      <c r="F575" s="164" t="s">
        <v>948</v>
      </c>
      <c r="G575" s="164" t="str">
        <f>INDEX('Org2564 NEW'!E$4:E$902,MATCH(OrgTbl[[#This Row],[code5]],'Org2564 NEW'!$C$4:$C$902,0))</f>
        <v>รพช.</v>
      </c>
      <c r="H575" s="165">
        <v>63</v>
      </c>
      <c r="I575" s="164" t="s">
        <v>1456</v>
      </c>
      <c r="J575" s="169">
        <f>INDEX('Org2564 NEW'!G$4:G$902,MATCH(OrgTbl[[#This Row],[code5]],'Org2564 NEW'!$C$4:$C$902,0))</f>
        <v>60</v>
      </c>
      <c r="K575" s="164" t="s">
        <v>941</v>
      </c>
      <c r="L575" s="164" t="str">
        <f>INDEX('Org2564 NEW'!F$4:F$902,MATCH(OrgTbl[[#This Row],[code5]],'Org2564 NEW'!$C$4:$C$902,0))</f>
        <v>F2</v>
      </c>
      <c r="M575" s="165">
        <f>INDEX('Org2564 NEW'!I$4:I$902,MATCH(OrgTbl[[#This Row],[code5]],'Org2564 NEW'!$C$4:$C$902,0))</f>
        <v>6</v>
      </c>
      <c r="O575" s="164" t="s">
        <v>1467</v>
      </c>
      <c r="P575" s="164" t="str">
        <f>INDEX('Org2564 NEW'!J$4:J$902,MATCH(OrgTbl[[#This Row],[code5]],'Org2564 NEW'!$C$4:$C$902,0))</f>
        <v>รพช.F2 30,000 - 60,000</v>
      </c>
      <c r="Q575" s="164"/>
      <c r="R575" s="166"/>
    </row>
    <row r="576" spans="1:18" x14ac:dyDescent="0.35">
      <c r="A576" s="164" t="s">
        <v>138</v>
      </c>
      <c r="B576" s="164" t="s">
        <v>1468</v>
      </c>
      <c r="C576" s="164" t="s">
        <v>1469</v>
      </c>
      <c r="D576" s="164" t="s">
        <v>1470</v>
      </c>
      <c r="E576" s="165">
        <v>2</v>
      </c>
      <c r="F576" s="164" t="s">
        <v>948</v>
      </c>
      <c r="G576" s="164" t="str">
        <f>INDEX('Org2564 NEW'!E$4:E$902,MATCH(OrgTbl[[#This Row],[code5]],'Org2564 NEW'!$C$4:$C$902,0))</f>
        <v>รพช.</v>
      </c>
      <c r="H576" s="165">
        <v>63</v>
      </c>
      <c r="I576" s="164" t="s">
        <v>1456</v>
      </c>
      <c r="J576" s="169">
        <f>INDEX('Org2564 NEW'!G$4:G$902,MATCH(OrgTbl[[#This Row],[code5]],'Org2564 NEW'!$C$4:$C$902,0))</f>
        <v>36</v>
      </c>
      <c r="K576" s="164" t="s">
        <v>941</v>
      </c>
      <c r="L576" s="164" t="str">
        <f>INDEX('Org2564 NEW'!F$4:F$902,MATCH(OrgTbl[[#This Row],[code5]],'Org2564 NEW'!$C$4:$C$902,0))</f>
        <v>F2</v>
      </c>
      <c r="M576" s="165">
        <f>INDEX('Org2564 NEW'!I$4:I$902,MATCH(OrgTbl[[#This Row],[code5]],'Org2564 NEW'!$C$4:$C$902,0))</f>
        <v>5</v>
      </c>
      <c r="O576" s="164" t="s">
        <v>1471</v>
      </c>
      <c r="P576" s="164" t="str">
        <f>INDEX('Org2564 NEW'!J$4:J$902,MATCH(OrgTbl[[#This Row],[code5]],'Org2564 NEW'!$C$4:$C$902,0))</f>
        <v>รพช.F2 &lt;=30,000</v>
      </c>
      <c r="Q576" s="164"/>
      <c r="R576" s="166"/>
    </row>
    <row r="577" spans="1:18" x14ac:dyDescent="0.35">
      <c r="A577" s="164" t="s">
        <v>139</v>
      </c>
      <c r="B577" s="164" t="s">
        <v>1472</v>
      </c>
      <c r="C577" s="164" t="s">
        <v>1473</v>
      </c>
      <c r="D577" s="164" t="s">
        <v>1474</v>
      </c>
      <c r="E577" s="165">
        <v>2</v>
      </c>
      <c r="F577" s="164" t="s">
        <v>948</v>
      </c>
      <c r="G577" s="164" t="str">
        <f>INDEX('Org2564 NEW'!E$4:E$902,MATCH(OrgTbl[[#This Row],[code5]],'Org2564 NEW'!$C$4:$C$902,0))</f>
        <v>รพช.</v>
      </c>
      <c r="H577" s="165">
        <v>63</v>
      </c>
      <c r="I577" s="164" t="s">
        <v>1456</v>
      </c>
      <c r="J577" s="169">
        <f>INDEX('Org2564 NEW'!G$4:G$902,MATCH(OrgTbl[[#This Row],[code5]],'Org2564 NEW'!$C$4:$C$902,0))</f>
        <v>120</v>
      </c>
      <c r="K577" s="164" t="s">
        <v>941</v>
      </c>
      <c r="L577" s="164" t="str">
        <f>INDEX('Org2564 NEW'!F$4:F$902,MATCH(OrgTbl[[#This Row],[code5]],'Org2564 NEW'!$C$4:$C$902,0))</f>
        <v>F1</v>
      </c>
      <c r="M577" s="165">
        <f>INDEX('Org2564 NEW'!I$4:I$902,MATCH(OrgTbl[[#This Row],[code5]],'Org2564 NEW'!$C$4:$C$902,0))</f>
        <v>9</v>
      </c>
      <c r="O577" s="164" t="s">
        <v>1476</v>
      </c>
      <c r="P577" s="164" t="str">
        <f>INDEX('Org2564 NEW'!J$4:J$902,MATCH(OrgTbl[[#This Row],[code5]],'Org2564 NEW'!$C$4:$C$902,0))</f>
        <v>รพช.F1 &lt;=50,000</v>
      </c>
      <c r="Q577" s="164"/>
      <c r="R577" s="166"/>
    </row>
    <row r="578" spans="1:18" x14ac:dyDescent="0.35">
      <c r="A578" s="164" t="s">
        <v>140</v>
      </c>
      <c r="B578" s="164" t="s">
        <v>1477</v>
      </c>
      <c r="C578" s="164" t="s">
        <v>1478</v>
      </c>
      <c r="D578" s="164" t="s">
        <v>1479</v>
      </c>
      <c r="E578" s="165">
        <v>2</v>
      </c>
      <c r="F578" s="164" t="s">
        <v>948</v>
      </c>
      <c r="G578" s="164" t="str">
        <f>INDEX('Org2564 NEW'!E$4:E$902,MATCH(OrgTbl[[#This Row],[code5]],'Org2564 NEW'!$C$4:$C$902,0))</f>
        <v>รพช.</v>
      </c>
      <c r="H578" s="165">
        <v>63</v>
      </c>
      <c r="I578" s="164" t="s">
        <v>1456</v>
      </c>
      <c r="J578" s="169">
        <f>INDEX('Org2564 NEW'!G$4:G$902,MATCH(OrgTbl[[#This Row],[code5]],'Org2564 NEW'!$C$4:$C$902,0))</f>
        <v>80</v>
      </c>
      <c r="K578" s="164" t="s">
        <v>941</v>
      </c>
      <c r="L578" s="164" t="str">
        <f>INDEX('Org2564 NEW'!F$4:F$902,MATCH(OrgTbl[[#This Row],[code5]],'Org2564 NEW'!$C$4:$C$902,0))</f>
        <v>M2</v>
      </c>
      <c r="M578" s="165">
        <f>INDEX('Org2564 NEW'!I$4:I$902,MATCH(OrgTbl[[#This Row],[code5]],'Org2564 NEW'!$C$4:$C$902,0))</f>
        <v>12</v>
      </c>
      <c r="O578" s="164" t="s">
        <v>1481</v>
      </c>
      <c r="P578" s="164" t="str">
        <f>INDEX('Org2564 NEW'!J$4:J$902,MATCH(OrgTbl[[#This Row],[code5]],'Org2564 NEW'!$C$4:$C$902,0))</f>
        <v>รพช. M2 &lt;=100</v>
      </c>
      <c r="Q578" s="164"/>
      <c r="R578" s="166"/>
    </row>
    <row r="579" spans="1:18" x14ac:dyDescent="0.35">
      <c r="A579" s="164" t="s">
        <v>141</v>
      </c>
      <c r="B579" s="164" t="s">
        <v>1482</v>
      </c>
      <c r="C579" s="164" t="s">
        <v>1483</v>
      </c>
      <c r="D579" s="164" t="s">
        <v>1484</v>
      </c>
      <c r="E579" s="165">
        <v>2</v>
      </c>
      <c r="F579" s="164" t="s">
        <v>948</v>
      </c>
      <c r="G579" s="164" t="str">
        <f>INDEX('Org2564 NEW'!E$4:E$902,MATCH(OrgTbl[[#This Row],[code5]],'Org2564 NEW'!$C$4:$C$902,0))</f>
        <v>รพช.</v>
      </c>
      <c r="H579" s="165">
        <v>63</v>
      </c>
      <c r="I579" s="164" t="s">
        <v>1456</v>
      </c>
      <c r="J579" s="169">
        <f>INDEX('Org2564 NEW'!G$4:G$902,MATCH(OrgTbl[[#This Row],[code5]],'Org2564 NEW'!$C$4:$C$902,0))</f>
        <v>85</v>
      </c>
      <c r="K579" s="164" t="s">
        <v>941</v>
      </c>
      <c r="L579" s="164" t="str">
        <f>INDEX('Org2564 NEW'!F$4:F$902,MATCH(OrgTbl[[#This Row],[code5]],'Org2564 NEW'!$C$4:$C$902,0))</f>
        <v>F1</v>
      </c>
      <c r="M579" s="165">
        <f>INDEX('Org2564 NEW'!I$4:I$902,MATCH(OrgTbl[[#This Row],[code5]],'Org2564 NEW'!$C$4:$C$902,0))</f>
        <v>9</v>
      </c>
      <c r="O579" s="164" t="s">
        <v>1486</v>
      </c>
      <c r="P579" s="164" t="str">
        <f>INDEX('Org2564 NEW'!J$4:J$902,MATCH(OrgTbl[[#This Row],[code5]],'Org2564 NEW'!$C$4:$C$902,0))</f>
        <v>รพช.F1 &lt;=50,000</v>
      </c>
      <c r="Q579" s="164"/>
      <c r="R579" s="166"/>
    </row>
    <row r="580" spans="1:18" x14ac:dyDescent="0.35">
      <c r="A580" s="164" t="s">
        <v>142</v>
      </c>
      <c r="B580" s="164" t="s">
        <v>1487</v>
      </c>
      <c r="C580" s="164" t="s">
        <v>1488</v>
      </c>
      <c r="D580" s="164" t="s">
        <v>1489</v>
      </c>
      <c r="E580" s="165">
        <v>2</v>
      </c>
      <c r="F580" s="164" t="s">
        <v>948</v>
      </c>
      <c r="G580" s="164" t="str">
        <f>INDEX('Org2564 NEW'!E$4:E$902,MATCH(OrgTbl[[#This Row],[code5]],'Org2564 NEW'!$C$4:$C$902,0))</f>
        <v>รพช.</v>
      </c>
      <c r="H580" s="165">
        <v>63</v>
      </c>
      <c r="I580" s="164" t="s">
        <v>1456</v>
      </c>
      <c r="J580" s="169">
        <f>INDEX('Org2564 NEW'!G$4:G$902,MATCH(OrgTbl[[#This Row],[code5]],'Org2564 NEW'!$C$4:$C$902,0))</f>
        <v>64</v>
      </c>
      <c r="K580" s="164" t="s">
        <v>941</v>
      </c>
      <c r="L580" s="164" t="str">
        <f>INDEX('Org2564 NEW'!F$4:F$902,MATCH(OrgTbl[[#This Row],[code5]],'Org2564 NEW'!$C$4:$C$902,0))</f>
        <v>M2</v>
      </c>
      <c r="M580" s="165">
        <f>INDEX('Org2564 NEW'!I$4:I$902,MATCH(OrgTbl[[#This Row],[code5]],'Org2564 NEW'!$C$4:$C$902,0))</f>
        <v>12</v>
      </c>
      <c r="O580" s="164" t="s">
        <v>1490</v>
      </c>
      <c r="P580" s="164" t="str">
        <f>INDEX('Org2564 NEW'!J$4:J$902,MATCH(OrgTbl[[#This Row],[code5]],'Org2564 NEW'!$C$4:$C$902,0))</f>
        <v>รพช. M2 &lt;=100</v>
      </c>
      <c r="Q580" s="164"/>
      <c r="R580" s="166"/>
    </row>
    <row r="581" spans="1:18" x14ac:dyDescent="0.35">
      <c r="A581" s="164" t="s">
        <v>166</v>
      </c>
      <c r="B581" s="164" t="s">
        <v>1505</v>
      </c>
      <c r="C581" s="164" t="s">
        <v>1506</v>
      </c>
      <c r="D581" s="164" t="s">
        <v>1507</v>
      </c>
      <c r="E581" s="165">
        <v>2</v>
      </c>
      <c r="F581" s="164" t="s">
        <v>948</v>
      </c>
      <c r="G581" s="164" t="str">
        <f>INDEX('Org2564 NEW'!E$4:E$902,MATCH(OrgTbl[[#This Row],[code5]],'Org2564 NEW'!$C$4:$C$902,0))</f>
        <v>รพช.</v>
      </c>
      <c r="H581" s="165">
        <v>64</v>
      </c>
      <c r="I581" s="164" t="s">
        <v>1497</v>
      </c>
      <c r="J581" s="169">
        <f>INDEX('Org2564 NEW'!G$4:G$902,MATCH(OrgTbl[[#This Row],[code5]],'Org2564 NEW'!$C$4:$C$902,0))</f>
        <v>44</v>
      </c>
      <c r="K581" s="164" t="s">
        <v>941</v>
      </c>
      <c r="L581" s="164" t="str">
        <f>INDEX('Org2564 NEW'!F$4:F$902,MATCH(OrgTbl[[#This Row],[code5]],'Org2564 NEW'!$C$4:$C$902,0))</f>
        <v>F2</v>
      </c>
      <c r="M581" s="165">
        <f>INDEX('Org2564 NEW'!I$4:I$902,MATCH(OrgTbl[[#This Row],[code5]],'Org2564 NEW'!$C$4:$C$902,0))</f>
        <v>6</v>
      </c>
      <c r="O581" s="164" t="s">
        <v>1508</v>
      </c>
      <c r="P581" s="164" t="str">
        <f>INDEX('Org2564 NEW'!J$4:J$902,MATCH(OrgTbl[[#This Row],[code5]],'Org2564 NEW'!$C$4:$C$902,0))</f>
        <v>รพช.F2 30,000 - 60,000</v>
      </c>
      <c r="Q581" s="164"/>
      <c r="R581" s="166"/>
    </row>
    <row r="582" spans="1:18" x14ac:dyDescent="0.35">
      <c r="A582" s="164" t="s">
        <v>167</v>
      </c>
      <c r="B582" s="164" t="s">
        <v>1509</v>
      </c>
      <c r="C582" s="164" t="s">
        <v>1510</v>
      </c>
      <c r="D582" s="164" t="s">
        <v>1511</v>
      </c>
      <c r="E582" s="165">
        <v>2</v>
      </c>
      <c r="F582" s="164" t="s">
        <v>948</v>
      </c>
      <c r="G582" s="164" t="str">
        <f>INDEX('Org2564 NEW'!E$4:E$902,MATCH(OrgTbl[[#This Row],[code5]],'Org2564 NEW'!$C$4:$C$902,0))</f>
        <v>รพช.</v>
      </c>
      <c r="H582" s="165">
        <v>64</v>
      </c>
      <c r="I582" s="164" t="s">
        <v>1497</v>
      </c>
      <c r="J582" s="169">
        <f>INDEX('Org2564 NEW'!G$4:G$902,MATCH(OrgTbl[[#This Row],[code5]],'Org2564 NEW'!$C$4:$C$902,0))</f>
        <v>69</v>
      </c>
      <c r="K582" s="164" t="s">
        <v>941</v>
      </c>
      <c r="L582" s="164" t="str">
        <f>INDEX('Org2564 NEW'!F$4:F$902,MATCH(OrgTbl[[#This Row],[code5]],'Org2564 NEW'!$C$4:$C$902,0))</f>
        <v>F2</v>
      </c>
      <c r="M582" s="165">
        <f>INDEX('Org2564 NEW'!I$4:I$902,MATCH(OrgTbl[[#This Row],[code5]],'Org2564 NEW'!$C$4:$C$902,0))</f>
        <v>6</v>
      </c>
      <c r="O582" s="164" t="s">
        <v>1513</v>
      </c>
      <c r="P582" s="164" t="str">
        <f>INDEX('Org2564 NEW'!J$4:J$902,MATCH(OrgTbl[[#This Row],[code5]],'Org2564 NEW'!$C$4:$C$902,0))</f>
        <v>รพช.F2 30,000 - 60,000</v>
      </c>
      <c r="Q582" s="164"/>
      <c r="R582" s="166"/>
    </row>
    <row r="583" spans="1:18" x14ac:dyDescent="0.35">
      <c r="A583" s="164" t="s">
        <v>168</v>
      </c>
      <c r="B583" s="164" t="s">
        <v>1514</v>
      </c>
      <c r="C583" s="164" t="s">
        <v>1515</v>
      </c>
      <c r="D583" s="164" t="s">
        <v>1516</v>
      </c>
      <c r="E583" s="165">
        <v>2</v>
      </c>
      <c r="F583" s="164" t="s">
        <v>948</v>
      </c>
      <c r="G583" s="164" t="str">
        <f>INDEX('Org2564 NEW'!E$4:E$902,MATCH(OrgTbl[[#This Row],[code5]],'Org2564 NEW'!$C$4:$C$902,0))</f>
        <v>รพช.</v>
      </c>
      <c r="H583" s="165">
        <v>64</v>
      </c>
      <c r="I583" s="164" t="s">
        <v>1497</v>
      </c>
      <c r="J583" s="169">
        <f>INDEX('Org2564 NEW'!G$4:G$902,MATCH(OrgTbl[[#This Row],[code5]],'Org2564 NEW'!$C$4:$C$902,0))</f>
        <v>34</v>
      </c>
      <c r="K583" s="164" t="s">
        <v>941</v>
      </c>
      <c r="L583" s="164" t="str">
        <f>INDEX('Org2564 NEW'!F$4:F$902,MATCH(OrgTbl[[#This Row],[code5]],'Org2564 NEW'!$C$4:$C$902,0))</f>
        <v>F2</v>
      </c>
      <c r="M583" s="165">
        <f>INDEX('Org2564 NEW'!I$4:I$902,MATCH(OrgTbl[[#This Row],[code5]],'Org2564 NEW'!$C$4:$C$902,0))</f>
        <v>6</v>
      </c>
      <c r="O583" s="164" t="s">
        <v>1517</v>
      </c>
      <c r="P583" s="164" t="str">
        <f>INDEX('Org2564 NEW'!J$4:J$902,MATCH(OrgTbl[[#This Row],[code5]],'Org2564 NEW'!$C$4:$C$902,0))</f>
        <v>รพช.F2 30,000 - 60,000</v>
      </c>
      <c r="Q583" s="164"/>
      <c r="R583" s="166"/>
    </row>
    <row r="584" spans="1:18" x14ac:dyDescent="0.35">
      <c r="A584" s="164" t="s">
        <v>169</v>
      </c>
      <c r="B584" s="164" t="s">
        <v>1518</v>
      </c>
      <c r="C584" s="164" t="s">
        <v>1519</v>
      </c>
      <c r="D584" s="164" t="s">
        <v>1520</v>
      </c>
      <c r="E584" s="165">
        <v>2</v>
      </c>
      <c r="F584" s="164" t="s">
        <v>948</v>
      </c>
      <c r="G584" s="164" t="str">
        <f>INDEX('Org2564 NEW'!E$4:E$902,MATCH(OrgTbl[[#This Row],[code5]],'Org2564 NEW'!$C$4:$C$902,0))</f>
        <v>รพช.</v>
      </c>
      <c r="H584" s="165">
        <v>64</v>
      </c>
      <c r="I584" s="164" t="s">
        <v>1497</v>
      </c>
      <c r="J584" s="169">
        <f>INDEX('Org2564 NEW'!G$4:G$902,MATCH(OrgTbl[[#This Row],[code5]],'Org2564 NEW'!$C$4:$C$902,0))</f>
        <v>74</v>
      </c>
      <c r="K584" s="164" t="s">
        <v>941</v>
      </c>
      <c r="L584" s="164" t="str">
        <f>INDEX('Org2564 NEW'!F$4:F$902,MATCH(OrgTbl[[#This Row],[code5]],'Org2564 NEW'!$C$4:$C$902,0))</f>
        <v>F1</v>
      </c>
      <c r="M584" s="165">
        <f>INDEX('Org2564 NEW'!I$4:I$902,MATCH(OrgTbl[[#This Row],[code5]],'Org2564 NEW'!$C$4:$C$902,0))</f>
        <v>10</v>
      </c>
      <c r="O584" s="164" t="s">
        <v>1522</v>
      </c>
      <c r="P584" s="164" t="str">
        <f>INDEX('Org2564 NEW'!J$4:J$902,MATCH(OrgTbl[[#This Row],[code5]],'Org2564 NEW'!$C$4:$C$902,0))</f>
        <v>รพช.F1 50,000-100,000</v>
      </c>
      <c r="Q584" s="164"/>
      <c r="R584" s="166"/>
    </row>
    <row r="585" spans="1:18" x14ac:dyDescent="0.35">
      <c r="A585" s="164" t="s">
        <v>170</v>
      </c>
      <c r="B585" s="164" t="s">
        <v>1523</v>
      </c>
      <c r="C585" s="164" t="s">
        <v>1524</v>
      </c>
      <c r="D585" s="164" t="s">
        <v>1525</v>
      </c>
      <c r="E585" s="165">
        <v>2</v>
      </c>
      <c r="F585" s="164" t="s">
        <v>948</v>
      </c>
      <c r="G585" s="164" t="str">
        <f>INDEX('Org2564 NEW'!E$4:E$902,MATCH(OrgTbl[[#This Row],[code5]],'Org2564 NEW'!$C$4:$C$902,0))</f>
        <v>รพช.</v>
      </c>
      <c r="H585" s="165">
        <v>64</v>
      </c>
      <c r="I585" s="164" t="s">
        <v>1497</v>
      </c>
      <c r="J585" s="169">
        <f>INDEX('Org2564 NEW'!G$4:G$902,MATCH(OrgTbl[[#This Row],[code5]],'Org2564 NEW'!$C$4:$C$902,0))</f>
        <v>111</v>
      </c>
      <c r="K585" s="164" t="s">
        <v>941</v>
      </c>
      <c r="L585" s="164" t="str">
        <f>INDEX('Org2564 NEW'!F$4:F$902,MATCH(OrgTbl[[#This Row],[code5]],'Org2564 NEW'!$C$4:$C$902,0))</f>
        <v>M2</v>
      </c>
      <c r="M585" s="165">
        <f>INDEX('Org2564 NEW'!I$4:I$902,MATCH(OrgTbl[[#This Row],[code5]],'Org2564 NEW'!$C$4:$C$902,0))</f>
        <v>13</v>
      </c>
      <c r="O585" s="164" t="s">
        <v>1527</v>
      </c>
      <c r="P585" s="164" t="str">
        <f>INDEX('Org2564 NEW'!J$4:J$902,MATCH(OrgTbl[[#This Row],[code5]],'Org2564 NEW'!$C$4:$C$902,0))</f>
        <v>รพช. M2 &gt;100</v>
      </c>
      <c r="Q585" s="164"/>
      <c r="R585" s="166"/>
    </row>
    <row r="586" spans="1:18" x14ac:dyDescent="0.35">
      <c r="A586" s="164" t="s">
        <v>171</v>
      </c>
      <c r="B586" s="164" t="s">
        <v>1528</v>
      </c>
      <c r="C586" s="164" t="s">
        <v>1529</v>
      </c>
      <c r="D586" s="164" t="s">
        <v>1530</v>
      </c>
      <c r="E586" s="165">
        <v>2</v>
      </c>
      <c r="F586" s="164" t="s">
        <v>948</v>
      </c>
      <c r="G586" s="164" t="str">
        <f>INDEX('Org2564 NEW'!E$4:E$902,MATCH(OrgTbl[[#This Row],[code5]],'Org2564 NEW'!$C$4:$C$902,0))</f>
        <v>รพช.</v>
      </c>
      <c r="H586" s="165">
        <v>64</v>
      </c>
      <c r="I586" s="164" t="s">
        <v>1497</v>
      </c>
      <c r="J586" s="169">
        <f>INDEX('Org2564 NEW'!G$4:G$902,MATCH(OrgTbl[[#This Row],[code5]],'Org2564 NEW'!$C$4:$C$902,0))</f>
        <v>30</v>
      </c>
      <c r="K586" s="164" t="s">
        <v>941</v>
      </c>
      <c r="L586" s="164" t="str">
        <f>INDEX('Org2564 NEW'!F$4:F$902,MATCH(OrgTbl[[#This Row],[code5]],'Org2564 NEW'!$C$4:$C$902,0))</f>
        <v>F2</v>
      </c>
      <c r="M586" s="165">
        <f>INDEX('Org2564 NEW'!I$4:I$902,MATCH(OrgTbl[[#This Row],[code5]],'Org2564 NEW'!$C$4:$C$902,0))</f>
        <v>5</v>
      </c>
      <c r="O586" s="164" t="s">
        <v>1531</v>
      </c>
      <c r="P586" s="164" t="str">
        <f>INDEX('Org2564 NEW'!J$4:J$902,MATCH(OrgTbl[[#This Row],[code5]],'Org2564 NEW'!$C$4:$C$902,0))</f>
        <v>รพช.F2 &lt;=30,000</v>
      </c>
      <c r="Q586" s="164"/>
      <c r="R586" s="166"/>
    </row>
    <row r="587" spans="1:18" x14ac:dyDescent="0.35">
      <c r="A587" s="164" t="s">
        <v>172</v>
      </c>
      <c r="B587" s="164" t="s">
        <v>1532</v>
      </c>
      <c r="C587" s="164" t="s">
        <v>1533</v>
      </c>
      <c r="D587" s="164" t="s">
        <v>1534</v>
      </c>
      <c r="E587" s="165">
        <v>2</v>
      </c>
      <c r="F587" s="164" t="s">
        <v>948</v>
      </c>
      <c r="G587" s="164" t="str">
        <f>INDEX('Org2564 NEW'!E$4:E$902,MATCH(OrgTbl[[#This Row],[code5]],'Org2564 NEW'!$C$4:$C$902,0))</f>
        <v>รพช.</v>
      </c>
      <c r="H587" s="165">
        <v>64</v>
      </c>
      <c r="I587" s="164" t="s">
        <v>1497</v>
      </c>
      <c r="J587" s="169">
        <f>INDEX('Org2564 NEW'!G$4:G$902,MATCH(OrgTbl[[#This Row],[code5]],'Org2564 NEW'!$C$4:$C$902,0))</f>
        <v>38</v>
      </c>
      <c r="K587" s="164" t="s">
        <v>941</v>
      </c>
      <c r="L587" s="164" t="str">
        <f>INDEX('Org2564 NEW'!F$4:F$902,MATCH(OrgTbl[[#This Row],[code5]],'Org2564 NEW'!$C$4:$C$902,0))</f>
        <v>F2</v>
      </c>
      <c r="M587" s="165">
        <f>INDEX('Org2564 NEW'!I$4:I$902,MATCH(OrgTbl[[#This Row],[code5]],'Org2564 NEW'!$C$4:$C$902,0))</f>
        <v>6</v>
      </c>
      <c r="O587" s="164" t="s">
        <v>1535</v>
      </c>
      <c r="P587" s="164" t="str">
        <f>INDEX('Org2564 NEW'!J$4:J$902,MATCH(OrgTbl[[#This Row],[code5]],'Org2564 NEW'!$C$4:$C$902,0))</f>
        <v>รพช.F2 30,000 - 60,000</v>
      </c>
      <c r="Q587" s="164"/>
      <c r="R587" s="166"/>
    </row>
    <row r="588" spans="1:18" x14ac:dyDescent="0.35">
      <c r="A588" s="164" t="s">
        <v>145</v>
      </c>
      <c r="B588" s="164" t="s">
        <v>1542</v>
      </c>
      <c r="C588" s="164" t="s">
        <v>1543</v>
      </c>
      <c r="D588" s="164" t="s">
        <v>1544</v>
      </c>
      <c r="E588" s="165">
        <v>2</v>
      </c>
      <c r="F588" s="164" t="s">
        <v>948</v>
      </c>
      <c r="G588" s="164" t="str">
        <f>INDEX('Org2564 NEW'!E$4:E$902,MATCH(OrgTbl[[#This Row],[code5]],'Org2564 NEW'!$C$4:$C$902,0))</f>
        <v>รพช.</v>
      </c>
      <c r="H588" s="165">
        <v>65</v>
      </c>
      <c r="I588" s="164" t="s">
        <v>1539</v>
      </c>
      <c r="J588" s="169">
        <f>INDEX('Org2564 NEW'!G$4:G$902,MATCH(OrgTbl[[#This Row],[code5]],'Org2564 NEW'!$C$4:$C$902,0))</f>
        <v>30</v>
      </c>
      <c r="K588" s="164" t="s">
        <v>941</v>
      </c>
      <c r="L588" s="164" t="str">
        <f>INDEX('Org2564 NEW'!F$4:F$902,MATCH(OrgTbl[[#This Row],[code5]],'Org2564 NEW'!$C$4:$C$902,0))</f>
        <v>F2</v>
      </c>
      <c r="M588" s="165">
        <f>INDEX('Org2564 NEW'!I$4:I$902,MATCH(OrgTbl[[#This Row],[code5]],'Org2564 NEW'!$C$4:$C$902,0))</f>
        <v>6</v>
      </c>
      <c r="O588" s="164" t="s">
        <v>1545</v>
      </c>
      <c r="P588" s="164" t="str">
        <f>INDEX('Org2564 NEW'!J$4:J$902,MATCH(OrgTbl[[#This Row],[code5]],'Org2564 NEW'!$C$4:$C$902,0))</f>
        <v>รพช.F2 30,000 - 60,000</v>
      </c>
      <c r="Q588" s="164"/>
      <c r="R588" s="166"/>
    </row>
    <row r="589" spans="1:18" x14ac:dyDescent="0.35">
      <c r="A589" s="164" t="s">
        <v>146</v>
      </c>
      <c r="B589" s="164" t="s">
        <v>1546</v>
      </c>
      <c r="C589" s="164" t="s">
        <v>1547</v>
      </c>
      <c r="D589" s="164" t="s">
        <v>1548</v>
      </c>
      <c r="E589" s="165">
        <v>2</v>
      </c>
      <c r="F589" s="164" t="s">
        <v>948</v>
      </c>
      <c r="G589" s="164" t="str">
        <f>INDEX('Org2564 NEW'!E$4:E$902,MATCH(OrgTbl[[#This Row],[code5]],'Org2564 NEW'!$C$4:$C$902,0))</f>
        <v>รพช.</v>
      </c>
      <c r="H589" s="165">
        <v>65</v>
      </c>
      <c r="I589" s="164" t="s">
        <v>1539</v>
      </c>
      <c r="J589" s="169">
        <f>INDEX('Org2564 NEW'!G$4:G$902,MATCH(OrgTbl[[#This Row],[code5]],'Org2564 NEW'!$C$4:$C$902,0))</f>
        <v>56</v>
      </c>
      <c r="K589" s="164" t="s">
        <v>941</v>
      </c>
      <c r="L589" s="164" t="str">
        <f>INDEX('Org2564 NEW'!F$4:F$902,MATCH(OrgTbl[[#This Row],[code5]],'Org2564 NEW'!$C$4:$C$902,0))</f>
        <v>F2</v>
      </c>
      <c r="M589" s="165">
        <f>INDEX('Org2564 NEW'!I$4:I$902,MATCH(OrgTbl[[#This Row],[code5]],'Org2564 NEW'!$C$4:$C$902,0))</f>
        <v>7</v>
      </c>
      <c r="O589" s="164" t="s">
        <v>1550</v>
      </c>
      <c r="P589" s="164" t="str">
        <f>INDEX('Org2564 NEW'!J$4:J$902,MATCH(OrgTbl[[#This Row],[code5]],'Org2564 NEW'!$C$4:$C$902,0))</f>
        <v>รพช.F2 60,000-90,000</v>
      </c>
      <c r="Q589" s="164"/>
      <c r="R589" s="166"/>
    </row>
    <row r="590" spans="1:18" x14ac:dyDescent="0.35">
      <c r="A590" s="164" t="s">
        <v>147</v>
      </c>
      <c r="B590" s="164" t="s">
        <v>1551</v>
      </c>
      <c r="C590" s="164" t="s">
        <v>1552</v>
      </c>
      <c r="D590" s="164" t="s">
        <v>1553</v>
      </c>
      <c r="E590" s="165">
        <v>2</v>
      </c>
      <c r="F590" s="164" t="s">
        <v>948</v>
      </c>
      <c r="G590" s="164" t="str">
        <f>INDEX('Org2564 NEW'!E$4:E$902,MATCH(OrgTbl[[#This Row],[code5]],'Org2564 NEW'!$C$4:$C$902,0))</f>
        <v>รพช.</v>
      </c>
      <c r="H590" s="165">
        <v>65</v>
      </c>
      <c r="I590" s="164" t="s">
        <v>1539</v>
      </c>
      <c r="J590" s="169">
        <f>INDEX('Org2564 NEW'!G$4:G$902,MATCH(OrgTbl[[#This Row],[code5]],'Org2564 NEW'!$C$4:$C$902,0))</f>
        <v>30</v>
      </c>
      <c r="K590" s="164" t="s">
        <v>941</v>
      </c>
      <c r="L590" s="164" t="str">
        <f>INDEX('Org2564 NEW'!F$4:F$902,MATCH(OrgTbl[[#This Row],[code5]],'Org2564 NEW'!$C$4:$C$902,0))</f>
        <v>F2</v>
      </c>
      <c r="M590" s="165">
        <f>INDEX('Org2564 NEW'!I$4:I$902,MATCH(OrgTbl[[#This Row],[code5]],'Org2564 NEW'!$C$4:$C$902,0))</f>
        <v>6</v>
      </c>
      <c r="O590" s="164" t="s">
        <v>1554</v>
      </c>
      <c r="P590" s="164" t="str">
        <f>INDEX('Org2564 NEW'!J$4:J$902,MATCH(OrgTbl[[#This Row],[code5]],'Org2564 NEW'!$C$4:$C$902,0))</f>
        <v>รพช.F2 30,000 - 60,000</v>
      </c>
      <c r="Q590" s="164"/>
      <c r="R590" s="166"/>
    </row>
    <row r="591" spans="1:18" x14ac:dyDescent="0.35">
      <c r="A591" s="164" t="s">
        <v>148</v>
      </c>
      <c r="B591" s="164" t="s">
        <v>1555</v>
      </c>
      <c r="C591" s="164" t="s">
        <v>1556</v>
      </c>
      <c r="D591" s="164" t="s">
        <v>1557</v>
      </c>
      <c r="E591" s="165">
        <v>2</v>
      </c>
      <c r="F591" s="164" t="s">
        <v>948</v>
      </c>
      <c r="G591" s="164" t="str">
        <f>INDEX('Org2564 NEW'!E$4:E$902,MATCH(OrgTbl[[#This Row],[code5]],'Org2564 NEW'!$C$4:$C$902,0))</f>
        <v>รพช.</v>
      </c>
      <c r="H591" s="165">
        <v>65</v>
      </c>
      <c r="I591" s="164" t="s">
        <v>1539</v>
      </c>
      <c r="J591" s="169">
        <f>INDEX('Org2564 NEW'!G$4:G$902,MATCH(OrgTbl[[#This Row],[code5]],'Org2564 NEW'!$C$4:$C$902,0))</f>
        <v>72</v>
      </c>
      <c r="K591" s="164" t="s">
        <v>941</v>
      </c>
      <c r="L591" s="164" t="str">
        <f>INDEX('Org2564 NEW'!F$4:F$902,MATCH(OrgTbl[[#This Row],[code5]],'Org2564 NEW'!$C$4:$C$902,0))</f>
        <v>F2</v>
      </c>
      <c r="M591" s="165">
        <f>INDEX('Org2564 NEW'!I$4:I$902,MATCH(OrgTbl[[#This Row],[code5]],'Org2564 NEW'!$C$4:$C$902,0))</f>
        <v>7</v>
      </c>
      <c r="O591" s="164" t="s">
        <v>1558</v>
      </c>
      <c r="P591" s="164" t="str">
        <f>INDEX('Org2564 NEW'!J$4:J$902,MATCH(OrgTbl[[#This Row],[code5]],'Org2564 NEW'!$C$4:$C$902,0))</f>
        <v>รพช.F2 60,000-90,000</v>
      </c>
      <c r="Q591" s="164"/>
      <c r="R591" s="166"/>
    </row>
    <row r="592" spans="1:18" x14ac:dyDescent="0.35">
      <c r="A592" s="164" t="s">
        <v>149</v>
      </c>
      <c r="B592" s="164" t="s">
        <v>1559</v>
      </c>
      <c r="C592" s="164" t="s">
        <v>1560</v>
      </c>
      <c r="D592" s="164" t="s">
        <v>1561</v>
      </c>
      <c r="E592" s="165">
        <v>2</v>
      </c>
      <c r="F592" s="164" t="s">
        <v>948</v>
      </c>
      <c r="G592" s="164" t="str">
        <f>INDEX('Org2564 NEW'!E$4:E$902,MATCH(OrgTbl[[#This Row],[code5]],'Org2564 NEW'!$C$4:$C$902,0))</f>
        <v>รพช.</v>
      </c>
      <c r="H592" s="165">
        <v>65</v>
      </c>
      <c r="I592" s="164" t="s">
        <v>1539</v>
      </c>
      <c r="J592" s="169">
        <f>INDEX('Org2564 NEW'!G$4:G$902,MATCH(OrgTbl[[#This Row],[code5]],'Org2564 NEW'!$C$4:$C$902,0))</f>
        <v>30</v>
      </c>
      <c r="K592" s="164" t="s">
        <v>941</v>
      </c>
      <c r="L592" s="164" t="str">
        <f>INDEX('Org2564 NEW'!F$4:F$902,MATCH(OrgTbl[[#This Row],[code5]],'Org2564 NEW'!$C$4:$C$902,0))</f>
        <v>F2</v>
      </c>
      <c r="M592" s="165">
        <f>INDEX('Org2564 NEW'!I$4:I$902,MATCH(OrgTbl[[#This Row],[code5]],'Org2564 NEW'!$C$4:$C$902,0))</f>
        <v>5</v>
      </c>
      <c r="O592" s="164" t="s">
        <v>1562</v>
      </c>
      <c r="P592" s="164" t="str">
        <f>INDEX('Org2564 NEW'!J$4:J$902,MATCH(OrgTbl[[#This Row],[code5]],'Org2564 NEW'!$C$4:$C$902,0))</f>
        <v>รพช.F2 &lt;=30,000</v>
      </c>
      <c r="Q592" s="164"/>
      <c r="R592" s="166"/>
    </row>
    <row r="593" spans="1:18" x14ac:dyDescent="0.35">
      <c r="A593" s="164" t="s">
        <v>150</v>
      </c>
      <c r="B593" s="164" t="s">
        <v>1563</v>
      </c>
      <c r="C593" s="164" t="s">
        <v>1564</v>
      </c>
      <c r="D593" s="164" t="s">
        <v>1565</v>
      </c>
      <c r="E593" s="165">
        <v>2</v>
      </c>
      <c r="F593" s="164" t="s">
        <v>948</v>
      </c>
      <c r="G593" s="164" t="str">
        <f>INDEX('Org2564 NEW'!E$4:E$902,MATCH(OrgTbl[[#This Row],[code5]],'Org2564 NEW'!$C$4:$C$902,0))</f>
        <v>รพช.</v>
      </c>
      <c r="H593" s="165">
        <v>65</v>
      </c>
      <c r="I593" s="164" t="s">
        <v>1539</v>
      </c>
      <c r="J593" s="169">
        <f>INDEX('Org2564 NEW'!G$4:G$902,MATCH(OrgTbl[[#This Row],[code5]],'Org2564 NEW'!$C$4:$C$902,0))</f>
        <v>68</v>
      </c>
      <c r="K593" s="164" t="s">
        <v>941</v>
      </c>
      <c r="L593" s="164" t="str">
        <f>INDEX('Org2564 NEW'!F$4:F$902,MATCH(OrgTbl[[#This Row],[code5]],'Org2564 NEW'!$C$4:$C$902,0))</f>
        <v>F1</v>
      </c>
      <c r="M593" s="165">
        <f>INDEX('Org2564 NEW'!I$4:I$902,MATCH(OrgTbl[[#This Row],[code5]],'Org2564 NEW'!$C$4:$C$902,0))</f>
        <v>10</v>
      </c>
      <c r="O593" s="164" t="s">
        <v>1566</v>
      </c>
      <c r="P593" s="164" t="str">
        <f>INDEX('Org2564 NEW'!J$4:J$902,MATCH(OrgTbl[[#This Row],[code5]],'Org2564 NEW'!$C$4:$C$902,0))</f>
        <v>รพช.F1 50,000-100,000</v>
      </c>
      <c r="Q593" s="164"/>
      <c r="R593" s="166"/>
    </row>
    <row r="594" spans="1:18" x14ac:dyDescent="0.35">
      <c r="A594" s="164" t="s">
        <v>151</v>
      </c>
      <c r="B594" s="164" t="s">
        <v>1567</v>
      </c>
      <c r="C594" s="164" t="s">
        <v>1568</v>
      </c>
      <c r="D594" s="164" t="s">
        <v>1569</v>
      </c>
      <c r="E594" s="165">
        <v>2</v>
      </c>
      <c r="F594" s="164" t="s">
        <v>948</v>
      </c>
      <c r="G594" s="164" t="str">
        <f>INDEX('Org2564 NEW'!E$4:E$902,MATCH(OrgTbl[[#This Row],[code5]],'Org2564 NEW'!$C$4:$C$902,0))</f>
        <v>รพช.</v>
      </c>
      <c r="H594" s="165">
        <v>65</v>
      </c>
      <c r="I594" s="164" t="s">
        <v>1539</v>
      </c>
      <c r="J594" s="169">
        <f>INDEX('Org2564 NEW'!G$4:G$902,MATCH(OrgTbl[[#This Row],[code5]],'Org2564 NEW'!$C$4:$C$902,0))</f>
        <v>30</v>
      </c>
      <c r="K594" s="164" t="s">
        <v>941</v>
      </c>
      <c r="L594" s="164" t="str">
        <f>INDEX('Org2564 NEW'!F$4:F$902,MATCH(OrgTbl[[#This Row],[code5]],'Org2564 NEW'!$C$4:$C$902,0))</f>
        <v>F2</v>
      </c>
      <c r="M594" s="165">
        <f>INDEX('Org2564 NEW'!I$4:I$902,MATCH(OrgTbl[[#This Row],[code5]],'Org2564 NEW'!$C$4:$C$902,0))</f>
        <v>6</v>
      </c>
      <c r="O594" s="164" t="s">
        <v>1570</v>
      </c>
      <c r="P594" s="164" t="str">
        <f>INDEX('Org2564 NEW'!J$4:J$902,MATCH(OrgTbl[[#This Row],[code5]],'Org2564 NEW'!$C$4:$C$902,0))</f>
        <v>รพช.F2 30,000 - 60,000</v>
      </c>
      <c r="Q594" s="164"/>
      <c r="R594" s="166"/>
    </row>
    <row r="595" spans="1:18" x14ac:dyDescent="0.35">
      <c r="A595" s="164" t="s">
        <v>216</v>
      </c>
      <c r="B595" s="164" t="s">
        <v>1809</v>
      </c>
      <c r="C595" s="164" t="s">
        <v>1810</v>
      </c>
      <c r="D595" s="164" t="s">
        <v>1811</v>
      </c>
      <c r="E595" s="165">
        <v>3</v>
      </c>
      <c r="F595" s="164" t="s">
        <v>948</v>
      </c>
      <c r="G595" s="164" t="str">
        <f>INDEX('Org2564 NEW'!E$4:E$902,MATCH(OrgTbl[[#This Row],[code5]],'Org2564 NEW'!$C$4:$C$902,0))</f>
        <v>รพช.</v>
      </c>
      <c r="H595" s="165">
        <v>66</v>
      </c>
      <c r="I595" s="164" t="s">
        <v>1806</v>
      </c>
      <c r="J595" s="169">
        <f>INDEX('Org2564 NEW'!G$4:G$902,MATCH(OrgTbl[[#This Row],[code5]],'Org2564 NEW'!$C$4:$C$902,0))</f>
        <v>30</v>
      </c>
      <c r="K595" s="164" t="s">
        <v>941</v>
      </c>
      <c r="L595" s="164" t="str">
        <f>INDEX('Org2564 NEW'!F$4:F$902,MATCH(OrgTbl[[#This Row],[code5]],'Org2564 NEW'!$C$4:$C$902,0))</f>
        <v>F2</v>
      </c>
      <c r="M595" s="165">
        <f>INDEX('Org2564 NEW'!I$4:I$902,MATCH(OrgTbl[[#This Row],[code5]],'Org2564 NEW'!$C$4:$C$902,0))</f>
        <v>5</v>
      </c>
      <c r="O595" s="164" t="s">
        <v>1812</v>
      </c>
      <c r="P595" s="164" t="str">
        <f>INDEX('Org2564 NEW'!J$4:J$902,MATCH(OrgTbl[[#This Row],[code5]],'Org2564 NEW'!$C$4:$C$902,0))</f>
        <v>รพช.F2 &lt;=30,000</v>
      </c>
      <c r="Q595" s="164"/>
      <c r="R595" s="166"/>
    </row>
    <row r="596" spans="1:18" x14ac:dyDescent="0.35">
      <c r="A596" s="164" t="s">
        <v>217</v>
      </c>
      <c r="B596" s="164" t="s">
        <v>1813</v>
      </c>
      <c r="C596" s="164" t="s">
        <v>1814</v>
      </c>
      <c r="D596" s="164" t="s">
        <v>1815</v>
      </c>
      <c r="E596" s="165">
        <v>3</v>
      </c>
      <c r="F596" s="164" t="s">
        <v>948</v>
      </c>
      <c r="G596" s="164" t="str">
        <f>INDEX('Org2564 NEW'!E$4:E$902,MATCH(OrgTbl[[#This Row],[code5]],'Org2564 NEW'!$C$4:$C$902,0))</f>
        <v>รพช.</v>
      </c>
      <c r="H596" s="165">
        <v>66</v>
      </c>
      <c r="I596" s="164" t="s">
        <v>1806</v>
      </c>
      <c r="J596" s="169">
        <f>INDEX('Org2564 NEW'!G$4:G$902,MATCH(OrgTbl[[#This Row],[code5]],'Org2564 NEW'!$C$4:$C$902,0))</f>
        <v>30</v>
      </c>
      <c r="K596" s="164" t="s">
        <v>941</v>
      </c>
      <c r="L596" s="164" t="str">
        <f>INDEX('Org2564 NEW'!F$4:F$902,MATCH(OrgTbl[[#This Row],[code5]],'Org2564 NEW'!$C$4:$C$902,0))</f>
        <v>F2</v>
      </c>
      <c r="M596" s="165">
        <f>INDEX('Org2564 NEW'!I$4:I$902,MATCH(OrgTbl[[#This Row],[code5]],'Org2564 NEW'!$C$4:$C$902,0))</f>
        <v>6</v>
      </c>
      <c r="O596" s="164" t="s">
        <v>1816</v>
      </c>
      <c r="P596" s="164" t="str">
        <f>INDEX('Org2564 NEW'!J$4:J$902,MATCH(OrgTbl[[#This Row],[code5]],'Org2564 NEW'!$C$4:$C$902,0))</f>
        <v>รพช.F2 30,000 - 60,000</v>
      </c>
      <c r="Q596" s="164"/>
      <c r="R596" s="166"/>
    </row>
    <row r="597" spans="1:18" x14ac:dyDescent="0.35">
      <c r="A597" s="164" t="s">
        <v>218</v>
      </c>
      <c r="B597" s="164" t="s">
        <v>1817</v>
      </c>
      <c r="C597" s="164" t="s">
        <v>1818</v>
      </c>
      <c r="D597" s="164" t="s">
        <v>1819</v>
      </c>
      <c r="E597" s="165">
        <v>3</v>
      </c>
      <c r="F597" s="164" t="s">
        <v>948</v>
      </c>
      <c r="G597" s="164" t="str">
        <f>INDEX('Org2564 NEW'!E$4:E$902,MATCH(OrgTbl[[#This Row],[code5]],'Org2564 NEW'!$C$4:$C$902,0))</f>
        <v>รพช.</v>
      </c>
      <c r="H597" s="165">
        <v>66</v>
      </c>
      <c r="I597" s="164" t="s">
        <v>1806</v>
      </c>
      <c r="J597" s="169">
        <f>INDEX('Org2564 NEW'!G$4:G$902,MATCH(OrgTbl[[#This Row],[code5]],'Org2564 NEW'!$C$4:$C$902,0))</f>
        <v>90</v>
      </c>
      <c r="K597" s="164" t="s">
        <v>941</v>
      </c>
      <c r="L597" s="164" t="str">
        <f>INDEX('Org2564 NEW'!F$4:F$902,MATCH(OrgTbl[[#This Row],[code5]],'Org2564 NEW'!$C$4:$C$902,0))</f>
        <v>M2</v>
      </c>
      <c r="M597" s="165">
        <f>INDEX('Org2564 NEW'!I$4:I$902,MATCH(OrgTbl[[#This Row],[code5]],'Org2564 NEW'!$C$4:$C$902,0))</f>
        <v>12</v>
      </c>
      <c r="O597" s="164" t="s">
        <v>1820</v>
      </c>
      <c r="P597" s="164" t="str">
        <f>INDEX('Org2564 NEW'!J$4:J$902,MATCH(OrgTbl[[#This Row],[code5]],'Org2564 NEW'!$C$4:$C$902,0))</f>
        <v>รพช. M2 &lt;=100</v>
      </c>
      <c r="Q597" s="164"/>
      <c r="R597" s="166"/>
    </row>
    <row r="598" spans="1:18" x14ac:dyDescent="0.35">
      <c r="A598" s="164" t="s">
        <v>219</v>
      </c>
      <c r="B598" s="164" t="s">
        <v>1821</v>
      </c>
      <c r="C598" s="164" t="s">
        <v>1822</v>
      </c>
      <c r="D598" s="164" t="s">
        <v>1823</v>
      </c>
      <c r="E598" s="165">
        <v>3</v>
      </c>
      <c r="F598" s="164" t="s">
        <v>948</v>
      </c>
      <c r="G598" s="164" t="str">
        <f>INDEX('Org2564 NEW'!E$4:E$902,MATCH(OrgTbl[[#This Row],[code5]],'Org2564 NEW'!$C$4:$C$902,0))</f>
        <v>รพช.</v>
      </c>
      <c r="H598" s="165">
        <v>66</v>
      </c>
      <c r="I598" s="164" t="s">
        <v>1806</v>
      </c>
      <c r="J598" s="169">
        <f>INDEX('Org2564 NEW'!G$4:G$902,MATCH(OrgTbl[[#This Row],[code5]],'Org2564 NEW'!$C$4:$C$902,0))</f>
        <v>45</v>
      </c>
      <c r="K598" s="164" t="s">
        <v>941</v>
      </c>
      <c r="L598" s="164" t="str">
        <f>INDEX('Org2564 NEW'!F$4:F$902,MATCH(OrgTbl[[#This Row],[code5]],'Org2564 NEW'!$C$4:$C$902,0))</f>
        <v>F2</v>
      </c>
      <c r="M598" s="165">
        <f>INDEX('Org2564 NEW'!I$4:I$902,MATCH(OrgTbl[[#This Row],[code5]],'Org2564 NEW'!$C$4:$C$902,0))</f>
        <v>6</v>
      </c>
      <c r="O598" s="164" t="s">
        <v>1824</v>
      </c>
      <c r="P598" s="164" t="str">
        <f>INDEX('Org2564 NEW'!J$4:J$902,MATCH(OrgTbl[[#This Row],[code5]],'Org2564 NEW'!$C$4:$C$902,0))</f>
        <v>รพช.F2 30,000 - 60,000</v>
      </c>
      <c r="Q598" s="164"/>
      <c r="R598" s="166"/>
    </row>
    <row r="599" spans="1:18" x14ac:dyDescent="0.35">
      <c r="A599" s="164" t="s">
        <v>220</v>
      </c>
      <c r="B599" s="164" t="s">
        <v>1825</v>
      </c>
      <c r="C599" s="164" t="s">
        <v>1826</v>
      </c>
      <c r="D599" s="164" t="s">
        <v>1827</v>
      </c>
      <c r="E599" s="165">
        <v>3</v>
      </c>
      <c r="F599" s="164" t="s">
        <v>948</v>
      </c>
      <c r="G599" s="164" t="str">
        <f>INDEX('Org2564 NEW'!E$4:E$902,MATCH(OrgTbl[[#This Row],[code5]],'Org2564 NEW'!$C$4:$C$902,0))</f>
        <v>รพช.</v>
      </c>
      <c r="H599" s="165">
        <v>66</v>
      </c>
      <c r="I599" s="164" t="s">
        <v>1806</v>
      </c>
      <c r="J599" s="169">
        <f>INDEX('Org2564 NEW'!G$4:G$902,MATCH(OrgTbl[[#This Row],[code5]],'Org2564 NEW'!$C$4:$C$902,0))</f>
        <v>33</v>
      </c>
      <c r="K599" s="164" t="s">
        <v>941</v>
      </c>
      <c r="L599" s="164" t="str">
        <f>INDEX('Org2564 NEW'!F$4:F$902,MATCH(OrgTbl[[#This Row],[code5]],'Org2564 NEW'!$C$4:$C$902,0))</f>
        <v>F2</v>
      </c>
      <c r="M599" s="165">
        <f>INDEX('Org2564 NEW'!I$4:I$902,MATCH(OrgTbl[[#This Row],[code5]],'Org2564 NEW'!$C$4:$C$902,0))</f>
        <v>6</v>
      </c>
      <c r="O599" s="164" t="s">
        <v>1828</v>
      </c>
      <c r="P599" s="164" t="str">
        <f>INDEX('Org2564 NEW'!J$4:J$902,MATCH(OrgTbl[[#This Row],[code5]],'Org2564 NEW'!$C$4:$C$902,0))</f>
        <v>รพช.F2 30,000 - 60,000</v>
      </c>
      <c r="Q599" s="164"/>
      <c r="R599" s="166"/>
    </row>
    <row r="600" spans="1:18" x14ac:dyDescent="0.35">
      <c r="A600" s="164" t="s">
        <v>221</v>
      </c>
      <c r="B600" s="164" t="s">
        <v>1829</v>
      </c>
      <c r="C600" s="164" t="s">
        <v>1830</v>
      </c>
      <c r="D600" s="164" t="s">
        <v>1831</v>
      </c>
      <c r="E600" s="165">
        <v>3</v>
      </c>
      <c r="F600" s="164" t="s">
        <v>948</v>
      </c>
      <c r="G600" s="164" t="str">
        <f>INDEX('Org2564 NEW'!E$4:E$902,MATCH(OrgTbl[[#This Row],[code5]],'Org2564 NEW'!$C$4:$C$902,0))</f>
        <v>รพช.</v>
      </c>
      <c r="H600" s="165">
        <v>66</v>
      </c>
      <c r="I600" s="164" t="s">
        <v>1806</v>
      </c>
      <c r="J600" s="169">
        <f>INDEX('Org2564 NEW'!G$4:G$902,MATCH(OrgTbl[[#This Row],[code5]],'Org2564 NEW'!$C$4:$C$902,0))</f>
        <v>30</v>
      </c>
      <c r="K600" s="164" t="s">
        <v>941</v>
      </c>
      <c r="L600" s="164" t="str">
        <f>INDEX('Org2564 NEW'!F$4:F$902,MATCH(OrgTbl[[#This Row],[code5]],'Org2564 NEW'!$C$4:$C$902,0))</f>
        <v>F2</v>
      </c>
      <c r="M600" s="165">
        <f>INDEX('Org2564 NEW'!I$4:I$902,MATCH(OrgTbl[[#This Row],[code5]],'Org2564 NEW'!$C$4:$C$902,0))</f>
        <v>5</v>
      </c>
      <c r="O600" s="164" t="s">
        <v>1833</v>
      </c>
      <c r="P600" s="164" t="str">
        <f>INDEX('Org2564 NEW'!J$4:J$902,MATCH(OrgTbl[[#This Row],[code5]],'Org2564 NEW'!$C$4:$C$902,0))</f>
        <v>รพช.F2 &lt;=30,000</v>
      </c>
      <c r="Q600" s="164"/>
      <c r="R600" s="166"/>
    </row>
    <row r="601" spans="1:18" x14ac:dyDescent="0.35">
      <c r="A601" s="164" t="s">
        <v>154</v>
      </c>
      <c r="B601" s="164" t="s">
        <v>1581</v>
      </c>
      <c r="C601" s="164" t="s">
        <v>1582</v>
      </c>
      <c r="D601" s="164" t="s">
        <v>1583</v>
      </c>
      <c r="E601" s="165">
        <v>2</v>
      </c>
      <c r="F601" s="164" t="s">
        <v>948</v>
      </c>
      <c r="G601" s="164" t="str">
        <f>INDEX('Org2564 NEW'!E$4:E$902,MATCH(OrgTbl[[#This Row],[code5]],'Org2564 NEW'!$C$4:$C$902,0))</f>
        <v>รพช.</v>
      </c>
      <c r="H601" s="165">
        <v>67</v>
      </c>
      <c r="I601" s="164" t="s">
        <v>1578</v>
      </c>
      <c r="J601" s="169">
        <f>INDEX('Org2564 NEW'!G$4:G$902,MATCH(OrgTbl[[#This Row],[code5]],'Org2564 NEW'!$C$4:$C$902,0))</f>
        <v>68</v>
      </c>
      <c r="K601" s="164" t="s">
        <v>941</v>
      </c>
      <c r="L601" s="164" t="str">
        <f>INDEX('Org2564 NEW'!F$4:F$902,MATCH(OrgTbl[[#This Row],[code5]],'Org2564 NEW'!$C$4:$C$902,0))</f>
        <v>F2</v>
      </c>
      <c r="M601" s="165">
        <f>INDEX('Org2564 NEW'!I$4:I$902,MATCH(OrgTbl[[#This Row],[code5]],'Org2564 NEW'!$C$4:$C$902,0))</f>
        <v>6</v>
      </c>
      <c r="O601" s="164" t="s">
        <v>1584</v>
      </c>
      <c r="P601" s="164" t="str">
        <f>INDEX('Org2564 NEW'!J$4:J$902,MATCH(OrgTbl[[#This Row],[code5]],'Org2564 NEW'!$C$4:$C$902,0))</f>
        <v>รพช.F2 30,000 - 60,000</v>
      </c>
      <c r="Q601" s="164"/>
      <c r="R601" s="166"/>
    </row>
    <row r="602" spans="1:18" x14ac:dyDescent="0.35">
      <c r="A602" s="164" t="s">
        <v>155</v>
      </c>
      <c r="B602" s="164" t="s">
        <v>1585</v>
      </c>
      <c r="C602" s="164" t="s">
        <v>1586</v>
      </c>
      <c r="D602" s="164" t="s">
        <v>1587</v>
      </c>
      <c r="E602" s="165">
        <v>2</v>
      </c>
      <c r="F602" s="164" t="s">
        <v>948</v>
      </c>
      <c r="G602" s="164" t="str">
        <f>INDEX('Org2564 NEW'!E$4:E$902,MATCH(OrgTbl[[#This Row],[code5]],'Org2564 NEW'!$C$4:$C$902,0))</f>
        <v>รพช.</v>
      </c>
      <c r="H602" s="165">
        <v>67</v>
      </c>
      <c r="I602" s="164" t="s">
        <v>1578</v>
      </c>
      <c r="J602" s="169">
        <f>INDEX('Org2564 NEW'!G$4:G$902,MATCH(OrgTbl[[#This Row],[code5]],'Org2564 NEW'!$C$4:$C$902,0))</f>
        <v>205</v>
      </c>
      <c r="K602" s="164" t="s">
        <v>941</v>
      </c>
      <c r="L602" s="164" t="str">
        <f>INDEX('Org2564 NEW'!F$4:F$902,MATCH(OrgTbl[[#This Row],[code5]],'Org2564 NEW'!$C$4:$C$902,0))</f>
        <v>M2</v>
      </c>
      <c r="M602" s="165">
        <f>INDEX('Org2564 NEW'!I$4:I$902,MATCH(OrgTbl[[#This Row],[code5]],'Org2564 NEW'!$C$4:$C$902,0))</f>
        <v>13</v>
      </c>
      <c r="O602" s="164" t="s">
        <v>1589</v>
      </c>
      <c r="P602" s="164" t="str">
        <f>INDEX('Org2564 NEW'!J$4:J$902,MATCH(OrgTbl[[#This Row],[code5]],'Org2564 NEW'!$C$4:$C$902,0))</f>
        <v>รพช. M2 &gt;100</v>
      </c>
      <c r="Q602" s="164"/>
      <c r="R602" s="166"/>
    </row>
    <row r="603" spans="1:18" x14ac:dyDescent="0.35">
      <c r="A603" s="164" t="s">
        <v>156</v>
      </c>
      <c r="B603" s="164" t="s">
        <v>1590</v>
      </c>
      <c r="C603" s="164" t="s">
        <v>1591</v>
      </c>
      <c r="D603" s="164" t="s">
        <v>1592</v>
      </c>
      <c r="E603" s="165">
        <v>2</v>
      </c>
      <c r="F603" s="164" t="s">
        <v>948</v>
      </c>
      <c r="G603" s="164" t="str">
        <f>INDEX('Org2564 NEW'!E$4:E$902,MATCH(OrgTbl[[#This Row],[code5]],'Org2564 NEW'!$C$4:$C$902,0))</f>
        <v>รพท.</v>
      </c>
      <c r="H603" s="165">
        <v>67</v>
      </c>
      <c r="I603" s="164" t="s">
        <v>1578</v>
      </c>
      <c r="J603" s="169">
        <f>INDEX('Org2564 NEW'!G$4:G$902,MATCH(OrgTbl[[#This Row],[code5]],'Org2564 NEW'!$C$4:$C$902,0))</f>
        <v>241</v>
      </c>
      <c r="K603" s="164" t="s">
        <v>941</v>
      </c>
      <c r="L603" s="164" t="str">
        <f>INDEX('Org2564 NEW'!F$4:F$902,MATCH(OrgTbl[[#This Row],[code5]],'Org2564 NEW'!$C$4:$C$902,0))</f>
        <v>M1</v>
      </c>
      <c r="M603" s="165">
        <f>INDEX('Org2564 NEW'!I$4:I$902,MATCH(OrgTbl[[#This Row],[code5]],'Org2564 NEW'!$C$4:$C$902,0))</f>
        <v>15</v>
      </c>
      <c r="O603" s="164" t="s">
        <v>1594</v>
      </c>
      <c r="P603" s="164" t="str">
        <f>INDEX('Org2564 NEW'!J$4:J$902,MATCH(OrgTbl[[#This Row],[code5]],'Org2564 NEW'!$C$4:$C$902,0))</f>
        <v>รพท. M1 &gt;200</v>
      </c>
      <c r="Q603" s="164"/>
      <c r="R603" s="166"/>
    </row>
    <row r="604" spans="1:18" x14ac:dyDescent="0.35">
      <c r="A604" s="164" t="s">
        <v>157</v>
      </c>
      <c r="B604" s="164" t="s">
        <v>1595</v>
      </c>
      <c r="C604" s="164" t="s">
        <v>1596</v>
      </c>
      <c r="D604" s="164" t="s">
        <v>1597</v>
      </c>
      <c r="E604" s="165">
        <v>2</v>
      </c>
      <c r="F604" s="164" t="s">
        <v>948</v>
      </c>
      <c r="G604" s="164" t="str">
        <f>INDEX('Org2564 NEW'!E$4:E$902,MATCH(OrgTbl[[#This Row],[code5]],'Org2564 NEW'!$C$4:$C$902,0))</f>
        <v>รพช.</v>
      </c>
      <c r="H604" s="165">
        <v>67</v>
      </c>
      <c r="I604" s="164" t="s">
        <v>1578</v>
      </c>
      <c r="J604" s="169">
        <f>INDEX('Org2564 NEW'!G$4:G$902,MATCH(OrgTbl[[#This Row],[code5]],'Org2564 NEW'!$C$4:$C$902,0))</f>
        <v>58</v>
      </c>
      <c r="K604" s="164" t="s">
        <v>941</v>
      </c>
      <c r="L604" s="164" t="str">
        <f>INDEX('Org2564 NEW'!F$4:F$902,MATCH(OrgTbl[[#This Row],[code5]],'Org2564 NEW'!$C$4:$C$902,0))</f>
        <v>F2</v>
      </c>
      <c r="M604" s="165">
        <f>INDEX('Org2564 NEW'!I$4:I$902,MATCH(OrgTbl[[#This Row],[code5]],'Org2564 NEW'!$C$4:$C$902,0))</f>
        <v>6</v>
      </c>
      <c r="O604" s="164" t="s">
        <v>1599</v>
      </c>
      <c r="P604" s="164" t="str">
        <f>INDEX('Org2564 NEW'!J$4:J$902,MATCH(OrgTbl[[#This Row],[code5]],'Org2564 NEW'!$C$4:$C$902,0))</f>
        <v>รพช.F2 30,000 - 60,000</v>
      </c>
      <c r="Q604" s="164"/>
      <c r="R604" s="166"/>
    </row>
    <row r="605" spans="1:18" x14ac:dyDescent="0.35">
      <c r="A605" s="164" t="s">
        <v>158</v>
      </c>
      <c r="B605" s="164" t="s">
        <v>1600</v>
      </c>
      <c r="C605" s="164" t="s">
        <v>1601</v>
      </c>
      <c r="D605" s="164" t="s">
        <v>1602</v>
      </c>
      <c r="E605" s="165">
        <v>2</v>
      </c>
      <c r="F605" s="164" t="s">
        <v>948</v>
      </c>
      <c r="G605" s="164" t="str">
        <f>INDEX('Org2564 NEW'!E$4:E$902,MATCH(OrgTbl[[#This Row],[code5]],'Org2564 NEW'!$C$4:$C$902,0))</f>
        <v>รพช.</v>
      </c>
      <c r="H605" s="165">
        <v>67</v>
      </c>
      <c r="I605" s="164" t="s">
        <v>1578</v>
      </c>
      <c r="J605" s="169">
        <f>INDEX('Org2564 NEW'!G$4:G$902,MATCH(OrgTbl[[#This Row],[code5]],'Org2564 NEW'!$C$4:$C$902,0))</f>
        <v>142</v>
      </c>
      <c r="K605" s="164" t="s">
        <v>941</v>
      </c>
      <c r="L605" s="164" t="str">
        <f>INDEX('Org2564 NEW'!F$4:F$902,MATCH(OrgTbl[[#This Row],[code5]],'Org2564 NEW'!$C$4:$C$902,0))</f>
        <v>F1</v>
      </c>
      <c r="M605" s="165">
        <f>INDEX('Org2564 NEW'!I$4:I$902,MATCH(OrgTbl[[#This Row],[code5]],'Org2564 NEW'!$C$4:$C$902,0))</f>
        <v>10</v>
      </c>
      <c r="O605" s="164" t="s">
        <v>1603</v>
      </c>
      <c r="P605" s="164" t="str">
        <f>INDEX('Org2564 NEW'!J$4:J$902,MATCH(OrgTbl[[#This Row],[code5]],'Org2564 NEW'!$C$4:$C$902,0))</f>
        <v>รพช.F1 50,000-100,000</v>
      </c>
      <c r="Q605" s="164"/>
      <c r="R605" s="166"/>
    </row>
    <row r="606" spans="1:18" x14ac:dyDescent="0.35">
      <c r="A606" s="164" t="s">
        <v>159</v>
      </c>
      <c r="B606" s="164" t="s">
        <v>1604</v>
      </c>
      <c r="C606" s="164" t="s">
        <v>1605</v>
      </c>
      <c r="D606" s="164" t="s">
        <v>1606</v>
      </c>
      <c r="E606" s="165">
        <v>2</v>
      </c>
      <c r="F606" s="164" t="s">
        <v>948</v>
      </c>
      <c r="G606" s="164" t="str">
        <f>INDEX('Org2564 NEW'!E$4:E$902,MATCH(OrgTbl[[#This Row],[code5]],'Org2564 NEW'!$C$4:$C$902,0))</f>
        <v>รพช.</v>
      </c>
      <c r="H606" s="165">
        <v>67</v>
      </c>
      <c r="I606" s="164" t="s">
        <v>1578</v>
      </c>
      <c r="J606" s="169">
        <f>INDEX('Org2564 NEW'!G$4:G$902,MATCH(OrgTbl[[#This Row],[code5]],'Org2564 NEW'!$C$4:$C$902,0))</f>
        <v>60</v>
      </c>
      <c r="K606" s="164" t="s">
        <v>941</v>
      </c>
      <c r="L606" s="164" t="str">
        <f>INDEX('Org2564 NEW'!F$4:F$902,MATCH(OrgTbl[[#This Row],[code5]],'Org2564 NEW'!$C$4:$C$902,0))</f>
        <v>F2</v>
      </c>
      <c r="M606" s="165">
        <f>INDEX('Org2564 NEW'!I$4:I$902,MATCH(OrgTbl[[#This Row],[code5]],'Org2564 NEW'!$C$4:$C$902,0))</f>
        <v>6</v>
      </c>
      <c r="O606" s="164" t="s">
        <v>1607</v>
      </c>
      <c r="P606" s="164" t="str">
        <f>INDEX('Org2564 NEW'!J$4:J$902,MATCH(OrgTbl[[#This Row],[code5]],'Org2564 NEW'!$C$4:$C$902,0))</f>
        <v>รพช.F2 30,000 - 60,000</v>
      </c>
      <c r="Q606" s="164"/>
      <c r="R606" s="166"/>
    </row>
    <row r="607" spans="1:18" x14ac:dyDescent="0.35">
      <c r="A607" s="164" t="s">
        <v>160</v>
      </c>
      <c r="B607" s="164" t="s">
        <v>1608</v>
      </c>
      <c r="C607" s="164" t="s">
        <v>1609</v>
      </c>
      <c r="D607" s="164" t="s">
        <v>1610</v>
      </c>
      <c r="E607" s="165">
        <v>2</v>
      </c>
      <c r="F607" s="164" t="s">
        <v>948</v>
      </c>
      <c r="G607" s="164" t="str">
        <f>INDEX('Org2564 NEW'!E$4:E$902,MATCH(OrgTbl[[#This Row],[code5]],'Org2564 NEW'!$C$4:$C$902,0))</f>
        <v>รพช.</v>
      </c>
      <c r="H607" s="165">
        <v>67</v>
      </c>
      <c r="I607" s="164" t="s">
        <v>1578</v>
      </c>
      <c r="J607" s="169">
        <f>INDEX('Org2564 NEW'!G$4:G$902,MATCH(OrgTbl[[#This Row],[code5]],'Org2564 NEW'!$C$4:$C$902,0))</f>
        <v>10</v>
      </c>
      <c r="K607" s="164" t="s">
        <v>941</v>
      </c>
      <c r="L607" s="164" t="str">
        <f>INDEX('Org2564 NEW'!F$4:F$902,MATCH(OrgTbl[[#This Row],[code5]],'Org2564 NEW'!$C$4:$C$902,0))</f>
        <v>F3</v>
      </c>
      <c r="M607" s="165">
        <f>INDEX('Org2564 NEW'!I$4:I$902,MATCH(OrgTbl[[#This Row],[code5]],'Org2564 NEW'!$C$4:$C$902,0))</f>
        <v>2</v>
      </c>
      <c r="O607" s="164" t="s">
        <v>1612</v>
      </c>
      <c r="P607" s="164" t="str">
        <f>INDEX('Org2564 NEW'!J$4:J$902,MATCH(OrgTbl[[#This Row],[code5]],'Org2564 NEW'!$C$4:$C$902,0))</f>
        <v>รพช.F3 &lt;=15,000</v>
      </c>
      <c r="Q607" s="164"/>
      <c r="R607" s="166"/>
    </row>
    <row r="608" spans="1:18" x14ac:dyDescent="0.35">
      <c r="A608" s="164" t="s">
        <v>161</v>
      </c>
      <c r="B608" s="164" t="s">
        <v>1613</v>
      </c>
      <c r="C608" s="164" t="s">
        <v>1614</v>
      </c>
      <c r="D608" s="164" t="s">
        <v>1615</v>
      </c>
      <c r="E608" s="165">
        <v>2</v>
      </c>
      <c r="F608" s="164" t="s">
        <v>948</v>
      </c>
      <c r="G608" s="164" t="str">
        <f>INDEX('Org2564 NEW'!E$4:E$902,MATCH(OrgTbl[[#This Row],[code5]],'Org2564 NEW'!$C$4:$C$902,0))</f>
        <v>รพช.</v>
      </c>
      <c r="H608" s="165">
        <v>67</v>
      </c>
      <c r="I608" s="164" t="s">
        <v>1578</v>
      </c>
      <c r="J608" s="169">
        <f>INDEX('Org2564 NEW'!G$4:G$902,MATCH(OrgTbl[[#This Row],[code5]],'Org2564 NEW'!$C$4:$C$902,0))</f>
        <v>37</v>
      </c>
      <c r="K608" s="164" t="s">
        <v>941</v>
      </c>
      <c r="L608" s="164" t="str">
        <f>INDEX('Org2564 NEW'!F$4:F$902,MATCH(OrgTbl[[#This Row],[code5]],'Org2564 NEW'!$C$4:$C$902,0))</f>
        <v>F2</v>
      </c>
      <c r="M608" s="165">
        <f>INDEX('Org2564 NEW'!I$4:I$902,MATCH(OrgTbl[[#This Row],[code5]],'Org2564 NEW'!$C$4:$C$902,0))</f>
        <v>5</v>
      </c>
      <c r="O608" s="164" t="s">
        <v>1616</v>
      </c>
      <c r="P608" s="164" t="str">
        <f>INDEX('Org2564 NEW'!J$4:J$902,MATCH(OrgTbl[[#This Row],[code5]],'Org2564 NEW'!$C$4:$C$902,0))</f>
        <v>รพช.F2 &lt;=30,000</v>
      </c>
      <c r="Q608" s="164"/>
      <c r="R608" s="166"/>
    </row>
    <row r="609" spans="1:18" x14ac:dyDescent="0.35">
      <c r="A609" s="164" t="s">
        <v>162</v>
      </c>
      <c r="B609" s="164" t="s">
        <v>1617</v>
      </c>
      <c r="C609" s="164" t="s">
        <v>1618</v>
      </c>
      <c r="D609" s="164" t="s">
        <v>1619</v>
      </c>
      <c r="E609" s="165">
        <v>2</v>
      </c>
      <c r="F609" s="164" t="s">
        <v>948</v>
      </c>
      <c r="G609" s="164" t="str">
        <f>INDEX('Org2564 NEW'!E$4:E$902,MATCH(OrgTbl[[#This Row],[code5]],'Org2564 NEW'!$C$4:$C$902,0))</f>
        <v>รพช.</v>
      </c>
      <c r="H609" s="165">
        <v>67</v>
      </c>
      <c r="I609" s="164" t="s">
        <v>1578</v>
      </c>
      <c r="J609" s="169">
        <f>INDEX('Org2564 NEW'!G$4:G$902,MATCH(OrgTbl[[#This Row],[code5]],'Org2564 NEW'!$C$4:$C$902,0))</f>
        <v>38</v>
      </c>
      <c r="K609" s="164" t="s">
        <v>941</v>
      </c>
      <c r="L609" s="164" t="str">
        <f>INDEX('Org2564 NEW'!F$4:F$902,MATCH(OrgTbl[[#This Row],[code5]],'Org2564 NEW'!$C$4:$C$902,0))</f>
        <v>F2</v>
      </c>
      <c r="M609" s="165">
        <f>INDEX('Org2564 NEW'!I$4:I$902,MATCH(OrgTbl[[#This Row],[code5]],'Org2564 NEW'!$C$4:$C$902,0))</f>
        <v>6</v>
      </c>
      <c r="O609" s="164" t="s">
        <v>1620</v>
      </c>
      <c r="P609" s="164" t="str">
        <f>INDEX('Org2564 NEW'!J$4:J$902,MATCH(OrgTbl[[#This Row],[code5]],'Org2564 NEW'!$C$4:$C$902,0))</f>
        <v>รพช.F2 30,000 - 60,000</v>
      </c>
      <c r="Q609" s="164"/>
      <c r="R609" s="166"/>
    </row>
    <row r="610" spans="1:18" x14ac:dyDescent="0.35">
      <c r="A610" s="164" t="s">
        <v>350</v>
      </c>
      <c r="B610" s="164" t="s">
        <v>2185</v>
      </c>
      <c r="C610" s="164" t="s">
        <v>2186</v>
      </c>
      <c r="D610" s="164" t="s">
        <v>2187</v>
      </c>
      <c r="E610" s="165">
        <v>5</v>
      </c>
      <c r="F610" s="164" t="s">
        <v>948</v>
      </c>
      <c r="G610" s="164" t="str">
        <f>INDEX('Org2564 NEW'!E$4:E$902,MATCH(OrgTbl[[#This Row],[code5]],'Org2564 NEW'!$C$4:$C$902,0))</f>
        <v>รพช.</v>
      </c>
      <c r="H610" s="165">
        <v>70</v>
      </c>
      <c r="I610" s="164" t="s">
        <v>2167</v>
      </c>
      <c r="J610" s="169">
        <f>INDEX('Org2564 NEW'!G$4:G$902,MATCH(OrgTbl[[#This Row],[code5]],'Org2564 NEW'!$C$4:$C$902,0))</f>
        <v>65</v>
      </c>
      <c r="K610" s="164" t="s">
        <v>941</v>
      </c>
      <c r="L610" s="164" t="str">
        <f>INDEX('Org2564 NEW'!F$4:F$902,MATCH(OrgTbl[[#This Row],[code5]],'Org2564 NEW'!$C$4:$C$902,0))</f>
        <v>F2</v>
      </c>
      <c r="M610" s="165">
        <f>INDEX('Org2564 NEW'!I$4:I$902,MATCH(OrgTbl[[#This Row],[code5]],'Org2564 NEW'!$C$4:$C$902,0))</f>
        <v>5</v>
      </c>
      <c r="O610" s="164" t="s">
        <v>2188</v>
      </c>
      <c r="P610" s="164" t="str">
        <f>INDEX('Org2564 NEW'!J$4:J$902,MATCH(OrgTbl[[#This Row],[code5]],'Org2564 NEW'!$C$4:$C$902,0))</f>
        <v>รพช.F2 &lt;=30,000</v>
      </c>
      <c r="Q610" s="164"/>
      <c r="R610" s="166"/>
    </row>
    <row r="611" spans="1:18" x14ac:dyDescent="0.35">
      <c r="A611" s="164" t="s">
        <v>351</v>
      </c>
      <c r="B611" s="164" t="s">
        <v>2189</v>
      </c>
      <c r="C611" s="164" t="s">
        <v>2190</v>
      </c>
      <c r="D611" s="164" t="s">
        <v>2191</v>
      </c>
      <c r="E611" s="165">
        <v>5</v>
      </c>
      <c r="F611" s="164" t="s">
        <v>948</v>
      </c>
      <c r="G611" s="164" t="str">
        <f>INDEX('Org2564 NEW'!E$4:E$902,MATCH(OrgTbl[[#This Row],[code5]],'Org2564 NEW'!$C$4:$C$902,0))</f>
        <v>รพช.</v>
      </c>
      <c r="H611" s="165">
        <v>70</v>
      </c>
      <c r="I611" s="164" t="s">
        <v>2167</v>
      </c>
      <c r="J611" s="169">
        <f>INDEX('Org2564 NEW'!G$4:G$902,MATCH(OrgTbl[[#This Row],[code5]],'Org2564 NEW'!$C$4:$C$902,0))</f>
        <v>48</v>
      </c>
      <c r="K611" s="164" t="s">
        <v>941</v>
      </c>
      <c r="L611" s="164" t="str">
        <f>INDEX('Org2564 NEW'!F$4:F$902,MATCH(OrgTbl[[#This Row],[code5]],'Org2564 NEW'!$C$4:$C$902,0))</f>
        <v>F2</v>
      </c>
      <c r="M611" s="165">
        <f>INDEX('Org2564 NEW'!I$4:I$902,MATCH(OrgTbl[[#This Row],[code5]],'Org2564 NEW'!$C$4:$C$902,0))</f>
        <v>5</v>
      </c>
      <c r="O611" s="164" t="s">
        <v>2192</v>
      </c>
      <c r="P611" s="164" t="str">
        <f>INDEX('Org2564 NEW'!J$4:J$902,MATCH(OrgTbl[[#This Row],[code5]],'Org2564 NEW'!$C$4:$C$902,0))</f>
        <v>รพช.F2 &lt;=30,000</v>
      </c>
      <c r="Q611" s="164"/>
      <c r="R611" s="166"/>
    </row>
    <row r="612" spans="1:18" x14ac:dyDescent="0.35">
      <c r="A612" s="164" t="s">
        <v>352</v>
      </c>
      <c r="B612" s="164" t="s">
        <v>2193</v>
      </c>
      <c r="C612" s="164" t="s">
        <v>2194</v>
      </c>
      <c r="D612" s="164" t="s">
        <v>2195</v>
      </c>
      <c r="E612" s="165">
        <v>5</v>
      </c>
      <c r="F612" s="164" t="s">
        <v>948</v>
      </c>
      <c r="G612" s="164" t="str">
        <f>INDEX('Org2564 NEW'!E$4:E$902,MATCH(OrgTbl[[#This Row],[code5]],'Org2564 NEW'!$C$4:$C$902,0))</f>
        <v>รพช.</v>
      </c>
      <c r="H612" s="165">
        <v>70</v>
      </c>
      <c r="I612" s="164" t="s">
        <v>2167</v>
      </c>
      <c r="J612" s="169">
        <f>INDEX('Org2564 NEW'!G$4:G$902,MATCH(OrgTbl[[#This Row],[code5]],'Org2564 NEW'!$C$4:$C$902,0))</f>
        <v>30</v>
      </c>
      <c r="K612" s="164" t="s">
        <v>941</v>
      </c>
      <c r="L612" s="164" t="str">
        <f>INDEX('Org2564 NEW'!F$4:F$902,MATCH(OrgTbl[[#This Row],[code5]],'Org2564 NEW'!$C$4:$C$902,0))</f>
        <v>F2</v>
      </c>
      <c r="M612" s="165">
        <f>INDEX('Org2564 NEW'!I$4:I$902,MATCH(OrgTbl[[#This Row],[code5]],'Org2564 NEW'!$C$4:$C$902,0))</f>
        <v>5</v>
      </c>
      <c r="O612" s="164" t="s">
        <v>2196</v>
      </c>
      <c r="P612" s="164" t="str">
        <f>INDEX('Org2564 NEW'!J$4:J$902,MATCH(OrgTbl[[#This Row],[code5]],'Org2564 NEW'!$C$4:$C$902,0))</f>
        <v>รพช.F2 &lt;=30,000</v>
      </c>
      <c r="Q612" s="164"/>
      <c r="R612" s="166"/>
    </row>
    <row r="613" spans="1:18" x14ac:dyDescent="0.35">
      <c r="A613" s="164" t="s">
        <v>353</v>
      </c>
      <c r="B613" s="164" t="s">
        <v>2197</v>
      </c>
      <c r="C613" s="164" t="s">
        <v>2198</v>
      </c>
      <c r="D613" s="164" t="s">
        <v>2199</v>
      </c>
      <c r="E613" s="165">
        <v>5</v>
      </c>
      <c r="F613" s="164" t="s">
        <v>948</v>
      </c>
      <c r="G613" s="164" t="str">
        <f>INDEX('Org2564 NEW'!E$4:E$902,MATCH(OrgTbl[[#This Row],[code5]],'Org2564 NEW'!$C$4:$C$902,0))</f>
        <v>รพช.</v>
      </c>
      <c r="H613" s="165">
        <v>70</v>
      </c>
      <c r="I613" s="164" t="s">
        <v>2167</v>
      </c>
      <c r="J613" s="169">
        <f>INDEX('Org2564 NEW'!G$4:G$902,MATCH(OrgTbl[[#This Row],[code5]],'Org2564 NEW'!$C$4:$C$902,0))</f>
        <v>60</v>
      </c>
      <c r="K613" s="164" t="s">
        <v>941</v>
      </c>
      <c r="L613" s="164" t="str">
        <f>INDEX('Org2564 NEW'!F$4:F$902,MATCH(OrgTbl[[#This Row],[code5]],'Org2564 NEW'!$C$4:$C$902,0))</f>
        <v>F2</v>
      </c>
      <c r="M613" s="165">
        <f>INDEX('Org2564 NEW'!I$4:I$902,MATCH(OrgTbl[[#This Row],[code5]],'Org2564 NEW'!$C$4:$C$902,0))</f>
        <v>6</v>
      </c>
      <c r="O613" s="164" t="s">
        <v>2200</v>
      </c>
      <c r="P613" s="164" t="str">
        <f>INDEX('Org2564 NEW'!J$4:J$902,MATCH(OrgTbl[[#This Row],[code5]],'Org2564 NEW'!$C$4:$C$902,0))</f>
        <v>รพช.F2 30,000 - 60,000</v>
      </c>
      <c r="Q613" s="164"/>
      <c r="R613" s="166"/>
    </row>
    <row r="614" spans="1:18" x14ac:dyDescent="0.35">
      <c r="A614" s="164" t="s">
        <v>354</v>
      </c>
      <c r="B614" s="164" t="s">
        <v>2201</v>
      </c>
      <c r="C614" s="164" t="s">
        <v>2202</v>
      </c>
      <c r="D614" s="164" t="s">
        <v>2203</v>
      </c>
      <c r="E614" s="165">
        <v>5</v>
      </c>
      <c r="F614" s="164" t="s">
        <v>948</v>
      </c>
      <c r="G614" s="164" t="str">
        <f>INDEX('Org2564 NEW'!E$4:E$902,MATCH(OrgTbl[[#This Row],[code5]],'Org2564 NEW'!$C$4:$C$902,0))</f>
        <v>รพช.</v>
      </c>
      <c r="H614" s="165">
        <v>70</v>
      </c>
      <c r="I614" s="164" t="s">
        <v>2167</v>
      </c>
      <c r="J614" s="169">
        <f>INDEX('Org2564 NEW'!G$4:G$902,MATCH(OrgTbl[[#This Row],[code5]],'Org2564 NEW'!$C$4:$C$902,0))</f>
        <v>38</v>
      </c>
      <c r="K614" s="164" t="s">
        <v>941</v>
      </c>
      <c r="L614" s="164" t="str">
        <f>INDEX('Org2564 NEW'!F$4:F$902,MATCH(OrgTbl[[#This Row],[code5]],'Org2564 NEW'!$C$4:$C$902,0))</f>
        <v>F2</v>
      </c>
      <c r="M614" s="165">
        <f>INDEX('Org2564 NEW'!I$4:I$902,MATCH(OrgTbl[[#This Row],[code5]],'Org2564 NEW'!$C$4:$C$902,0))</f>
        <v>5</v>
      </c>
      <c r="O614" s="164" t="s">
        <v>2204</v>
      </c>
      <c r="P614" s="164" t="str">
        <f>INDEX('Org2564 NEW'!J$4:J$902,MATCH(OrgTbl[[#This Row],[code5]],'Org2564 NEW'!$C$4:$C$902,0))</f>
        <v>รพช.F2 &lt;=30,000</v>
      </c>
      <c r="Q614" s="164"/>
      <c r="R614" s="166"/>
    </row>
    <row r="615" spans="1:18" x14ac:dyDescent="0.35">
      <c r="A615" s="164" t="s">
        <v>308</v>
      </c>
      <c r="B615" s="164" t="s">
        <v>2224</v>
      </c>
      <c r="C615" s="164" t="s">
        <v>2225</v>
      </c>
      <c r="D615" s="164" t="s">
        <v>2226</v>
      </c>
      <c r="E615" s="165">
        <v>5</v>
      </c>
      <c r="F615" s="164" t="s">
        <v>948</v>
      </c>
      <c r="G615" s="164" t="str">
        <f>INDEX('Org2564 NEW'!E$4:E$902,MATCH(OrgTbl[[#This Row],[code5]],'Org2564 NEW'!$C$4:$C$902,0))</f>
        <v>รพช.</v>
      </c>
      <c r="H615" s="165">
        <v>71</v>
      </c>
      <c r="I615" s="164" t="s">
        <v>2216</v>
      </c>
      <c r="J615" s="169">
        <f>INDEX('Org2564 NEW'!G$4:G$902,MATCH(OrgTbl[[#This Row],[code5]],'Org2564 NEW'!$C$4:$C$902,0))</f>
        <v>62</v>
      </c>
      <c r="K615" s="164" t="s">
        <v>932</v>
      </c>
      <c r="L615" s="164" t="str">
        <f>INDEX('Org2564 NEW'!F$4:F$902,MATCH(OrgTbl[[#This Row],[code5]],'Org2564 NEW'!$C$4:$C$902,0))</f>
        <v>F2</v>
      </c>
      <c r="M615" s="165">
        <f>INDEX('Org2564 NEW'!I$4:I$902,MATCH(OrgTbl[[#This Row],[code5]],'Org2564 NEW'!$C$4:$C$902,0))</f>
        <v>5</v>
      </c>
      <c r="O615" s="164" t="s">
        <v>2227</v>
      </c>
      <c r="P615" s="164" t="str">
        <f>INDEX('Org2564 NEW'!J$4:J$902,MATCH(OrgTbl[[#This Row],[code5]],'Org2564 NEW'!$C$4:$C$902,0))</f>
        <v>รพช.F2 &lt;=30,000</v>
      </c>
      <c r="Q615" s="164"/>
      <c r="R615" s="166"/>
    </row>
    <row r="616" spans="1:18" x14ac:dyDescent="0.35">
      <c r="A616" s="164" t="s">
        <v>309</v>
      </c>
      <c r="B616" s="164" t="s">
        <v>2228</v>
      </c>
      <c r="C616" s="164" t="s">
        <v>2229</v>
      </c>
      <c r="D616" s="164" t="s">
        <v>2230</v>
      </c>
      <c r="E616" s="165">
        <v>5</v>
      </c>
      <c r="F616" s="164" t="s">
        <v>948</v>
      </c>
      <c r="G616" s="164" t="str">
        <f>INDEX('Org2564 NEW'!E$4:E$902,MATCH(OrgTbl[[#This Row],[code5]],'Org2564 NEW'!$C$4:$C$902,0))</f>
        <v>รพช.</v>
      </c>
      <c r="H616" s="165">
        <v>71</v>
      </c>
      <c r="I616" s="164" t="s">
        <v>2216</v>
      </c>
      <c r="J616" s="169">
        <f>INDEX('Org2564 NEW'!G$4:G$902,MATCH(OrgTbl[[#This Row],[code5]],'Org2564 NEW'!$C$4:$C$902,0))</f>
        <v>30</v>
      </c>
      <c r="K616" s="164" t="s">
        <v>932</v>
      </c>
      <c r="L616" s="164" t="str">
        <f>INDEX('Org2564 NEW'!F$4:F$902,MATCH(OrgTbl[[#This Row],[code5]],'Org2564 NEW'!$C$4:$C$902,0))</f>
        <v>F2</v>
      </c>
      <c r="M616" s="165">
        <f>INDEX('Org2564 NEW'!I$4:I$902,MATCH(OrgTbl[[#This Row],[code5]],'Org2564 NEW'!$C$4:$C$902,0))</f>
        <v>5</v>
      </c>
      <c r="O616" s="164" t="s">
        <v>2231</v>
      </c>
      <c r="P616" s="164" t="str">
        <f>INDEX('Org2564 NEW'!J$4:J$902,MATCH(OrgTbl[[#This Row],[code5]],'Org2564 NEW'!$C$4:$C$902,0))</f>
        <v>รพช.F2 &lt;=30,000</v>
      </c>
      <c r="Q616" s="164"/>
      <c r="R616" s="166"/>
    </row>
    <row r="617" spans="1:18" x14ac:dyDescent="0.35">
      <c r="A617" s="164" t="s">
        <v>310</v>
      </c>
      <c r="B617" s="164" t="s">
        <v>2232</v>
      </c>
      <c r="C617" s="164" t="s">
        <v>2233</v>
      </c>
      <c r="D617" s="164" t="s">
        <v>2234</v>
      </c>
      <c r="E617" s="165">
        <v>5</v>
      </c>
      <c r="F617" s="164" t="s">
        <v>948</v>
      </c>
      <c r="G617" s="164" t="str">
        <f>INDEX('Org2564 NEW'!E$4:E$902,MATCH(OrgTbl[[#This Row],[code5]],'Org2564 NEW'!$C$4:$C$902,0))</f>
        <v>รพช.</v>
      </c>
      <c r="H617" s="165">
        <v>71</v>
      </c>
      <c r="I617" s="164" t="s">
        <v>2216</v>
      </c>
      <c r="J617" s="169">
        <f>INDEX('Org2564 NEW'!G$4:G$902,MATCH(OrgTbl[[#This Row],[code5]],'Org2564 NEW'!$C$4:$C$902,0))</f>
        <v>70</v>
      </c>
      <c r="K617" s="164" t="s">
        <v>932</v>
      </c>
      <c r="L617" s="164" t="str">
        <f>INDEX('Org2564 NEW'!F$4:F$902,MATCH(OrgTbl[[#This Row],[code5]],'Org2564 NEW'!$C$4:$C$902,0))</f>
        <v>F1</v>
      </c>
      <c r="M617" s="165">
        <f>INDEX('Org2564 NEW'!I$4:I$902,MATCH(OrgTbl[[#This Row],[code5]],'Org2564 NEW'!$C$4:$C$902,0))</f>
        <v>9</v>
      </c>
      <c r="O617" s="164" t="s">
        <v>2235</v>
      </c>
      <c r="P617" s="164" t="str">
        <f>INDEX('Org2564 NEW'!J$4:J$902,MATCH(OrgTbl[[#This Row],[code5]],'Org2564 NEW'!$C$4:$C$902,0))</f>
        <v>รพช.F1 &lt;=50,000</v>
      </c>
      <c r="Q617" s="164"/>
      <c r="R617" s="166"/>
    </row>
    <row r="618" spans="1:18" x14ac:dyDescent="0.35">
      <c r="A618" s="164" t="s">
        <v>311</v>
      </c>
      <c r="B618" s="164" t="s">
        <v>2236</v>
      </c>
      <c r="C618" s="164" t="s">
        <v>2237</v>
      </c>
      <c r="D618" s="164" t="s">
        <v>2238</v>
      </c>
      <c r="E618" s="165">
        <v>5</v>
      </c>
      <c r="F618" s="164" t="s">
        <v>948</v>
      </c>
      <c r="G618" s="164" t="str">
        <f>INDEX('Org2564 NEW'!E$4:E$902,MATCH(OrgTbl[[#This Row],[code5]],'Org2564 NEW'!$C$4:$C$902,0))</f>
        <v>รพช.</v>
      </c>
      <c r="H618" s="165">
        <v>71</v>
      </c>
      <c r="I618" s="164" t="s">
        <v>2216</v>
      </c>
      <c r="J618" s="169">
        <f>INDEX('Org2564 NEW'!G$4:G$902,MATCH(OrgTbl[[#This Row],[code5]],'Org2564 NEW'!$C$4:$C$902,0))</f>
        <v>30</v>
      </c>
      <c r="K618" s="164" t="s">
        <v>932</v>
      </c>
      <c r="L618" s="164" t="str">
        <f>INDEX('Org2564 NEW'!F$4:F$902,MATCH(OrgTbl[[#This Row],[code5]],'Org2564 NEW'!$C$4:$C$902,0))</f>
        <v>F2</v>
      </c>
      <c r="M618" s="165">
        <f>INDEX('Org2564 NEW'!I$4:I$902,MATCH(OrgTbl[[#This Row],[code5]],'Org2564 NEW'!$C$4:$C$902,0))</f>
        <v>5</v>
      </c>
      <c r="O618" s="164" t="s">
        <v>2239</v>
      </c>
      <c r="P618" s="164" t="str">
        <f>INDEX('Org2564 NEW'!J$4:J$902,MATCH(OrgTbl[[#This Row],[code5]],'Org2564 NEW'!$C$4:$C$902,0))</f>
        <v>รพช.F2 &lt;=30,000</v>
      </c>
      <c r="Q618" s="164"/>
      <c r="R618" s="166"/>
    </row>
    <row r="619" spans="1:18" x14ac:dyDescent="0.35">
      <c r="A619" s="164" t="s">
        <v>312</v>
      </c>
      <c r="B619" s="164" t="s">
        <v>2240</v>
      </c>
      <c r="C619" s="164" t="s">
        <v>2241</v>
      </c>
      <c r="D619" s="164" t="s">
        <v>2242</v>
      </c>
      <c r="E619" s="165">
        <v>5</v>
      </c>
      <c r="F619" s="164" t="s">
        <v>948</v>
      </c>
      <c r="G619" s="164" t="str">
        <f>INDEX('Org2564 NEW'!E$4:E$902,MATCH(OrgTbl[[#This Row],[code5]],'Org2564 NEW'!$C$4:$C$902,0))</f>
        <v>รพช.</v>
      </c>
      <c r="H619" s="165">
        <v>71</v>
      </c>
      <c r="I619" s="164" t="s">
        <v>2216</v>
      </c>
      <c r="J619" s="169">
        <f>INDEX('Org2564 NEW'!G$4:G$902,MATCH(OrgTbl[[#This Row],[code5]],'Org2564 NEW'!$C$4:$C$902,0))</f>
        <v>141</v>
      </c>
      <c r="K619" s="164" t="s">
        <v>932</v>
      </c>
      <c r="L619" s="164" t="str">
        <f>INDEX('Org2564 NEW'!F$4:F$902,MATCH(OrgTbl[[#This Row],[code5]],'Org2564 NEW'!$C$4:$C$902,0))</f>
        <v>M2</v>
      </c>
      <c r="M619" s="165">
        <f>INDEX('Org2564 NEW'!I$4:I$902,MATCH(OrgTbl[[#This Row],[code5]],'Org2564 NEW'!$C$4:$C$902,0))</f>
        <v>13</v>
      </c>
      <c r="O619" s="164" t="s">
        <v>2243</v>
      </c>
      <c r="P619" s="164" t="str">
        <f>INDEX('Org2564 NEW'!J$4:J$902,MATCH(OrgTbl[[#This Row],[code5]],'Org2564 NEW'!$C$4:$C$902,0))</f>
        <v>รพช. M2 &gt;100</v>
      </c>
      <c r="Q619" s="164"/>
      <c r="R619" s="166"/>
    </row>
    <row r="620" spans="1:18" x14ac:dyDescent="0.35">
      <c r="A620" s="164" t="s">
        <v>313</v>
      </c>
      <c r="B620" s="164" t="s">
        <v>2244</v>
      </c>
      <c r="C620" s="164" t="s">
        <v>2245</v>
      </c>
      <c r="D620" s="164" t="s">
        <v>2246</v>
      </c>
      <c r="E620" s="165">
        <v>5</v>
      </c>
      <c r="F620" s="164" t="s">
        <v>948</v>
      </c>
      <c r="G620" s="164" t="str">
        <f>INDEX('Org2564 NEW'!E$4:E$902,MATCH(OrgTbl[[#This Row],[code5]],'Org2564 NEW'!$C$4:$C$902,0))</f>
        <v>รพช.</v>
      </c>
      <c r="H620" s="165">
        <v>71</v>
      </c>
      <c r="I620" s="164" t="s">
        <v>2216</v>
      </c>
      <c r="J620" s="169">
        <f>INDEX('Org2564 NEW'!G$4:G$902,MATCH(OrgTbl[[#This Row],[code5]],'Org2564 NEW'!$C$4:$C$902,0))</f>
        <v>93</v>
      </c>
      <c r="K620" s="164" t="s">
        <v>932</v>
      </c>
      <c r="L620" s="164" t="str">
        <f>INDEX('Org2564 NEW'!F$4:F$902,MATCH(OrgTbl[[#This Row],[code5]],'Org2564 NEW'!$C$4:$C$902,0))</f>
        <v>M2</v>
      </c>
      <c r="M620" s="165">
        <f>INDEX('Org2564 NEW'!I$4:I$902,MATCH(OrgTbl[[#This Row],[code5]],'Org2564 NEW'!$C$4:$C$902,0))</f>
        <v>12</v>
      </c>
      <c r="O620" s="164" t="s">
        <v>2247</v>
      </c>
      <c r="P620" s="164" t="str">
        <f>INDEX('Org2564 NEW'!J$4:J$902,MATCH(OrgTbl[[#This Row],[code5]],'Org2564 NEW'!$C$4:$C$902,0))</f>
        <v>รพช. M2 &lt;=100</v>
      </c>
      <c r="Q620" s="164"/>
      <c r="R620" s="166"/>
    </row>
    <row r="621" spans="1:18" x14ac:dyDescent="0.35">
      <c r="A621" s="164" t="s">
        <v>314</v>
      </c>
      <c r="B621" s="164" t="s">
        <v>2248</v>
      </c>
      <c r="C621" s="164" t="s">
        <v>2249</v>
      </c>
      <c r="D621" s="164" t="s">
        <v>2250</v>
      </c>
      <c r="E621" s="165">
        <v>5</v>
      </c>
      <c r="F621" s="164" t="s">
        <v>948</v>
      </c>
      <c r="G621" s="164" t="str">
        <f>INDEX('Org2564 NEW'!E$4:E$902,MATCH(OrgTbl[[#This Row],[code5]],'Org2564 NEW'!$C$4:$C$902,0))</f>
        <v>รพช.</v>
      </c>
      <c r="H621" s="165">
        <v>71</v>
      </c>
      <c r="I621" s="164" t="s">
        <v>2216</v>
      </c>
      <c r="J621" s="169">
        <f>INDEX('Org2564 NEW'!G$4:G$902,MATCH(OrgTbl[[#This Row],[code5]],'Org2564 NEW'!$C$4:$C$902,0))</f>
        <v>58</v>
      </c>
      <c r="K621" s="164" t="s">
        <v>932</v>
      </c>
      <c r="L621" s="164" t="str">
        <f>INDEX('Org2564 NEW'!F$4:F$902,MATCH(OrgTbl[[#This Row],[code5]],'Org2564 NEW'!$C$4:$C$902,0))</f>
        <v>F2</v>
      </c>
      <c r="M621" s="165">
        <f>INDEX('Org2564 NEW'!I$4:I$902,MATCH(OrgTbl[[#This Row],[code5]],'Org2564 NEW'!$C$4:$C$902,0))</f>
        <v>5</v>
      </c>
      <c r="O621" s="164" t="s">
        <v>2251</v>
      </c>
      <c r="P621" s="164" t="str">
        <f>INDEX('Org2564 NEW'!J$4:J$902,MATCH(OrgTbl[[#This Row],[code5]],'Org2564 NEW'!$C$4:$C$902,0))</f>
        <v>รพช.F2 &lt;=30,000</v>
      </c>
      <c r="Q621" s="164"/>
      <c r="R621" s="166"/>
    </row>
    <row r="622" spans="1:18" x14ac:dyDescent="0.35">
      <c r="A622" s="164" t="s">
        <v>315</v>
      </c>
      <c r="B622" s="164" t="s">
        <v>2252</v>
      </c>
      <c r="C622" s="164" t="s">
        <v>2253</v>
      </c>
      <c r="D622" s="164" t="s">
        <v>2254</v>
      </c>
      <c r="E622" s="165">
        <v>5</v>
      </c>
      <c r="F622" s="164" t="s">
        <v>948</v>
      </c>
      <c r="G622" s="164" t="str">
        <f>INDEX('Org2564 NEW'!E$4:E$902,MATCH(OrgTbl[[#This Row],[code5]],'Org2564 NEW'!$C$4:$C$902,0))</f>
        <v>รพช.</v>
      </c>
      <c r="H622" s="165">
        <v>71</v>
      </c>
      <c r="I622" s="164" t="s">
        <v>2216</v>
      </c>
      <c r="J622" s="169">
        <f>INDEX('Org2564 NEW'!G$4:G$902,MATCH(OrgTbl[[#This Row],[code5]],'Org2564 NEW'!$C$4:$C$902,0))</f>
        <v>60</v>
      </c>
      <c r="K622" s="164" t="s">
        <v>932</v>
      </c>
      <c r="L622" s="164" t="str">
        <f>INDEX('Org2564 NEW'!F$4:F$902,MATCH(OrgTbl[[#This Row],[code5]],'Org2564 NEW'!$C$4:$C$902,0))</f>
        <v>F2</v>
      </c>
      <c r="M622" s="165">
        <f>INDEX('Org2564 NEW'!I$4:I$902,MATCH(OrgTbl[[#This Row],[code5]],'Org2564 NEW'!$C$4:$C$902,0))</f>
        <v>6</v>
      </c>
      <c r="O622" s="164" t="s">
        <v>2256</v>
      </c>
      <c r="P622" s="164" t="str">
        <f>INDEX('Org2564 NEW'!J$4:J$902,MATCH(OrgTbl[[#This Row],[code5]],'Org2564 NEW'!$C$4:$C$902,0))</f>
        <v>รพช.F2 30,000 - 60,000</v>
      </c>
      <c r="Q622" s="164"/>
      <c r="R622" s="166"/>
    </row>
    <row r="623" spans="1:18" x14ac:dyDescent="0.35">
      <c r="A623" s="164" t="s">
        <v>316</v>
      </c>
      <c r="B623" s="164" t="s">
        <v>2257</v>
      </c>
      <c r="C623" s="164" t="s">
        <v>2258</v>
      </c>
      <c r="D623" s="164" t="s">
        <v>2259</v>
      </c>
      <c r="E623" s="165">
        <v>5</v>
      </c>
      <c r="F623" s="164" t="s">
        <v>948</v>
      </c>
      <c r="G623" s="164" t="str">
        <f>INDEX('Org2564 NEW'!E$4:E$902,MATCH(OrgTbl[[#This Row],[code5]],'Org2564 NEW'!$C$4:$C$902,0))</f>
        <v>รพช.</v>
      </c>
      <c r="H623" s="165">
        <v>71</v>
      </c>
      <c r="I623" s="164" t="s">
        <v>2216</v>
      </c>
      <c r="J623" s="169">
        <f>INDEX('Org2564 NEW'!G$4:G$902,MATCH(OrgTbl[[#This Row],[code5]],'Org2564 NEW'!$C$4:$C$902,0))</f>
        <v>43</v>
      </c>
      <c r="K623" s="164" t="s">
        <v>932</v>
      </c>
      <c r="L623" s="164" t="str">
        <f>INDEX('Org2564 NEW'!F$4:F$902,MATCH(OrgTbl[[#This Row],[code5]],'Org2564 NEW'!$C$4:$C$902,0))</f>
        <v>F2</v>
      </c>
      <c r="M623" s="165">
        <f>INDEX('Org2564 NEW'!I$4:I$902,MATCH(OrgTbl[[#This Row],[code5]],'Org2564 NEW'!$C$4:$C$902,0))</f>
        <v>6</v>
      </c>
      <c r="O623" s="164" t="s">
        <v>2260</v>
      </c>
      <c r="P623" s="164" t="str">
        <f>INDEX('Org2564 NEW'!J$4:J$902,MATCH(OrgTbl[[#This Row],[code5]],'Org2564 NEW'!$C$4:$C$902,0))</f>
        <v>รพช.F2 30,000 - 60,000</v>
      </c>
      <c r="Q623" s="164"/>
      <c r="R623" s="166"/>
    </row>
    <row r="624" spans="1:18" x14ac:dyDescent="0.35">
      <c r="A624" s="164" t="s">
        <v>317</v>
      </c>
      <c r="B624" s="164" t="s">
        <v>2261</v>
      </c>
      <c r="C624" s="164" t="s">
        <v>2262</v>
      </c>
      <c r="D624" s="164" t="s">
        <v>2263</v>
      </c>
      <c r="E624" s="165">
        <v>5</v>
      </c>
      <c r="F624" s="164" t="s">
        <v>948</v>
      </c>
      <c r="G624" s="164" t="str">
        <f>INDEX('Org2564 NEW'!E$4:E$902,MATCH(OrgTbl[[#This Row],[code5]],'Org2564 NEW'!$C$4:$C$902,0))</f>
        <v>รพช.</v>
      </c>
      <c r="H624" s="165">
        <v>71</v>
      </c>
      <c r="I624" s="164" t="s">
        <v>2216</v>
      </c>
      <c r="J624" s="169">
        <f>INDEX('Org2564 NEW'!G$4:G$902,MATCH(OrgTbl[[#This Row],[code5]],'Org2564 NEW'!$C$4:$C$902,0))</f>
        <v>56</v>
      </c>
      <c r="K624" s="164" t="s">
        <v>932</v>
      </c>
      <c r="L624" s="164" t="str">
        <f>INDEX('Org2564 NEW'!F$4:F$902,MATCH(OrgTbl[[#This Row],[code5]],'Org2564 NEW'!$C$4:$C$902,0))</f>
        <v>F2</v>
      </c>
      <c r="M624" s="165">
        <f>INDEX('Org2564 NEW'!I$4:I$902,MATCH(OrgTbl[[#This Row],[code5]],'Org2564 NEW'!$C$4:$C$902,0))</f>
        <v>5</v>
      </c>
      <c r="O624" s="164" t="s">
        <v>2264</v>
      </c>
      <c r="P624" s="164" t="str">
        <f>INDEX('Org2564 NEW'!J$4:J$902,MATCH(OrgTbl[[#This Row],[code5]],'Org2564 NEW'!$C$4:$C$902,0))</f>
        <v>รพช.F2 &lt;=30,000</v>
      </c>
      <c r="Q624" s="164"/>
      <c r="R624" s="166"/>
    </row>
    <row r="625" spans="1:18" x14ac:dyDescent="0.35">
      <c r="A625" s="164" t="s">
        <v>318</v>
      </c>
      <c r="B625" s="164" t="s">
        <v>2265</v>
      </c>
      <c r="C625" s="164" t="s">
        <v>2266</v>
      </c>
      <c r="D625" s="164" t="s">
        <v>2267</v>
      </c>
      <c r="E625" s="165">
        <v>5</v>
      </c>
      <c r="F625" s="164" t="s">
        <v>948</v>
      </c>
      <c r="G625" s="164" t="str">
        <f>INDEX('Org2564 NEW'!E$4:E$902,MATCH(OrgTbl[[#This Row],[code5]],'Org2564 NEW'!$C$4:$C$902,0))</f>
        <v>รพช.</v>
      </c>
      <c r="H625" s="165">
        <v>71</v>
      </c>
      <c r="I625" s="164" t="s">
        <v>2216</v>
      </c>
      <c r="J625" s="169">
        <f>INDEX('Org2564 NEW'!G$4:G$902,MATCH(OrgTbl[[#This Row],[code5]],'Org2564 NEW'!$C$4:$C$902,0))</f>
        <v>33</v>
      </c>
      <c r="K625" s="164" t="s">
        <v>932</v>
      </c>
      <c r="L625" s="164" t="str">
        <f>INDEX('Org2564 NEW'!F$4:F$902,MATCH(OrgTbl[[#This Row],[code5]],'Org2564 NEW'!$C$4:$C$902,0))</f>
        <v>F2</v>
      </c>
      <c r="M625" s="165">
        <f>INDEX('Org2564 NEW'!I$4:I$902,MATCH(OrgTbl[[#This Row],[code5]],'Org2564 NEW'!$C$4:$C$902,0))</f>
        <v>5</v>
      </c>
      <c r="O625" s="164" t="s">
        <v>2268</v>
      </c>
      <c r="P625" s="164" t="str">
        <f>INDEX('Org2564 NEW'!J$4:J$902,MATCH(OrgTbl[[#This Row],[code5]],'Org2564 NEW'!$C$4:$C$902,0))</f>
        <v>รพช.F2 &lt;=30,000</v>
      </c>
      <c r="Q625" s="164"/>
      <c r="R625" s="166"/>
    </row>
    <row r="626" spans="1:18" x14ac:dyDescent="0.35">
      <c r="A626" s="164" t="s">
        <v>364</v>
      </c>
      <c r="B626" s="164" t="s">
        <v>2289</v>
      </c>
      <c r="C626" s="164" t="s">
        <v>2290</v>
      </c>
      <c r="D626" s="164" t="s">
        <v>2291</v>
      </c>
      <c r="E626" s="165">
        <v>5</v>
      </c>
      <c r="F626" s="164" t="s">
        <v>948</v>
      </c>
      <c r="G626" s="164" t="str">
        <f>INDEX('Org2564 NEW'!E$4:E$902,MATCH(OrgTbl[[#This Row],[code5]],'Org2564 NEW'!$C$4:$C$902,0))</f>
        <v>รพช.</v>
      </c>
      <c r="H626" s="165">
        <v>72</v>
      </c>
      <c r="I626" s="164" t="s">
        <v>2281</v>
      </c>
      <c r="J626" s="169">
        <f>INDEX('Org2564 NEW'!G$4:G$902,MATCH(OrgTbl[[#This Row],[code5]],'Org2564 NEW'!$C$4:$C$902,0))</f>
        <v>109</v>
      </c>
      <c r="K626" s="164" t="s">
        <v>941</v>
      </c>
      <c r="L626" s="164" t="str">
        <f>INDEX('Org2564 NEW'!F$4:F$902,MATCH(OrgTbl[[#This Row],[code5]],'Org2564 NEW'!$C$4:$C$902,0))</f>
        <v>F1</v>
      </c>
      <c r="M626" s="165">
        <f>INDEX('Org2564 NEW'!I$4:I$902,MATCH(OrgTbl[[#This Row],[code5]],'Org2564 NEW'!$C$4:$C$902,0))</f>
        <v>10</v>
      </c>
      <c r="O626" s="164" t="s">
        <v>2292</v>
      </c>
      <c r="P626" s="164" t="str">
        <f>INDEX('Org2564 NEW'!J$4:J$902,MATCH(OrgTbl[[#This Row],[code5]],'Org2564 NEW'!$C$4:$C$902,0))</f>
        <v>รพช.F1 50,000-100,000</v>
      </c>
      <c r="Q626" s="164"/>
      <c r="R626" s="166"/>
    </row>
    <row r="627" spans="1:18" x14ac:dyDescent="0.35">
      <c r="A627" s="164" t="s">
        <v>365</v>
      </c>
      <c r="B627" s="164" t="s">
        <v>2293</v>
      </c>
      <c r="C627" s="164" t="s">
        <v>2294</v>
      </c>
      <c r="D627" s="164" t="s">
        <v>2295</v>
      </c>
      <c r="E627" s="165">
        <v>5</v>
      </c>
      <c r="F627" s="164" t="s">
        <v>948</v>
      </c>
      <c r="G627" s="164" t="str">
        <f>INDEX('Org2564 NEW'!E$4:E$902,MATCH(OrgTbl[[#This Row],[code5]],'Org2564 NEW'!$C$4:$C$902,0))</f>
        <v>รพช.</v>
      </c>
      <c r="H627" s="165">
        <v>72</v>
      </c>
      <c r="I627" s="164" t="s">
        <v>2281</v>
      </c>
      <c r="J627" s="169">
        <f>INDEX('Org2564 NEW'!G$4:G$902,MATCH(OrgTbl[[#This Row],[code5]],'Org2564 NEW'!$C$4:$C$902,0))</f>
        <v>113</v>
      </c>
      <c r="K627" s="164" t="s">
        <v>941</v>
      </c>
      <c r="L627" s="164" t="str">
        <f>INDEX('Org2564 NEW'!F$4:F$902,MATCH(OrgTbl[[#This Row],[code5]],'Org2564 NEW'!$C$4:$C$902,0))</f>
        <v>F1</v>
      </c>
      <c r="M627" s="165">
        <f>INDEX('Org2564 NEW'!I$4:I$902,MATCH(OrgTbl[[#This Row],[code5]],'Org2564 NEW'!$C$4:$C$902,0))</f>
        <v>10</v>
      </c>
      <c r="O627" s="164" t="s">
        <v>2296</v>
      </c>
      <c r="P627" s="164" t="str">
        <f>INDEX('Org2564 NEW'!J$4:J$902,MATCH(OrgTbl[[#This Row],[code5]],'Org2564 NEW'!$C$4:$C$902,0))</f>
        <v>รพช.F1 50,000-100,000</v>
      </c>
      <c r="Q627" s="164"/>
      <c r="R627" s="166"/>
    </row>
    <row r="628" spans="1:18" x14ac:dyDescent="0.35">
      <c r="A628" s="164" t="s">
        <v>366</v>
      </c>
      <c r="B628" s="164" t="s">
        <v>2297</v>
      </c>
      <c r="C628" s="164" t="s">
        <v>2298</v>
      </c>
      <c r="D628" s="164" t="s">
        <v>2299</v>
      </c>
      <c r="E628" s="165">
        <v>5</v>
      </c>
      <c r="F628" s="164" t="s">
        <v>948</v>
      </c>
      <c r="G628" s="164" t="str">
        <f>INDEX('Org2564 NEW'!E$4:E$902,MATCH(OrgTbl[[#This Row],[code5]],'Org2564 NEW'!$C$4:$C$902,0))</f>
        <v>รพช.</v>
      </c>
      <c r="H628" s="165">
        <v>72</v>
      </c>
      <c r="I628" s="164" t="s">
        <v>2281</v>
      </c>
      <c r="J628" s="169">
        <f>INDEX('Org2564 NEW'!G$4:G$902,MATCH(OrgTbl[[#This Row],[code5]],'Org2564 NEW'!$C$4:$C$902,0))</f>
        <v>60</v>
      </c>
      <c r="K628" s="164" t="s">
        <v>941</v>
      </c>
      <c r="L628" s="164" t="str">
        <f>INDEX('Org2564 NEW'!F$4:F$902,MATCH(OrgTbl[[#This Row],[code5]],'Org2564 NEW'!$C$4:$C$902,0))</f>
        <v>F2</v>
      </c>
      <c r="M628" s="165">
        <f>INDEX('Org2564 NEW'!I$4:I$902,MATCH(OrgTbl[[#This Row],[code5]],'Org2564 NEW'!$C$4:$C$902,0))</f>
        <v>6</v>
      </c>
      <c r="O628" s="164" t="s">
        <v>2300</v>
      </c>
      <c r="P628" s="164" t="str">
        <f>INDEX('Org2564 NEW'!J$4:J$902,MATCH(OrgTbl[[#This Row],[code5]],'Org2564 NEW'!$C$4:$C$902,0))</f>
        <v>รพช.F2 30,000 - 60,000</v>
      </c>
      <c r="Q628" s="164"/>
      <c r="R628" s="166"/>
    </row>
    <row r="629" spans="1:18" x14ac:dyDescent="0.35">
      <c r="A629" s="164" t="s">
        <v>367</v>
      </c>
      <c r="B629" s="164" t="s">
        <v>2301</v>
      </c>
      <c r="C629" s="164" t="s">
        <v>2302</v>
      </c>
      <c r="D629" s="164" t="s">
        <v>2303</v>
      </c>
      <c r="E629" s="165">
        <v>5</v>
      </c>
      <c r="F629" s="164" t="s">
        <v>948</v>
      </c>
      <c r="G629" s="164" t="str">
        <f>INDEX('Org2564 NEW'!E$4:E$902,MATCH(OrgTbl[[#This Row],[code5]],'Org2564 NEW'!$C$4:$C$902,0))</f>
        <v>รพช.</v>
      </c>
      <c r="H629" s="165">
        <v>72</v>
      </c>
      <c r="I629" s="164" t="s">
        <v>2281</v>
      </c>
      <c r="J629" s="169">
        <f>INDEX('Org2564 NEW'!G$4:G$902,MATCH(OrgTbl[[#This Row],[code5]],'Org2564 NEW'!$C$4:$C$902,0))</f>
        <v>60</v>
      </c>
      <c r="K629" s="164" t="s">
        <v>941</v>
      </c>
      <c r="L629" s="164" t="str">
        <f>INDEX('Org2564 NEW'!F$4:F$902,MATCH(OrgTbl[[#This Row],[code5]],'Org2564 NEW'!$C$4:$C$902,0))</f>
        <v>F2</v>
      </c>
      <c r="M629" s="165">
        <f>INDEX('Org2564 NEW'!I$4:I$902,MATCH(OrgTbl[[#This Row],[code5]],'Org2564 NEW'!$C$4:$C$902,0))</f>
        <v>6</v>
      </c>
      <c r="O629" s="164" t="s">
        <v>2304</v>
      </c>
      <c r="P629" s="164" t="str">
        <f>INDEX('Org2564 NEW'!J$4:J$902,MATCH(OrgTbl[[#This Row],[code5]],'Org2564 NEW'!$C$4:$C$902,0))</f>
        <v>รพช.F2 30,000 - 60,000</v>
      </c>
      <c r="Q629" s="164"/>
      <c r="R629" s="166"/>
    </row>
    <row r="630" spans="1:18" x14ac:dyDescent="0.35">
      <c r="A630" s="164" t="s">
        <v>368</v>
      </c>
      <c r="B630" s="164" t="s">
        <v>2305</v>
      </c>
      <c r="C630" s="164" t="s">
        <v>2306</v>
      </c>
      <c r="D630" s="164" t="s">
        <v>2307</v>
      </c>
      <c r="E630" s="165">
        <v>5</v>
      </c>
      <c r="F630" s="164" t="s">
        <v>948</v>
      </c>
      <c r="G630" s="164" t="str">
        <f>INDEX('Org2564 NEW'!E$4:E$902,MATCH(OrgTbl[[#This Row],[code5]],'Org2564 NEW'!$C$4:$C$902,0))</f>
        <v>รพช.</v>
      </c>
      <c r="H630" s="165">
        <v>72</v>
      </c>
      <c r="I630" s="164" t="s">
        <v>2281</v>
      </c>
      <c r="J630" s="169">
        <f>INDEX('Org2564 NEW'!G$4:G$902,MATCH(OrgTbl[[#This Row],[code5]],'Org2564 NEW'!$C$4:$C$902,0))</f>
        <v>60</v>
      </c>
      <c r="K630" s="164" t="s">
        <v>941</v>
      </c>
      <c r="L630" s="164" t="str">
        <f>INDEX('Org2564 NEW'!F$4:F$902,MATCH(OrgTbl[[#This Row],[code5]],'Org2564 NEW'!$C$4:$C$902,0))</f>
        <v>F2</v>
      </c>
      <c r="M630" s="165">
        <f>INDEX('Org2564 NEW'!I$4:I$902,MATCH(OrgTbl[[#This Row],[code5]],'Org2564 NEW'!$C$4:$C$902,0))</f>
        <v>6</v>
      </c>
      <c r="O630" s="164" t="s">
        <v>2308</v>
      </c>
      <c r="P630" s="164" t="str">
        <f>INDEX('Org2564 NEW'!J$4:J$902,MATCH(OrgTbl[[#This Row],[code5]],'Org2564 NEW'!$C$4:$C$902,0))</f>
        <v>รพช.F2 30,000 - 60,000</v>
      </c>
      <c r="Q630" s="164"/>
      <c r="R630" s="166"/>
    </row>
    <row r="631" spans="1:18" x14ac:dyDescent="0.35">
      <c r="A631" s="164" t="s">
        <v>369</v>
      </c>
      <c r="B631" s="164" t="s">
        <v>2309</v>
      </c>
      <c r="C631" s="164" t="s">
        <v>2310</v>
      </c>
      <c r="D631" s="164" t="s">
        <v>2311</v>
      </c>
      <c r="E631" s="165">
        <v>5</v>
      </c>
      <c r="F631" s="164" t="s">
        <v>948</v>
      </c>
      <c r="G631" s="164" t="str">
        <f>INDEX('Org2564 NEW'!E$4:E$902,MATCH(OrgTbl[[#This Row],[code5]],'Org2564 NEW'!$C$4:$C$902,0))</f>
        <v>รพช.</v>
      </c>
      <c r="H631" s="165">
        <v>72</v>
      </c>
      <c r="I631" s="164" t="s">
        <v>2281</v>
      </c>
      <c r="J631" s="169">
        <f>INDEX('Org2564 NEW'!G$4:G$902,MATCH(OrgTbl[[#This Row],[code5]],'Org2564 NEW'!$C$4:$C$902,0))</f>
        <v>60</v>
      </c>
      <c r="K631" s="164" t="s">
        <v>941</v>
      </c>
      <c r="L631" s="164" t="str">
        <f>INDEX('Org2564 NEW'!F$4:F$902,MATCH(OrgTbl[[#This Row],[code5]],'Org2564 NEW'!$C$4:$C$902,0))</f>
        <v>F2</v>
      </c>
      <c r="M631" s="165">
        <f>INDEX('Org2564 NEW'!I$4:I$902,MATCH(OrgTbl[[#This Row],[code5]],'Org2564 NEW'!$C$4:$C$902,0))</f>
        <v>6</v>
      </c>
      <c r="O631" s="164" t="s">
        <v>2313</v>
      </c>
      <c r="P631" s="164" t="str">
        <f>INDEX('Org2564 NEW'!J$4:J$902,MATCH(OrgTbl[[#This Row],[code5]],'Org2564 NEW'!$C$4:$C$902,0))</f>
        <v>รพช.F2 30,000 - 60,000</v>
      </c>
      <c r="Q631" s="164"/>
      <c r="R631" s="166"/>
    </row>
    <row r="632" spans="1:18" x14ac:dyDescent="0.35">
      <c r="A632" s="164" t="s">
        <v>370</v>
      </c>
      <c r="B632" s="164" t="s">
        <v>2314</v>
      </c>
      <c r="C632" s="164" t="s">
        <v>2315</v>
      </c>
      <c r="D632" s="164" t="s">
        <v>2316</v>
      </c>
      <c r="E632" s="165">
        <v>5</v>
      </c>
      <c r="F632" s="164" t="s">
        <v>948</v>
      </c>
      <c r="G632" s="164" t="str">
        <f>INDEX('Org2564 NEW'!E$4:E$902,MATCH(OrgTbl[[#This Row],[code5]],'Org2564 NEW'!$C$4:$C$902,0))</f>
        <v>รพช.</v>
      </c>
      <c r="H632" s="165">
        <v>72</v>
      </c>
      <c r="I632" s="164" t="s">
        <v>2281</v>
      </c>
      <c r="J632" s="169">
        <f>INDEX('Org2564 NEW'!G$4:G$902,MATCH(OrgTbl[[#This Row],[code5]],'Org2564 NEW'!$C$4:$C$902,0))</f>
        <v>142</v>
      </c>
      <c r="K632" s="164" t="s">
        <v>941</v>
      </c>
      <c r="L632" s="164" t="str">
        <f>INDEX('Org2564 NEW'!F$4:F$902,MATCH(OrgTbl[[#This Row],[code5]],'Org2564 NEW'!$C$4:$C$902,0))</f>
        <v>M2</v>
      </c>
      <c r="M632" s="165">
        <f>INDEX('Org2564 NEW'!I$4:I$902,MATCH(OrgTbl[[#This Row],[code5]],'Org2564 NEW'!$C$4:$C$902,0))</f>
        <v>13</v>
      </c>
      <c r="O632" s="164" t="s">
        <v>2318</v>
      </c>
      <c r="P632" s="164" t="str">
        <f>INDEX('Org2564 NEW'!J$4:J$902,MATCH(OrgTbl[[#This Row],[code5]],'Org2564 NEW'!$C$4:$C$902,0))</f>
        <v>รพช. M2 &gt;100</v>
      </c>
      <c r="Q632" s="164"/>
      <c r="R632" s="166"/>
    </row>
    <row r="633" spans="1:18" x14ac:dyDescent="0.35">
      <c r="A633" s="164" t="s">
        <v>371</v>
      </c>
      <c r="B633" s="164" t="s">
        <v>2319</v>
      </c>
      <c r="C633" s="164" t="s">
        <v>2320</v>
      </c>
      <c r="D633" s="164" t="s">
        <v>2321</v>
      </c>
      <c r="E633" s="165">
        <v>5</v>
      </c>
      <c r="F633" s="164" t="s">
        <v>948</v>
      </c>
      <c r="G633" s="164" t="str">
        <f>INDEX('Org2564 NEW'!E$4:E$902,MATCH(OrgTbl[[#This Row],[code5]],'Org2564 NEW'!$C$4:$C$902,0))</f>
        <v>รพช.</v>
      </c>
      <c r="H633" s="165">
        <v>72</v>
      </c>
      <c r="I633" s="164" t="s">
        <v>2281</v>
      </c>
      <c r="J633" s="169">
        <f>INDEX('Org2564 NEW'!G$4:G$902,MATCH(OrgTbl[[#This Row],[code5]],'Org2564 NEW'!$C$4:$C$902,0))</f>
        <v>60</v>
      </c>
      <c r="K633" s="164" t="s">
        <v>941</v>
      </c>
      <c r="L633" s="164" t="str">
        <f>INDEX('Org2564 NEW'!F$4:F$902,MATCH(OrgTbl[[#This Row],[code5]],'Org2564 NEW'!$C$4:$C$902,0))</f>
        <v>F2</v>
      </c>
      <c r="M633" s="165">
        <f>INDEX('Org2564 NEW'!I$4:I$902,MATCH(OrgTbl[[#This Row],[code5]],'Org2564 NEW'!$C$4:$C$902,0))</f>
        <v>5</v>
      </c>
      <c r="O633" s="164" t="s">
        <v>2322</v>
      </c>
      <c r="P633" s="164" t="str">
        <f>INDEX('Org2564 NEW'!J$4:J$902,MATCH(OrgTbl[[#This Row],[code5]],'Org2564 NEW'!$C$4:$C$902,0))</f>
        <v>รพช.F2 &lt;=30,000</v>
      </c>
      <c r="Q633" s="164"/>
      <c r="R633" s="166"/>
    </row>
    <row r="634" spans="1:18" x14ac:dyDescent="0.35">
      <c r="A634" s="164" t="s">
        <v>322</v>
      </c>
      <c r="B634" s="164" t="s">
        <v>2328</v>
      </c>
      <c r="C634" s="164" t="s">
        <v>2329</v>
      </c>
      <c r="D634" s="164" t="s">
        <v>2330</v>
      </c>
      <c r="E634" s="165">
        <v>5</v>
      </c>
      <c r="F634" s="164" t="s">
        <v>948</v>
      </c>
      <c r="G634" s="164" t="str">
        <f>INDEX('Org2564 NEW'!E$4:E$902,MATCH(OrgTbl[[#This Row],[code5]],'Org2564 NEW'!$C$4:$C$902,0))</f>
        <v>รพช.</v>
      </c>
      <c r="H634" s="165">
        <v>73</v>
      </c>
      <c r="I634" s="164" t="s">
        <v>2325</v>
      </c>
      <c r="J634" s="169">
        <f>INDEX('Org2564 NEW'!G$4:G$902,MATCH(OrgTbl[[#This Row],[code5]],'Org2564 NEW'!$C$4:$C$902,0))</f>
        <v>90</v>
      </c>
      <c r="K634" s="164" t="s">
        <v>941</v>
      </c>
      <c r="L634" s="164" t="str">
        <f>INDEX('Org2564 NEW'!F$4:F$902,MATCH(OrgTbl[[#This Row],[code5]],'Org2564 NEW'!$C$4:$C$902,0))</f>
        <v>F1</v>
      </c>
      <c r="M634" s="165">
        <f>INDEX('Org2564 NEW'!I$4:I$902,MATCH(OrgTbl[[#This Row],[code5]],'Org2564 NEW'!$C$4:$C$902,0))</f>
        <v>10</v>
      </c>
      <c r="O634" s="164" t="s">
        <v>2332</v>
      </c>
      <c r="P634" s="164" t="str">
        <f>INDEX('Org2564 NEW'!J$4:J$902,MATCH(OrgTbl[[#This Row],[code5]],'Org2564 NEW'!$C$4:$C$902,0))</f>
        <v>รพช.F1 50,000-100,000</v>
      </c>
      <c r="Q634" s="164"/>
      <c r="R634" s="166"/>
    </row>
    <row r="635" spans="1:18" x14ac:dyDescent="0.35">
      <c r="A635" s="164" t="s">
        <v>323</v>
      </c>
      <c r="B635" s="164" t="s">
        <v>2333</v>
      </c>
      <c r="C635" s="164" t="s">
        <v>2334</v>
      </c>
      <c r="D635" s="164" t="s">
        <v>2335</v>
      </c>
      <c r="E635" s="165">
        <v>5</v>
      </c>
      <c r="F635" s="164" t="s">
        <v>948</v>
      </c>
      <c r="G635" s="164" t="str">
        <f>INDEX('Org2564 NEW'!E$4:E$902,MATCH(OrgTbl[[#This Row],[code5]],'Org2564 NEW'!$C$4:$C$902,0))</f>
        <v>รพช.</v>
      </c>
      <c r="H635" s="165">
        <v>73</v>
      </c>
      <c r="I635" s="164" t="s">
        <v>2325</v>
      </c>
      <c r="J635" s="169">
        <f>INDEX('Org2564 NEW'!G$4:G$902,MATCH(OrgTbl[[#This Row],[code5]],'Org2564 NEW'!$C$4:$C$902,0))</f>
        <v>51</v>
      </c>
      <c r="K635" s="164" t="s">
        <v>941</v>
      </c>
      <c r="L635" s="164" t="str">
        <f>INDEX('Org2564 NEW'!F$4:F$902,MATCH(OrgTbl[[#This Row],[code5]],'Org2564 NEW'!$C$4:$C$902,0))</f>
        <v>F2</v>
      </c>
      <c r="M635" s="165">
        <f>INDEX('Org2564 NEW'!I$4:I$902,MATCH(OrgTbl[[#This Row],[code5]],'Org2564 NEW'!$C$4:$C$902,0))</f>
        <v>6</v>
      </c>
      <c r="O635" s="164" t="s">
        <v>2336</v>
      </c>
      <c r="P635" s="164" t="str">
        <f>INDEX('Org2564 NEW'!J$4:J$902,MATCH(OrgTbl[[#This Row],[code5]],'Org2564 NEW'!$C$4:$C$902,0))</f>
        <v>รพช.F2 30,000 - 60,000</v>
      </c>
      <c r="Q635" s="164"/>
      <c r="R635" s="166"/>
    </row>
    <row r="636" spans="1:18" x14ac:dyDescent="0.35">
      <c r="A636" s="164" t="s">
        <v>324</v>
      </c>
      <c r="B636" s="164" t="s">
        <v>2337</v>
      </c>
      <c r="C636" s="164" t="s">
        <v>2338</v>
      </c>
      <c r="D636" s="164" t="s">
        <v>2339</v>
      </c>
      <c r="E636" s="165">
        <v>5</v>
      </c>
      <c r="F636" s="164" t="s">
        <v>948</v>
      </c>
      <c r="G636" s="164" t="str">
        <f>INDEX('Org2564 NEW'!E$4:E$902,MATCH(OrgTbl[[#This Row],[code5]],'Org2564 NEW'!$C$4:$C$902,0))</f>
        <v>รพช.</v>
      </c>
      <c r="H636" s="165">
        <v>73</v>
      </c>
      <c r="I636" s="164" t="s">
        <v>2325</v>
      </c>
      <c r="J636" s="169">
        <f>INDEX('Org2564 NEW'!G$4:G$902,MATCH(OrgTbl[[#This Row],[code5]],'Org2564 NEW'!$C$4:$C$902,0))</f>
        <v>58</v>
      </c>
      <c r="K636" s="164" t="s">
        <v>941</v>
      </c>
      <c r="L636" s="164" t="str">
        <f>INDEX('Org2564 NEW'!F$4:F$902,MATCH(OrgTbl[[#This Row],[code5]],'Org2564 NEW'!$C$4:$C$902,0))</f>
        <v>F2</v>
      </c>
      <c r="M636" s="165">
        <f>INDEX('Org2564 NEW'!I$4:I$902,MATCH(OrgTbl[[#This Row],[code5]],'Org2564 NEW'!$C$4:$C$902,0))</f>
        <v>6</v>
      </c>
      <c r="O636" s="164" t="s">
        <v>2340</v>
      </c>
      <c r="P636" s="164" t="str">
        <f>INDEX('Org2564 NEW'!J$4:J$902,MATCH(OrgTbl[[#This Row],[code5]],'Org2564 NEW'!$C$4:$C$902,0))</f>
        <v>รพช.F2 30,000 - 60,000</v>
      </c>
      <c r="Q636" s="164"/>
      <c r="R636" s="166"/>
    </row>
    <row r="637" spans="1:18" x14ac:dyDescent="0.35">
      <c r="A637" s="164" t="s">
        <v>325</v>
      </c>
      <c r="B637" s="164" t="s">
        <v>2341</v>
      </c>
      <c r="C637" s="164" t="s">
        <v>2342</v>
      </c>
      <c r="D637" s="164" t="s">
        <v>2343</v>
      </c>
      <c r="E637" s="165">
        <v>5</v>
      </c>
      <c r="F637" s="164" t="s">
        <v>948</v>
      </c>
      <c r="G637" s="164" t="str">
        <f>INDEX('Org2564 NEW'!E$4:E$902,MATCH(OrgTbl[[#This Row],[code5]],'Org2564 NEW'!$C$4:$C$902,0))</f>
        <v>รพช.</v>
      </c>
      <c r="H637" s="165">
        <v>73</v>
      </c>
      <c r="I637" s="164" t="s">
        <v>2325</v>
      </c>
      <c r="J637" s="169">
        <f>INDEX('Org2564 NEW'!G$4:G$902,MATCH(OrgTbl[[#This Row],[code5]],'Org2564 NEW'!$C$4:$C$902,0))</f>
        <v>38</v>
      </c>
      <c r="K637" s="164" t="s">
        <v>941</v>
      </c>
      <c r="L637" s="164" t="str">
        <f>INDEX('Org2564 NEW'!F$4:F$902,MATCH(OrgTbl[[#This Row],[code5]],'Org2564 NEW'!$C$4:$C$902,0))</f>
        <v>F2</v>
      </c>
      <c r="M637" s="165">
        <f>INDEX('Org2564 NEW'!I$4:I$902,MATCH(OrgTbl[[#This Row],[code5]],'Org2564 NEW'!$C$4:$C$902,0))</f>
        <v>6</v>
      </c>
      <c r="O637" s="164" t="s">
        <v>2344</v>
      </c>
      <c r="P637" s="164" t="str">
        <f>INDEX('Org2564 NEW'!J$4:J$902,MATCH(OrgTbl[[#This Row],[code5]],'Org2564 NEW'!$C$4:$C$902,0))</f>
        <v>รพช.F2 30,000 - 60,000</v>
      </c>
      <c r="Q637" s="164"/>
      <c r="R637" s="166"/>
    </row>
    <row r="638" spans="1:18" x14ac:dyDescent="0.35">
      <c r="A638" s="164" t="s">
        <v>326</v>
      </c>
      <c r="B638" s="164" t="s">
        <v>2345</v>
      </c>
      <c r="C638" s="164" t="s">
        <v>2346</v>
      </c>
      <c r="D638" s="164" t="s">
        <v>2347</v>
      </c>
      <c r="E638" s="165">
        <v>5</v>
      </c>
      <c r="F638" s="164" t="s">
        <v>948</v>
      </c>
      <c r="G638" s="164" t="str">
        <f>INDEX('Org2564 NEW'!E$4:E$902,MATCH(OrgTbl[[#This Row],[code5]],'Org2564 NEW'!$C$4:$C$902,0))</f>
        <v>รพช.</v>
      </c>
      <c r="H638" s="165">
        <v>73</v>
      </c>
      <c r="I638" s="164" t="s">
        <v>2325</v>
      </c>
      <c r="J638" s="169">
        <f>INDEX('Org2564 NEW'!G$4:G$902,MATCH(OrgTbl[[#This Row],[code5]],'Org2564 NEW'!$C$4:$C$902,0))</f>
        <v>79</v>
      </c>
      <c r="K638" s="164" t="s">
        <v>941</v>
      </c>
      <c r="L638" s="164" t="str">
        <f>INDEX('Org2564 NEW'!F$4:F$902,MATCH(OrgTbl[[#This Row],[code5]],'Org2564 NEW'!$C$4:$C$902,0))</f>
        <v>F1</v>
      </c>
      <c r="M638" s="165">
        <f>INDEX('Org2564 NEW'!I$4:I$902,MATCH(OrgTbl[[#This Row],[code5]],'Org2564 NEW'!$C$4:$C$902,0))</f>
        <v>9</v>
      </c>
      <c r="O638" s="164" t="s">
        <v>2348</v>
      </c>
      <c r="P638" s="164" t="str">
        <f>INDEX('Org2564 NEW'!J$4:J$902,MATCH(OrgTbl[[#This Row],[code5]],'Org2564 NEW'!$C$4:$C$902,0))</f>
        <v>รพช.F1 &lt;=50,000</v>
      </c>
      <c r="Q638" s="164"/>
      <c r="R638" s="166"/>
    </row>
    <row r="639" spans="1:18" x14ac:dyDescent="0.35">
      <c r="A639" s="164" t="s">
        <v>327</v>
      </c>
      <c r="B639" s="164" t="s">
        <v>2349</v>
      </c>
      <c r="C639" s="164" t="s">
        <v>2350</v>
      </c>
      <c r="D639" s="164" t="s">
        <v>2351</v>
      </c>
      <c r="E639" s="165">
        <v>5</v>
      </c>
      <c r="F639" s="164" t="s">
        <v>948</v>
      </c>
      <c r="G639" s="164" t="str">
        <f>INDEX('Org2564 NEW'!E$4:E$902,MATCH(OrgTbl[[#This Row],[code5]],'Org2564 NEW'!$C$4:$C$902,0))</f>
        <v>รพช.</v>
      </c>
      <c r="H639" s="165">
        <v>73</v>
      </c>
      <c r="I639" s="164" t="s">
        <v>2325</v>
      </c>
      <c r="J639" s="169">
        <f>INDEX('Org2564 NEW'!G$4:G$902,MATCH(OrgTbl[[#This Row],[code5]],'Org2564 NEW'!$C$4:$C$902,0))</f>
        <v>152</v>
      </c>
      <c r="K639" s="164" t="s">
        <v>941</v>
      </c>
      <c r="L639" s="164" t="str">
        <f>INDEX('Org2564 NEW'!F$4:F$902,MATCH(OrgTbl[[#This Row],[code5]],'Org2564 NEW'!$C$4:$C$902,0))</f>
        <v>M2</v>
      </c>
      <c r="M639" s="165">
        <f>INDEX('Org2564 NEW'!I$4:I$902,MATCH(OrgTbl[[#This Row],[code5]],'Org2564 NEW'!$C$4:$C$902,0))</f>
        <v>13</v>
      </c>
      <c r="O639" s="164" t="s">
        <v>2352</v>
      </c>
      <c r="P639" s="164" t="str">
        <f>INDEX('Org2564 NEW'!J$4:J$902,MATCH(OrgTbl[[#This Row],[code5]],'Org2564 NEW'!$C$4:$C$902,0))</f>
        <v>รพช. M2 &gt;100</v>
      </c>
      <c r="Q639" s="164"/>
      <c r="R639" s="166"/>
    </row>
    <row r="640" spans="1:18" x14ac:dyDescent="0.35">
      <c r="A640" s="164" t="s">
        <v>328</v>
      </c>
      <c r="B640" s="164" t="s">
        <v>2353</v>
      </c>
      <c r="C640" s="164" t="s">
        <v>2354</v>
      </c>
      <c r="D640" s="164" t="s">
        <v>2355</v>
      </c>
      <c r="E640" s="165">
        <v>5</v>
      </c>
      <c r="F640" s="164" t="s">
        <v>948</v>
      </c>
      <c r="G640" s="164" t="str">
        <f>INDEX('Org2564 NEW'!E$4:E$902,MATCH(OrgTbl[[#This Row],[code5]],'Org2564 NEW'!$C$4:$C$902,0))</f>
        <v>รพช.</v>
      </c>
      <c r="H640" s="165">
        <v>73</v>
      </c>
      <c r="I640" s="164" t="s">
        <v>2325</v>
      </c>
      <c r="J640" s="169">
        <f>INDEX('Org2564 NEW'!G$4:G$902,MATCH(OrgTbl[[#This Row],[code5]],'Org2564 NEW'!$C$4:$C$902,0))</f>
        <v>30</v>
      </c>
      <c r="K640" s="164" t="s">
        <v>941</v>
      </c>
      <c r="L640" s="164" t="str">
        <f>INDEX('Org2564 NEW'!F$4:F$902,MATCH(OrgTbl[[#This Row],[code5]],'Org2564 NEW'!$C$4:$C$902,0))</f>
        <v>F2</v>
      </c>
      <c r="M640" s="165">
        <f>INDEX('Org2564 NEW'!I$4:I$902,MATCH(OrgTbl[[#This Row],[code5]],'Org2564 NEW'!$C$4:$C$902,0))</f>
        <v>5</v>
      </c>
      <c r="O640" s="164" t="s">
        <v>2356</v>
      </c>
      <c r="P640" s="164" t="str">
        <f>INDEX('Org2564 NEW'!J$4:J$902,MATCH(OrgTbl[[#This Row],[code5]],'Org2564 NEW'!$C$4:$C$902,0))</f>
        <v>รพช.F2 &lt;=30,000</v>
      </c>
      <c r="Q640" s="164"/>
      <c r="R640" s="166"/>
    </row>
    <row r="641" spans="1:18" x14ac:dyDescent="0.35">
      <c r="A641" s="164" t="s">
        <v>361</v>
      </c>
      <c r="B641" s="164" t="s">
        <v>2365</v>
      </c>
      <c r="C641" s="164" t="s">
        <v>2366</v>
      </c>
      <c r="D641" s="164" t="s">
        <v>2367</v>
      </c>
      <c r="E641" s="165">
        <v>5</v>
      </c>
      <c r="F641" s="164" t="s">
        <v>938</v>
      </c>
      <c r="G641" s="164" t="str">
        <f>INDEX('Org2564 NEW'!E$4:E$902,MATCH(OrgTbl[[#This Row],[code5]],'Org2564 NEW'!$C$4:$C$902,0))</f>
        <v>รพท.</v>
      </c>
      <c r="H641" s="165">
        <v>74</v>
      </c>
      <c r="I641" s="164" t="s">
        <v>2362</v>
      </c>
      <c r="J641" s="169">
        <f>INDEX('Org2564 NEW'!G$4:G$902,MATCH(OrgTbl[[#This Row],[code5]],'Org2564 NEW'!$C$4:$C$902,0))</f>
        <v>287</v>
      </c>
      <c r="K641" s="164" t="s">
        <v>932</v>
      </c>
      <c r="L641" s="164" t="str">
        <f>INDEX('Org2564 NEW'!F$4:F$902,MATCH(OrgTbl[[#This Row],[code5]],'Org2564 NEW'!$C$4:$C$902,0))</f>
        <v>M1</v>
      </c>
      <c r="M641" s="165">
        <f>INDEX('Org2564 NEW'!I$4:I$902,MATCH(OrgTbl[[#This Row],[code5]],'Org2564 NEW'!$C$4:$C$902,0))</f>
        <v>15</v>
      </c>
      <c r="O641" s="164" t="s">
        <v>2369</v>
      </c>
      <c r="P641" s="164" t="str">
        <f>INDEX('Org2564 NEW'!J$4:J$902,MATCH(OrgTbl[[#This Row],[code5]],'Org2564 NEW'!$C$4:$C$902,0))</f>
        <v>รพท. M1 &gt;200</v>
      </c>
      <c r="Q641" s="164"/>
      <c r="R641" s="166"/>
    </row>
    <row r="642" spans="1:18" x14ac:dyDescent="0.35">
      <c r="A642" s="164" t="s">
        <v>358</v>
      </c>
      <c r="B642" s="164" t="s">
        <v>2376</v>
      </c>
      <c r="C642" s="164" t="s">
        <v>2377</v>
      </c>
      <c r="D642" s="164" t="s">
        <v>2378</v>
      </c>
      <c r="E642" s="165">
        <v>5</v>
      </c>
      <c r="F642" s="164" t="s">
        <v>948</v>
      </c>
      <c r="G642" s="164" t="str">
        <f>INDEX('Org2564 NEW'!E$4:E$902,MATCH(OrgTbl[[#This Row],[code5]],'Org2564 NEW'!$C$4:$C$902,0))</f>
        <v>รพช.</v>
      </c>
      <c r="H642" s="165">
        <v>75</v>
      </c>
      <c r="I642" s="164" t="s">
        <v>2373</v>
      </c>
      <c r="J642" s="169">
        <f>INDEX('Org2564 NEW'!G$4:G$902,MATCH(OrgTbl[[#This Row],[code5]],'Org2564 NEW'!$C$4:$C$902,0))</f>
        <v>90</v>
      </c>
      <c r="K642" s="164" t="s">
        <v>941</v>
      </c>
      <c r="L642" s="164" t="str">
        <f>INDEX('Org2564 NEW'!F$4:F$902,MATCH(OrgTbl[[#This Row],[code5]],'Org2564 NEW'!$C$4:$C$902,0))</f>
        <v>F1</v>
      </c>
      <c r="M642" s="165">
        <f>INDEX('Org2564 NEW'!I$4:I$902,MATCH(OrgTbl[[#This Row],[code5]],'Org2564 NEW'!$C$4:$C$902,0))</f>
        <v>9</v>
      </c>
      <c r="O642" s="164" t="s">
        <v>2379</v>
      </c>
      <c r="P642" s="164" t="str">
        <f>INDEX('Org2564 NEW'!J$4:J$902,MATCH(OrgTbl[[#This Row],[code5]],'Org2564 NEW'!$C$4:$C$902,0))</f>
        <v>รพช.F1 &lt;=50,000</v>
      </c>
      <c r="Q642" s="164"/>
      <c r="R642" s="166"/>
    </row>
    <row r="643" spans="1:18" x14ac:dyDescent="0.35">
      <c r="A643" s="164" t="s">
        <v>359</v>
      </c>
      <c r="B643" s="164" t="s">
        <v>2380</v>
      </c>
      <c r="C643" s="164" t="s">
        <v>2381</v>
      </c>
      <c r="D643" s="164" t="s">
        <v>2382</v>
      </c>
      <c r="E643" s="165">
        <v>5</v>
      </c>
      <c r="F643" s="164" t="s">
        <v>948</v>
      </c>
      <c r="G643" s="164" t="str">
        <f>INDEX('Org2564 NEW'!E$4:E$902,MATCH(OrgTbl[[#This Row],[code5]],'Org2564 NEW'!$C$4:$C$902,0))</f>
        <v>รพช.</v>
      </c>
      <c r="H643" s="165">
        <v>75</v>
      </c>
      <c r="I643" s="164" t="s">
        <v>2373</v>
      </c>
      <c r="J643" s="169">
        <f>INDEX('Org2564 NEW'!G$4:G$902,MATCH(OrgTbl[[#This Row],[code5]],'Org2564 NEW'!$C$4:$C$902,0))</f>
        <v>36</v>
      </c>
      <c r="K643" s="164" t="s">
        <v>941</v>
      </c>
      <c r="L643" s="164" t="str">
        <f>INDEX('Org2564 NEW'!F$4:F$902,MATCH(OrgTbl[[#This Row],[code5]],'Org2564 NEW'!$C$4:$C$902,0))</f>
        <v>F2</v>
      </c>
      <c r="M643" s="165">
        <f>INDEX('Org2564 NEW'!I$4:I$902,MATCH(OrgTbl[[#This Row],[code5]],'Org2564 NEW'!$C$4:$C$902,0))</f>
        <v>6</v>
      </c>
      <c r="O643" s="164" t="s">
        <v>2383</v>
      </c>
      <c r="P643" s="164" t="str">
        <f>INDEX('Org2564 NEW'!J$4:J$902,MATCH(OrgTbl[[#This Row],[code5]],'Org2564 NEW'!$C$4:$C$902,0))</f>
        <v>รพช.F2 30,000 - 60,000</v>
      </c>
      <c r="Q643" s="164"/>
      <c r="R643" s="166"/>
    </row>
    <row r="644" spans="1:18" x14ac:dyDescent="0.35">
      <c r="A644" s="164" t="s">
        <v>339</v>
      </c>
      <c r="B644" s="164" t="s">
        <v>2390</v>
      </c>
      <c r="C644" s="164" t="s">
        <v>2391</v>
      </c>
      <c r="D644" s="164" t="s">
        <v>2392</v>
      </c>
      <c r="E644" s="165">
        <v>5</v>
      </c>
      <c r="F644" s="164" t="s">
        <v>948</v>
      </c>
      <c r="G644" s="164" t="str">
        <f>INDEX('Org2564 NEW'!E$4:E$902,MATCH(OrgTbl[[#This Row],[code5]],'Org2564 NEW'!$C$4:$C$902,0))</f>
        <v>รพช.</v>
      </c>
      <c r="H644" s="165">
        <v>76</v>
      </c>
      <c r="I644" s="164" t="s">
        <v>2387</v>
      </c>
      <c r="J644" s="169">
        <f>INDEX('Org2564 NEW'!G$4:G$902,MATCH(OrgTbl[[#This Row],[code5]],'Org2564 NEW'!$C$4:$C$902,0))</f>
        <v>33</v>
      </c>
      <c r="K644" s="164" t="s">
        <v>932</v>
      </c>
      <c r="L644" s="164" t="str">
        <f>INDEX('Org2564 NEW'!F$4:F$902,MATCH(OrgTbl[[#This Row],[code5]],'Org2564 NEW'!$C$4:$C$902,0))</f>
        <v>F2</v>
      </c>
      <c r="M644" s="165">
        <f>INDEX('Org2564 NEW'!I$4:I$902,MATCH(OrgTbl[[#This Row],[code5]],'Org2564 NEW'!$C$4:$C$902,0))</f>
        <v>5</v>
      </c>
      <c r="O644" s="164" t="s">
        <v>2393</v>
      </c>
      <c r="P644" s="164" t="str">
        <f>INDEX('Org2564 NEW'!J$4:J$902,MATCH(OrgTbl[[#This Row],[code5]],'Org2564 NEW'!$C$4:$C$902,0))</f>
        <v>รพช.F2 &lt;=30,000</v>
      </c>
      <c r="Q644" s="164"/>
      <c r="R644" s="166"/>
    </row>
    <row r="645" spans="1:18" x14ac:dyDescent="0.35">
      <c r="A645" s="164" t="s">
        <v>340</v>
      </c>
      <c r="B645" s="164" t="s">
        <v>2394</v>
      </c>
      <c r="C645" s="164" t="s">
        <v>2395</v>
      </c>
      <c r="D645" s="164" t="s">
        <v>2396</v>
      </c>
      <c r="E645" s="165">
        <v>5</v>
      </c>
      <c r="F645" s="164" t="s">
        <v>948</v>
      </c>
      <c r="G645" s="164" t="str">
        <f>INDEX('Org2564 NEW'!E$4:E$902,MATCH(OrgTbl[[#This Row],[code5]],'Org2564 NEW'!$C$4:$C$902,0))</f>
        <v>รพช.</v>
      </c>
      <c r="H645" s="165">
        <v>76</v>
      </c>
      <c r="I645" s="164" t="s">
        <v>2387</v>
      </c>
      <c r="J645" s="169">
        <f>INDEX('Org2564 NEW'!G$4:G$902,MATCH(OrgTbl[[#This Row],[code5]],'Org2564 NEW'!$C$4:$C$902,0))</f>
        <v>30</v>
      </c>
      <c r="K645" s="164" t="s">
        <v>932</v>
      </c>
      <c r="L645" s="164" t="str">
        <f>INDEX('Org2564 NEW'!F$4:F$902,MATCH(OrgTbl[[#This Row],[code5]],'Org2564 NEW'!$C$4:$C$902,0))</f>
        <v>F2</v>
      </c>
      <c r="M645" s="165">
        <f>INDEX('Org2564 NEW'!I$4:I$902,MATCH(OrgTbl[[#This Row],[code5]],'Org2564 NEW'!$C$4:$C$902,0))</f>
        <v>5</v>
      </c>
      <c r="O645" s="164" t="s">
        <v>2397</v>
      </c>
      <c r="P645" s="164" t="str">
        <f>INDEX('Org2564 NEW'!J$4:J$902,MATCH(OrgTbl[[#This Row],[code5]],'Org2564 NEW'!$C$4:$C$902,0))</f>
        <v>รพช.F2 &lt;=30,000</v>
      </c>
      <c r="Q645" s="164"/>
      <c r="R645" s="166"/>
    </row>
    <row r="646" spans="1:18" x14ac:dyDescent="0.35">
      <c r="A646" s="164" t="s">
        <v>341</v>
      </c>
      <c r="B646" s="164" t="s">
        <v>2398</v>
      </c>
      <c r="C646" s="164" t="s">
        <v>2399</v>
      </c>
      <c r="D646" s="164" t="s">
        <v>2400</v>
      </c>
      <c r="E646" s="165">
        <v>5</v>
      </c>
      <c r="F646" s="164" t="s">
        <v>948</v>
      </c>
      <c r="G646" s="164" t="str">
        <f>INDEX('Org2564 NEW'!E$4:E$902,MATCH(OrgTbl[[#This Row],[code5]],'Org2564 NEW'!$C$4:$C$902,0))</f>
        <v>รพช.</v>
      </c>
      <c r="H646" s="165">
        <v>76</v>
      </c>
      <c r="I646" s="164" t="s">
        <v>2387</v>
      </c>
      <c r="J646" s="169">
        <f>INDEX('Org2564 NEW'!G$4:G$902,MATCH(OrgTbl[[#This Row],[code5]],'Org2564 NEW'!$C$4:$C$902,0))</f>
        <v>115</v>
      </c>
      <c r="K646" s="164" t="s">
        <v>932</v>
      </c>
      <c r="L646" s="164" t="str">
        <f>INDEX('Org2564 NEW'!F$4:F$902,MATCH(OrgTbl[[#This Row],[code5]],'Org2564 NEW'!$C$4:$C$902,0))</f>
        <v>M2</v>
      </c>
      <c r="M646" s="165">
        <f>INDEX('Org2564 NEW'!I$4:I$902,MATCH(OrgTbl[[#This Row],[code5]],'Org2564 NEW'!$C$4:$C$902,0))</f>
        <v>13</v>
      </c>
      <c r="O646" s="164" t="s">
        <v>2402</v>
      </c>
      <c r="P646" s="164" t="str">
        <f>INDEX('Org2564 NEW'!J$4:J$902,MATCH(OrgTbl[[#This Row],[code5]],'Org2564 NEW'!$C$4:$C$902,0))</f>
        <v>รพช. M2 &gt;100</v>
      </c>
      <c r="Q646" s="164"/>
      <c r="R646" s="166"/>
    </row>
    <row r="647" spans="1:18" x14ac:dyDescent="0.35">
      <c r="A647" s="164" t="s">
        <v>342</v>
      </c>
      <c r="B647" s="164" t="s">
        <v>2403</v>
      </c>
      <c r="C647" s="164" t="s">
        <v>2404</v>
      </c>
      <c r="D647" s="164" t="s">
        <v>2405</v>
      </c>
      <c r="E647" s="165">
        <v>5</v>
      </c>
      <c r="F647" s="164" t="s">
        <v>948</v>
      </c>
      <c r="G647" s="164" t="str">
        <f>INDEX('Org2564 NEW'!E$4:E$902,MATCH(OrgTbl[[#This Row],[code5]],'Org2564 NEW'!$C$4:$C$902,0))</f>
        <v>รพช.</v>
      </c>
      <c r="H647" s="165">
        <v>76</v>
      </c>
      <c r="I647" s="164" t="s">
        <v>2387</v>
      </c>
      <c r="J647" s="169">
        <f>INDEX('Org2564 NEW'!G$4:G$902,MATCH(OrgTbl[[#This Row],[code5]],'Org2564 NEW'!$C$4:$C$902,0))</f>
        <v>74</v>
      </c>
      <c r="K647" s="164" t="s">
        <v>932</v>
      </c>
      <c r="L647" s="164" t="str">
        <f>INDEX('Org2564 NEW'!F$4:F$902,MATCH(OrgTbl[[#This Row],[code5]],'Org2564 NEW'!$C$4:$C$902,0))</f>
        <v>F1</v>
      </c>
      <c r="M647" s="165">
        <f>INDEX('Org2564 NEW'!I$4:I$902,MATCH(OrgTbl[[#This Row],[code5]],'Org2564 NEW'!$C$4:$C$902,0))</f>
        <v>10</v>
      </c>
      <c r="O647" s="164" t="s">
        <v>2406</v>
      </c>
      <c r="P647" s="164" t="str">
        <f>INDEX('Org2564 NEW'!J$4:J$902,MATCH(OrgTbl[[#This Row],[code5]],'Org2564 NEW'!$C$4:$C$902,0))</f>
        <v>รพช.F1 50,000-100,000</v>
      </c>
      <c r="Q647" s="164"/>
      <c r="R647" s="166"/>
    </row>
    <row r="648" spans="1:18" x14ac:dyDescent="0.35">
      <c r="A648" s="164" t="s">
        <v>343</v>
      </c>
      <c r="B648" s="164" t="s">
        <v>2407</v>
      </c>
      <c r="C648" s="164" t="s">
        <v>2408</v>
      </c>
      <c r="D648" s="164" t="s">
        <v>2409</v>
      </c>
      <c r="E648" s="165">
        <v>5</v>
      </c>
      <c r="F648" s="164" t="s">
        <v>948</v>
      </c>
      <c r="G648" s="164" t="str">
        <f>INDEX('Org2564 NEW'!E$4:E$902,MATCH(OrgTbl[[#This Row],[code5]],'Org2564 NEW'!$C$4:$C$902,0))</f>
        <v>รพช.</v>
      </c>
      <c r="H648" s="165">
        <v>76</v>
      </c>
      <c r="I648" s="164" t="s">
        <v>2387</v>
      </c>
      <c r="J648" s="169">
        <f>INDEX('Org2564 NEW'!G$4:G$902,MATCH(OrgTbl[[#This Row],[code5]],'Org2564 NEW'!$C$4:$C$902,0))</f>
        <v>30</v>
      </c>
      <c r="K648" s="164" t="s">
        <v>932</v>
      </c>
      <c r="L648" s="164" t="str">
        <f>INDEX('Org2564 NEW'!F$4:F$902,MATCH(OrgTbl[[#This Row],[code5]],'Org2564 NEW'!$C$4:$C$902,0))</f>
        <v>F2</v>
      </c>
      <c r="M648" s="165">
        <f>INDEX('Org2564 NEW'!I$4:I$902,MATCH(OrgTbl[[#This Row],[code5]],'Org2564 NEW'!$C$4:$C$902,0))</f>
        <v>6</v>
      </c>
      <c r="O648" s="164" t="s">
        <v>2410</v>
      </c>
      <c r="P648" s="164" t="str">
        <f>INDEX('Org2564 NEW'!J$4:J$902,MATCH(OrgTbl[[#This Row],[code5]],'Org2564 NEW'!$C$4:$C$902,0))</f>
        <v>รพช.F2 30,000 - 60,000</v>
      </c>
      <c r="Q648" s="164"/>
      <c r="R648" s="166"/>
    </row>
    <row r="649" spans="1:18" x14ac:dyDescent="0.35">
      <c r="A649" s="164" t="s">
        <v>344</v>
      </c>
      <c r="B649" s="164" t="s">
        <v>2411</v>
      </c>
      <c r="C649" s="164" t="s">
        <v>2412</v>
      </c>
      <c r="D649" s="164" t="s">
        <v>2413</v>
      </c>
      <c r="E649" s="165">
        <v>5</v>
      </c>
      <c r="F649" s="164" t="s">
        <v>948</v>
      </c>
      <c r="G649" s="164" t="str">
        <f>INDEX('Org2564 NEW'!E$4:E$902,MATCH(OrgTbl[[#This Row],[code5]],'Org2564 NEW'!$C$4:$C$902,0))</f>
        <v>รพช.</v>
      </c>
      <c r="H649" s="165">
        <v>76</v>
      </c>
      <c r="I649" s="164" t="s">
        <v>2387</v>
      </c>
      <c r="J649" s="169">
        <f>INDEX('Org2564 NEW'!G$4:G$902,MATCH(OrgTbl[[#This Row],[code5]],'Org2564 NEW'!$C$4:$C$902,0))</f>
        <v>30</v>
      </c>
      <c r="K649" s="164" t="s">
        <v>932</v>
      </c>
      <c r="L649" s="164" t="str">
        <f>INDEX('Org2564 NEW'!F$4:F$902,MATCH(OrgTbl[[#This Row],[code5]],'Org2564 NEW'!$C$4:$C$902,0))</f>
        <v>F2</v>
      </c>
      <c r="M649" s="165">
        <f>INDEX('Org2564 NEW'!I$4:I$902,MATCH(OrgTbl[[#This Row],[code5]],'Org2564 NEW'!$C$4:$C$902,0))</f>
        <v>6</v>
      </c>
      <c r="O649" s="164" t="s">
        <v>2414</v>
      </c>
      <c r="P649" s="164" t="str">
        <f>INDEX('Org2564 NEW'!J$4:J$902,MATCH(OrgTbl[[#This Row],[code5]],'Org2564 NEW'!$C$4:$C$902,0))</f>
        <v>รพช.F2 30,000 - 60,000</v>
      </c>
      <c r="Q649" s="164"/>
      <c r="R649" s="166"/>
    </row>
    <row r="650" spans="1:18" x14ac:dyDescent="0.35">
      <c r="A650" s="164" t="s">
        <v>345</v>
      </c>
      <c r="B650" s="164" t="s">
        <v>2415</v>
      </c>
      <c r="C650" s="164" t="s">
        <v>2416</v>
      </c>
      <c r="D650" s="164" t="s">
        <v>2417</v>
      </c>
      <c r="E650" s="165">
        <v>5</v>
      </c>
      <c r="F650" s="164" t="s">
        <v>948</v>
      </c>
      <c r="G650" s="164" t="str">
        <f>INDEX('Org2564 NEW'!E$4:E$902,MATCH(OrgTbl[[#This Row],[code5]],'Org2564 NEW'!$C$4:$C$902,0))</f>
        <v>รพช.</v>
      </c>
      <c r="H650" s="165">
        <v>76</v>
      </c>
      <c r="I650" s="164" t="s">
        <v>2387</v>
      </c>
      <c r="J650" s="169">
        <f>INDEX('Org2564 NEW'!G$4:G$902,MATCH(OrgTbl[[#This Row],[code5]],'Org2564 NEW'!$C$4:$C$902,0))</f>
        <v>30</v>
      </c>
      <c r="K650" s="164" t="s">
        <v>932</v>
      </c>
      <c r="L650" s="164" t="str">
        <f>INDEX('Org2564 NEW'!F$4:F$902,MATCH(OrgTbl[[#This Row],[code5]],'Org2564 NEW'!$C$4:$C$902,0))</f>
        <v>F2</v>
      </c>
      <c r="M650" s="165">
        <f>INDEX('Org2564 NEW'!I$4:I$902,MATCH(OrgTbl[[#This Row],[code5]],'Org2564 NEW'!$C$4:$C$902,0))</f>
        <v>5</v>
      </c>
      <c r="O650" s="164" t="s">
        <v>2418</v>
      </c>
      <c r="P650" s="164" t="str">
        <f>INDEX('Org2564 NEW'!J$4:J$902,MATCH(OrgTbl[[#This Row],[code5]],'Org2564 NEW'!$C$4:$C$902,0))</f>
        <v>รพช.F2 &lt;=30,000</v>
      </c>
      <c r="Q650" s="164"/>
      <c r="R650" s="166"/>
    </row>
    <row r="651" spans="1:18" x14ac:dyDescent="0.35">
      <c r="A651" s="164" t="s">
        <v>331</v>
      </c>
      <c r="B651" s="164" t="s">
        <v>2424</v>
      </c>
      <c r="C651" s="164" t="s">
        <v>2425</v>
      </c>
      <c r="D651" s="164" t="s">
        <v>2426</v>
      </c>
      <c r="E651" s="165">
        <v>5</v>
      </c>
      <c r="F651" s="164" t="s">
        <v>948</v>
      </c>
      <c r="G651" s="164" t="str">
        <f>INDEX('Org2564 NEW'!E$4:E$902,MATCH(OrgTbl[[#This Row],[code5]],'Org2564 NEW'!$C$4:$C$902,0))</f>
        <v>รพช.</v>
      </c>
      <c r="H651" s="165">
        <v>77</v>
      </c>
      <c r="I651" s="164" t="s">
        <v>2421</v>
      </c>
      <c r="J651" s="169">
        <f>INDEX('Org2564 NEW'!G$4:G$902,MATCH(OrgTbl[[#This Row],[code5]],'Org2564 NEW'!$C$4:$C$902,0))</f>
        <v>30</v>
      </c>
      <c r="K651" s="164" t="s">
        <v>941</v>
      </c>
      <c r="L651" s="164" t="str">
        <f>INDEX('Org2564 NEW'!F$4:F$902,MATCH(OrgTbl[[#This Row],[code5]],'Org2564 NEW'!$C$4:$C$902,0))</f>
        <v>F2</v>
      </c>
      <c r="M651" s="165">
        <f>INDEX('Org2564 NEW'!I$4:I$902,MATCH(OrgTbl[[#This Row],[code5]],'Org2564 NEW'!$C$4:$C$902,0))</f>
        <v>6</v>
      </c>
      <c r="O651" s="164" t="s">
        <v>2427</v>
      </c>
      <c r="P651" s="164" t="str">
        <f>INDEX('Org2564 NEW'!J$4:J$902,MATCH(OrgTbl[[#This Row],[code5]],'Org2564 NEW'!$C$4:$C$902,0))</f>
        <v>รพช.F2 30,000 - 60,000</v>
      </c>
      <c r="Q651" s="164"/>
      <c r="R651" s="166"/>
    </row>
    <row r="652" spans="1:18" x14ac:dyDescent="0.35">
      <c r="A652" s="164" t="s">
        <v>332</v>
      </c>
      <c r="B652" s="164" t="s">
        <v>2428</v>
      </c>
      <c r="C652" s="164" t="s">
        <v>2429</v>
      </c>
      <c r="D652" s="164" t="s">
        <v>2430</v>
      </c>
      <c r="E652" s="165">
        <v>5</v>
      </c>
      <c r="F652" s="164" t="s">
        <v>948</v>
      </c>
      <c r="G652" s="164" t="str">
        <f>INDEX('Org2564 NEW'!E$4:E$902,MATCH(OrgTbl[[#This Row],[code5]],'Org2564 NEW'!$C$4:$C$902,0))</f>
        <v>รพช.</v>
      </c>
      <c r="H652" s="165">
        <v>77</v>
      </c>
      <c r="I652" s="164" t="s">
        <v>2421</v>
      </c>
      <c r="J652" s="169">
        <f>INDEX('Org2564 NEW'!G$4:G$902,MATCH(OrgTbl[[#This Row],[code5]],'Org2564 NEW'!$C$4:$C$902,0))</f>
        <v>60</v>
      </c>
      <c r="K652" s="164" t="s">
        <v>941</v>
      </c>
      <c r="L652" s="164" t="str">
        <f>INDEX('Org2564 NEW'!F$4:F$902,MATCH(OrgTbl[[#This Row],[code5]],'Org2564 NEW'!$C$4:$C$902,0))</f>
        <v>F2</v>
      </c>
      <c r="M652" s="165">
        <f>INDEX('Org2564 NEW'!I$4:I$902,MATCH(OrgTbl[[#This Row],[code5]],'Org2564 NEW'!$C$4:$C$902,0))</f>
        <v>6</v>
      </c>
      <c r="O652" s="164" t="s">
        <v>2431</v>
      </c>
      <c r="P652" s="164" t="str">
        <f>INDEX('Org2564 NEW'!J$4:J$902,MATCH(OrgTbl[[#This Row],[code5]],'Org2564 NEW'!$C$4:$C$902,0))</f>
        <v>รพช.F2 30,000 - 60,000</v>
      </c>
      <c r="Q652" s="164"/>
      <c r="R652" s="166"/>
    </row>
    <row r="653" spans="1:18" x14ac:dyDescent="0.35">
      <c r="A653" s="164" t="s">
        <v>333</v>
      </c>
      <c r="B653" s="164" t="s">
        <v>2432</v>
      </c>
      <c r="C653" s="164" t="s">
        <v>2433</v>
      </c>
      <c r="D653" s="164" t="s">
        <v>2434</v>
      </c>
      <c r="E653" s="165">
        <v>5</v>
      </c>
      <c r="F653" s="164" t="s">
        <v>948</v>
      </c>
      <c r="G653" s="164" t="str">
        <f>INDEX('Org2564 NEW'!E$4:E$902,MATCH(OrgTbl[[#This Row],[code5]],'Org2564 NEW'!$C$4:$C$902,0))</f>
        <v>รพช.</v>
      </c>
      <c r="H653" s="165">
        <v>77</v>
      </c>
      <c r="I653" s="164" t="s">
        <v>2421</v>
      </c>
      <c r="J653" s="169">
        <f>INDEX('Org2564 NEW'!G$4:G$902,MATCH(OrgTbl[[#This Row],[code5]],'Org2564 NEW'!$C$4:$C$902,0))</f>
        <v>133</v>
      </c>
      <c r="K653" s="164" t="s">
        <v>941</v>
      </c>
      <c r="L653" s="164" t="str">
        <f>INDEX('Org2564 NEW'!F$4:F$902,MATCH(OrgTbl[[#This Row],[code5]],'Org2564 NEW'!$C$4:$C$902,0))</f>
        <v>M2</v>
      </c>
      <c r="M653" s="165">
        <f>INDEX('Org2564 NEW'!I$4:I$902,MATCH(OrgTbl[[#This Row],[code5]],'Org2564 NEW'!$C$4:$C$902,0))</f>
        <v>13</v>
      </c>
      <c r="O653" s="164" t="s">
        <v>2436</v>
      </c>
      <c r="P653" s="164" t="str">
        <f>INDEX('Org2564 NEW'!J$4:J$902,MATCH(OrgTbl[[#This Row],[code5]],'Org2564 NEW'!$C$4:$C$902,0))</f>
        <v>รพช. M2 &gt;100</v>
      </c>
      <c r="Q653" s="164"/>
      <c r="R653" s="166"/>
    </row>
    <row r="654" spans="1:18" x14ac:dyDescent="0.35">
      <c r="A654" s="164" t="s">
        <v>334</v>
      </c>
      <c r="B654" s="164" t="s">
        <v>2437</v>
      </c>
      <c r="C654" s="164" t="s">
        <v>2438</v>
      </c>
      <c r="D654" s="164" t="s">
        <v>2439</v>
      </c>
      <c r="E654" s="165">
        <v>5</v>
      </c>
      <c r="F654" s="164" t="s">
        <v>948</v>
      </c>
      <c r="G654" s="164" t="str">
        <f>INDEX('Org2564 NEW'!E$4:E$902,MATCH(OrgTbl[[#This Row],[code5]],'Org2564 NEW'!$C$4:$C$902,0))</f>
        <v>รพช.</v>
      </c>
      <c r="H654" s="165">
        <v>77</v>
      </c>
      <c r="I654" s="164" t="s">
        <v>2421</v>
      </c>
      <c r="J654" s="169">
        <f>INDEX('Org2564 NEW'!G$4:G$902,MATCH(OrgTbl[[#This Row],[code5]],'Org2564 NEW'!$C$4:$C$902,0))</f>
        <v>38</v>
      </c>
      <c r="K654" s="164" t="s">
        <v>941</v>
      </c>
      <c r="L654" s="164" t="str">
        <f>INDEX('Org2564 NEW'!F$4:F$902,MATCH(OrgTbl[[#This Row],[code5]],'Org2564 NEW'!$C$4:$C$902,0))</f>
        <v>F2</v>
      </c>
      <c r="M654" s="165">
        <f>INDEX('Org2564 NEW'!I$4:I$902,MATCH(OrgTbl[[#This Row],[code5]],'Org2564 NEW'!$C$4:$C$902,0))</f>
        <v>5</v>
      </c>
      <c r="O654" s="164" t="s">
        <v>2440</v>
      </c>
      <c r="P654" s="164" t="str">
        <f>INDEX('Org2564 NEW'!J$4:J$902,MATCH(OrgTbl[[#This Row],[code5]],'Org2564 NEW'!$C$4:$C$902,0))</f>
        <v>รพช.F2 &lt;=30,000</v>
      </c>
      <c r="Q654" s="164"/>
      <c r="R654" s="166"/>
    </row>
    <row r="655" spans="1:18" x14ac:dyDescent="0.35">
      <c r="A655" s="164" t="s">
        <v>335</v>
      </c>
      <c r="B655" s="164" t="s">
        <v>2441</v>
      </c>
      <c r="C655" s="164" t="s">
        <v>2442</v>
      </c>
      <c r="D655" s="164" t="s">
        <v>2443</v>
      </c>
      <c r="E655" s="165">
        <v>5</v>
      </c>
      <c r="F655" s="164" t="s">
        <v>948</v>
      </c>
      <c r="G655" s="164" t="str">
        <f>INDEX('Org2564 NEW'!E$4:E$902,MATCH(OrgTbl[[#This Row],[code5]],'Org2564 NEW'!$C$4:$C$902,0))</f>
        <v>รพช.</v>
      </c>
      <c r="H655" s="165">
        <v>77</v>
      </c>
      <c r="I655" s="164" t="s">
        <v>2421</v>
      </c>
      <c r="J655" s="169">
        <f>INDEX('Org2564 NEW'!G$4:G$902,MATCH(OrgTbl[[#This Row],[code5]],'Org2564 NEW'!$C$4:$C$902,0))</f>
        <v>60</v>
      </c>
      <c r="K655" s="164" t="s">
        <v>941</v>
      </c>
      <c r="L655" s="164" t="str">
        <f>INDEX('Org2564 NEW'!F$4:F$902,MATCH(OrgTbl[[#This Row],[code5]],'Org2564 NEW'!$C$4:$C$902,0))</f>
        <v>F2</v>
      </c>
      <c r="M655" s="165">
        <f>INDEX('Org2564 NEW'!I$4:I$902,MATCH(OrgTbl[[#This Row],[code5]],'Org2564 NEW'!$C$4:$C$902,0))</f>
        <v>6</v>
      </c>
      <c r="O655" s="164" t="s">
        <v>2444</v>
      </c>
      <c r="P655" s="164" t="str">
        <f>INDEX('Org2564 NEW'!J$4:J$902,MATCH(OrgTbl[[#This Row],[code5]],'Org2564 NEW'!$C$4:$C$902,0))</f>
        <v>รพช.F2 30,000 - 60,000</v>
      </c>
      <c r="Q655" s="164"/>
      <c r="R655" s="166"/>
    </row>
    <row r="656" spans="1:18" x14ac:dyDescent="0.35">
      <c r="A656" s="164" t="s">
        <v>336</v>
      </c>
      <c r="B656" s="164" t="s">
        <v>2445</v>
      </c>
      <c r="C656" s="164" t="s">
        <v>2446</v>
      </c>
      <c r="D656" s="164" t="s">
        <v>2447</v>
      </c>
      <c r="E656" s="165">
        <v>5</v>
      </c>
      <c r="F656" s="164" t="s">
        <v>938</v>
      </c>
      <c r="G656" s="164" t="str">
        <f>INDEX('Org2564 NEW'!E$4:E$902,MATCH(OrgTbl[[#This Row],[code5]],'Org2564 NEW'!$C$4:$C$902,0))</f>
        <v>รพท.</v>
      </c>
      <c r="H656" s="165">
        <v>77</v>
      </c>
      <c r="I656" s="164" t="s">
        <v>2421</v>
      </c>
      <c r="J656" s="169">
        <f>INDEX('Org2564 NEW'!G$4:G$902,MATCH(OrgTbl[[#This Row],[code5]],'Org2564 NEW'!$C$4:$C$902,0))</f>
        <v>316</v>
      </c>
      <c r="K656" s="164" t="s">
        <v>941</v>
      </c>
      <c r="L656" s="164" t="str">
        <f>INDEX('Org2564 NEW'!F$4:F$902,MATCH(OrgTbl[[#This Row],[code5]],'Org2564 NEW'!$C$4:$C$902,0))</f>
        <v>S</v>
      </c>
      <c r="M656" s="165">
        <f>INDEX('Org2564 NEW'!I$4:I$902,MATCH(OrgTbl[[#This Row],[code5]],'Org2564 NEW'!$C$4:$C$902,0))</f>
        <v>16</v>
      </c>
      <c r="O656" s="164" t="s">
        <v>2449</v>
      </c>
      <c r="P656" s="164" t="str">
        <f>INDEX('Org2564 NEW'!J$4:J$902,MATCH(OrgTbl[[#This Row],[code5]],'Org2564 NEW'!$C$4:$C$902,0))</f>
        <v>รพท.S &lt;=400</v>
      </c>
      <c r="Q656" s="164"/>
      <c r="R656" s="166"/>
    </row>
    <row r="657" spans="1:18" x14ac:dyDescent="0.35">
      <c r="A657" s="164" t="s">
        <v>337</v>
      </c>
      <c r="B657" s="164" t="s">
        <v>2450</v>
      </c>
      <c r="C657" s="164" t="s">
        <v>2451</v>
      </c>
      <c r="D657" s="164" t="s">
        <v>2452</v>
      </c>
      <c r="E657" s="165">
        <v>5</v>
      </c>
      <c r="F657" s="164" t="s">
        <v>948</v>
      </c>
      <c r="G657" s="164" t="str">
        <f>INDEX('Org2564 NEW'!E$4:E$902,MATCH(OrgTbl[[#This Row],[code5]],'Org2564 NEW'!$C$4:$C$902,0))</f>
        <v>รพช.</v>
      </c>
      <c r="H657" s="165">
        <v>77</v>
      </c>
      <c r="I657" s="164" t="s">
        <v>2421</v>
      </c>
      <c r="J657" s="169">
        <f>INDEX('Org2564 NEW'!G$4:G$902,MATCH(OrgTbl[[#This Row],[code5]],'Org2564 NEW'!$C$4:$C$902,0))</f>
        <v>89</v>
      </c>
      <c r="K657" s="164" t="s">
        <v>941</v>
      </c>
      <c r="L657" s="164" t="str">
        <f>INDEX('Org2564 NEW'!F$4:F$902,MATCH(OrgTbl[[#This Row],[code5]],'Org2564 NEW'!$C$4:$C$902,0))</f>
        <v>F2</v>
      </c>
      <c r="M657" s="165">
        <f>INDEX('Org2564 NEW'!I$4:I$902,MATCH(OrgTbl[[#This Row],[code5]],'Org2564 NEW'!$C$4:$C$902,0))</f>
        <v>6</v>
      </c>
      <c r="O657" s="164" t="s">
        <v>2453</v>
      </c>
      <c r="P657" s="164" t="str">
        <f>INDEX('Org2564 NEW'!J$4:J$902,MATCH(OrgTbl[[#This Row],[code5]],'Org2564 NEW'!$C$4:$C$902,0))</f>
        <v>รพช.F2 30,000 - 60,000</v>
      </c>
      <c r="Q657" s="164"/>
      <c r="R657" s="166"/>
    </row>
    <row r="658" spans="1:18" x14ac:dyDescent="0.35">
      <c r="A658" s="164" t="s">
        <v>777</v>
      </c>
      <c r="B658" s="164" t="s">
        <v>4138</v>
      </c>
      <c r="C658" s="164" t="s">
        <v>4139</v>
      </c>
      <c r="D658" s="164" t="s">
        <v>4140</v>
      </c>
      <c r="E658" s="165">
        <v>11</v>
      </c>
      <c r="F658" s="164" t="s">
        <v>948</v>
      </c>
      <c r="G658" s="164" t="str">
        <f>INDEX('Org2564 NEW'!E$4:E$902,MATCH(OrgTbl[[#This Row],[code5]],'Org2564 NEW'!$C$4:$C$902,0))</f>
        <v>รพช.</v>
      </c>
      <c r="H658" s="165">
        <v>80</v>
      </c>
      <c r="I658" s="164" t="s">
        <v>4135</v>
      </c>
      <c r="J658" s="169">
        <f>INDEX('Org2564 NEW'!G$4:G$902,MATCH(OrgTbl[[#This Row],[code5]],'Org2564 NEW'!$C$4:$C$902,0))</f>
        <v>32</v>
      </c>
      <c r="K658" s="164" t="s">
        <v>941</v>
      </c>
      <c r="L658" s="164" t="str">
        <f>INDEX('Org2564 NEW'!F$4:F$902,MATCH(OrgTbl[[#This Row],[code5]],'Org2564 NEW'!$C$4:$C$902,0))</f>
        <v>F2</v>
      </c>
      <c r="M658" s="165">
        <f>INDEX('Org2564 NEW'!I$4:I$902,MATCH(OrgTbl[[#This Row],[code5]],'Org2564 NEW'!$C$4:$C$902,0))</f>
        <v>6</v>
      </c>
      <c r="O658" s="164" t="s">
        <v>4141</v>
      </c>
      <c r="P658" s="164" t="str">
        <f>INDEX('Org2564 NEW'!J$4:J$902,MATCH(OrgTbl[[#This Row],[code5]],'Org2564 NEW'!$C$4:$C$902,0))</f>
        <v>รพช.F2 30,000 - 60,000</v>
      </c>
      <c r="Q658" s="164"/>
      <c r="R658" s="166"/>
    </row>
    <row r="659" spans="1:18" x14ac:dyDescent="0.35">
      <c r="A659" s="164" t="s">
        <v>809</v>
      </c>
      <c r="B659" s="164" t="s">
        <v>4404</v>
      </c>
      <c r="C659" s="164" t="s">
        <v>4405</v>
      </c>
      <c r="D659" s="164" t="s">
        <v>4406</v>
      </c>
      <c r="E659" s="165">
        <v>11</v>
      </c>
      <c r="F659" s="164" t="s">
        <v>948</v>
      </c>
      <c r="G659" s="164" t="str">
        <f>INDEX('Org2564 NEW'!E$4:E$902,MATCH(OrgTbl[[#This Row],[code5]],'Org2564 NEW'!$C$4:$C$902,0))</f>
        <v>รพช.</v>
      </c>
      <c r="H659" s="165">
        <v>85</v>
      </c>
      <c r="I659" s="164" t="s">
        <v>4401</v>
      </c>
      <c r="J659" s="169">
        <f>INDEX('Org2564 NEW'!G$4:G$902,MATCH(OrgTbl[[#This Row],[code5]],'Org2564 NEW'!$C$4:$C$902,0))</f>
        <v>13</v>
      </c>
      <c r="K659" s="164" t="s">
        <v>932</v>
      </c>
      <c r="L659" s="164" t="str">
        <f>INDEX('Org2564 NEW'!F$4:F$902,MATCH(OrgTbl[[#This Row],[code5]],'Org2564 NEW'!$C$4:$C$902,0))</f>
        <v>F3</v>
      </c>
      <c r="M659" s="165">
        <f>INDEX('Org2564 NEW'!I$4:I$902,MATCH(OrgTbl[[#This Row],[code5]],'Org2564 NEW'!$C$4:$C$902,0))</f>
        <v>2</v>
      </c>
      <c r="O659" s="164" t="s">
        <v>4407</v>
      </c>
      <c r="P659" s="164" t="str">
        <f>INDEX('Org2564 NEW'!J$4:J$902,MATCH(OrgTbl[[#This Row],[code5]],'Org2564 NEW'!$C$4:$C$902,0))</f>
        <v>รพช.F3 &lt;=15,000</v>
      </c>
      <c r="Q659" s="164"/>
      <c r="R659" s="166"/>
    </row>
    <row r="660" spans="1:18" x14ac:dyDescent="0.35">
      <c r="A660" s="164" t="s">
        <v>778</v>
      </c>
      <c r="B660" s="164" t="s">
        <v>4142</v>
      </c>
      <c r="C660" s="164" t="s">
        <v>4143</v>
      </c>
      <c r="D660" s="164" t="s">
        <v>4144</v>
      </c>
      <c r="E660" s="165">
        <v>11</v>
      </c>
      <c r="F660" s="164" t="s">
        <v>948</v>
      </c>
      <c r="G660" s="164" t="str">
        <f>INDEX('Org2564 NEW'!E$4:E$902,MATCH(OrgTbl[[#This Row],[code5]],'Org2564 NEW'!$C$4:$C$902,0))</f>
        <v>รพช.</v>
      </c>
      <c r="H660" s="165">
        <v>80</v>
      </c>
      <c r="I660" s="164" t="s">
        <v>4135</v>
      </c>
      <c r="J660" s="169">
        <f>INDEX('Org2564 NEW'!G$4:G$902,MATCH(OrgTbl[[#This Row],[code5]],'Org2564 NEW'!$C$4:$C$902,0))</f>
        <v>62</v>
      </c>
      <c r="K660" s="164" t="s">
        <v>941</v>
      </c>
      <c r="L660" s="164" t="str">
        <f>INDEX('Org2564 NEW'!F$4:F$902,MATCH(OrgTbl[[#This Row],[code5]],'Org2564 NEW'!$C$4:$C$902,0))</f>
        <v>F2</v>
      </c>
      <c r="M660" s="165">
        <f>INDEX('Org2564 NEW'!I$4:I$902,MATCH(OrgTbl[[#This Row],[code5]],'Org2564 NEW'!$C$4:$C$902,0))</f>
        <v>6</v>
      </c>
      <c r="O660" s="164" t="s">
        <v>4145</v>
      </c>
      <c r="P660" s="164" t="str">
        <f>INDEX('Org2564 NEW'!J$4:J$902,MATCH(OrgTbl[[#This Row],[code5]],'Org2564 NEW'!$C$4:$C$902,0))</f>
        <v>รพช.F2 30,000 - 60,000</v>
      </c>
      <c r="Q660" s="164"/>
      <c r="R660" s="166"/>
    </row>
    <row r="661" spans="1:18" x14ac:dyDescent="0.35">
      <c r="A661" s="164" t="s">
        <v>779</v>
      </c>
      <c r="B661" s="164" t="s">
        <v>4146</v>
      </c>
      <c r="C661" s="164" t="s">
        <v>4147</v>
      </c>
      <c r="D661" s="164" t="s">
        <v>4148</v>
      </c>
      <c r="E661" s="165">
        <v>11</v>
      </c>
      <c r="F661" s="164" t="s">
        <v>948</v>
      </c>
      <c r="G661" s="164" t="str">
        <f>INDEX('Org2564 NEW'!E$4:E$902,MATCH(OrgTbl[[#This Row],[code5]],'Org2564 NEW'!$C$4:$C$902,0))</f>
        <v>รพช.</v>
      </c>
      <c r="H661" s="165">
        <v>80</v>
      </c>
      <c r="I661" s="164" t="s">
        <v>4135</v>
      </c>
      <c r="J661" s="169">
        <f>INDEX('Org2564 NEW'!G$4:G$902,MATCH(OrgTbl[[#This Row],[code5]],'Org2564 NEW'!$C$4:$C$902,0))</f>
        <v>90</v>
      </c>
      <c r="K661" s="164" t="s">
        <v>941</v>
      </c>
      <c r="L661" s="164" t="str">
        <f>INDEX('Org2564 NEW'!F$4:F$902,MATCH(OrgTbl[[#This Row],[code5]],'Org2564 NEW'!$C$4:$C$902,0))</f>
        <v>M2</v>
      </c>
      <c r="M661" s="165">
        <f>INDEX('Org2564 NEW'!I$4:I$902,MATCH(OrgTbl[[#This Row],[code5]],'Org2564 NEW'!$C$4:$C$902,0))</f>
        <v>12</v>
      </c>
      <c r="O661" s="164" t="s">
        <v>4150</v>
      </c>
      <c r="P661" s="164" t="str">
        <f>INDEX('Org2564 NEW'!J$4:J$902,MATCH(OrgTbl[[#This Row],[code5]],'Org2564 NEW'!$C$4:$C$902,0))</f>
        <v>รพช. M2 &lt;=100</v>
      </c>
      <c r="Q661" s="164"/>
      <c r="R661" s="166"/>
    </row>
    <row r="662" spans="1:18" x14ac:dyDescent="0.35">
      <c r="A662" s="164" t="s">
        <v>780</v>
      </c>
      <c r="B662" s="164" t="s">
        <v>4151</v>
      </c>
      <c r="C662" s="164" t="s">
        <v>4152</v>
      </c>
      <c r="D662" s="164" t="s">
        <v>4153</v>
      </c>
      <c r="E662" s="165">
        <v>11</v>
      </c>
      <c r="F662" s="164" t="s">
        <v>948</v>
      </c>
      <c r="G662" s="164" t="str">
        <f>INDEX('Org2564 NEW'!E$4:E$902,MATCH(OrgTbl[[#This Row],[code5]],'Org2564 NEW'!$C$4:$C$902,0))</f>
        <v>รพช.</v>
      </c>
      <c r="H662" s="165">
        <v>80</v>
      </c>
      <c r="I662" s="164" t="s">
        <v>4135</v>
      </c>
      <c r="J662" s="169">
        <f>INDEX('Org2564 NEW'!G$4:G$902,MATCH(OrgTbl[[#This Row],[code5]],'Org2564 NEW'!$C$4:$C$902,0))</f>
        <v>33</v>
      </c>
      <c r="K662" s="164" t="s">
        <v>941</v>
      </c>
      <c r="L662" s="164" t="str">
        <f>INDEX('Org2564 NEW'!F$4:F$902,MATCH(OrgTbl[[#This Row],[code5]],'Org2564 NEW'!$C$4:$C$902,0))</f>
        <v>F2</v>
      </c>
      <c r="M662" s="165">
        <f>INDEX('Org2564 NEW'!I$4:I$902,MATCH(OrgTbl[[#This Row],[code5]],'Org2564 NEW'!$C$4:$C$902,0))</f>
        <v>5</v>
      </c>
      <c r="O662" s="164" t="s">
        <v>4154</v>
      </c>
      <c r="P662" s="164" t="str">
        <f>INDEX('Org2564 NEW'!J$4:J$902,MATCH(OrgTbl[[#This Row],[code5]],'Org2564 NEW'!$C$4:$C$902,0))</f>
        <v>รพช.F2 &lt;=30,000</v>
      </c>
      <c r="Q662" s="164"/>
      <c r="R662" s="166"/>
    </row>
    <row r="663" spans="1:18" x14ac:dyDescent="0.35">
      <c r="A663" s="164" t="s">
        <v>781</v>
      </c>
      <c r="B663" s="164" t="s">
        <v>4155</v>
      </c>
      <c r="C663" s="164" t="s">
        <v>4156</v>
      </c>
      <c r="D663" s="164" t="s">
        <v>4157</v>
      </c>
      <c r="E663" s="165">
        <v>11</v>
      </c>
      <c r="F663" s="164" t="s">
        <v>948</v>
      </c>
      <c r="G663" s="164" t="str">
        <f>INDEX('Org2564 NEW'!E$4:E$902,MATCH(OrgTbl[[#This Row],[code5]],'Org2564 NEW'!$C$4:$C$902,0))</f>
        <v>รพช.</v>
      </c>
      <c r="H663" s="165">
        <v>80</v>
      </c>
      <c r="I663" s="164" t="s">
        <v>4135</v>
      </c>
      <c r="J663" s="169">
        <f>INDEX('Org2564 NEW'!G$4:G$902,MATCH(OrgTbl[[#This Row],[code5]],'Org2564 NEW'!$C$4:$C$902,0))</f>
        <v>59</v>
      </c>
      <c r="K663" s="164" t="s">
        <v>941</v>
      </c>
      <c r="L663" s="164" t="str">
        <f>INDEX('Org2564 NEW'!F$4:F$902,MATCH(OrgTbl[[#This Row],[code5]],'Org2564 NEW'!$C$4:$C$902,0))</f>
        <v>F1</v>
      </c>
      <c r="M663" s="165">
        <f>INDEX('Org2564 NEW'!I$4:I$902,MATCH(OrgTbl[[#This Row],[code5]],'Org2564 NEW'!$C$4:$C$902,0))</f>
        <v>9</v>
      </c>
      <c r="O663" s="164" t="s">
        <v>4158</v>
      </c>
      <c r="P663" s="164" t="str">
        <f>INDEX('Org2564 NEW'!J$4:J$902,MATCH(OrgTbl[[#This Row],[code5]],'Org2564 NEW'!$C$4:$C$902,0))</f>
        <v>รพช.F1 &lt;=50,000</v>
      </c>
      <c r="Q663" s="164"/>
      <c r="R663" s="166"/>
    </row>
    <row r="664" spans="1:18" x14ac:dyDescent="0.35">
      <c r="A664" s="164" t="s">
        <v>782</v>
      </c>
      <c r="B664" s="164" t="s">
        <v>4159</v>
      </c>
      <c r="C664" s="164" t="s">
        <v>4160</v>
      </c>
      <c r="D664" s="164" t="s">
        <v>4161</v>
      </c>
      <c r="E664" s="165">
        <v>11</v>
      </c>
      <c r="F664" s="164" t="s">
        <v>948</v>
      </c>
      <c r="G664" s="164" t="str">
        <f>INDEX('Org2564 NEW'!E$4:E$902,MATCH(OrgTbl[[#This Row],[code5]],'Org2564 NEW'!$C$4:$C$902,0))</f>
        <v>รพช.</v>
      </c>
      <c r="H664" s="165">
        <v>80</v>
      </c>
      <c r="I664" s="164" t="s">
        <v>4135</v>
      </c>
      <c r="J664" s="169">
        <f>INDEX('Org2564 NEW'!G$4:G$902,MATCH(OrgTbl[[#This Row],[code5]],'Org2564 NEW'!$C$4:$C$902,0))</f>
        <v>90</v>
      </c>
      <c r="K664" s="164" t="s">
        <v>941</v>
      </c>
      <c r="L664" s="164" t="str">
        <f>INDEX('Org2564 NEW'!F$4:F$902,MATCH(OrgTbl[[#This Row],[code5]],'Org2564 NEW'!$C$4:$C$902,0))</f>
        <v>F1</v>
      </c>
      <c r="M664" s="165">
        <f>INDEX('Org2564 NEW'!I$4:I$902,MATCH(OrgTbl[[#This Row],[code5]],'Org2564 NEW'!$C$4:$C$902,0))</f>
        <v>10</v>
      </c>
      <c r="O664" s="164" t="s">
        <v>4162</v>
      </c>
      <c r="P664" s="164" t="str">
        <f>INDEX('Org2564 NEW'!J$4:J$902,MATCH(OrgTbl[[#This Row],[code5]],'Org2564 NEW'!$C$4:$C$902,0))</f>
        <v>รพช.F1 50,000-100,000</v>
      </c>
      <c r="Q664" s="164"/>
      <c r="R664" s="166"/>
    </row>
    <row r="665" spans="1:18" x14ac:dyDescent="0.35">
      <c r="A665" s="164" t="s">
        <v>783</v>
      </c>
      <c r="B665" s="164" t="s">
        <v>4163</v>
      </c>
      <c r="C665" s="164" t="s">
        <v>4164</v>
      </c>
      <c r="D665" s="164" t="s">
        <v>4165</v>
      </c>
      <c r="E665" s="165">
        <v>11</v>
      </c>
      <c r="F665" s="164" t="s">
        <v>948</v>
      </c>
      <c r="G665" s="164" t="str">
        <f>INDEX('Org2564 NEW'!E$4:E$902,MATCH(OrgTbl[[#This Row],[code5]],'Org2564 NEW'!$C$4:$C$902,0))</f>
        <v>รพช.</v>
      </c>
      <c r="H665" s="165">
        <v>80</v>
      </c>
      <c r="I665" s="164" t="s">
        <v>4135</v>
      </c>
      <c r="J665" s="169">
        <f>INDEX('Org2564 NEW'!G$4:G$902,MATCH(OrgTbl[[#This Row],[code5]],'Org2564 NEW'!$C$4:$C$902,0))</f>
        <v>251</v>
      </c>
      <c r="K665" s="164" t="s">
        <v>941</v>
      </c>
      <c r="L665" s="164" t="str">
        <f>INDEX('Org2564 NEW'!F$4:F$902,MATCH(OrgTbl[[#This Row],[code5]],'Org2564 NEW'!$C$4:$C$902,0))</f>
        <v>M2</v>
      </c>
      <c r="M665" s="165">
        <f>INDEX('Org2564 NEW'!I$4:I$902,MATCH(OrgTbl[[#This Row],[code5]],'Org2564 NEW'!$C$4:$C$902,0))</f>
        <v>13</v>
      </c>
      <c r="O665" s="164" t="s">
        <v>4167</v>
      </c>
      <c r="P665" s="164" t="str">
        <f>INDEX('Org2564 NEW'!J$4:J$902,MATCH(OrgTbl[[#This Row],[code5]],'Org2564 NEW'!$C$4:$C$902,0))</f>
        <v>รพช. M2 &gt;100</v>
      </c>
      <c r="Q665" s="164"/>
      <c r="R665" s="166"/>
    </row>
    <row r="666" spans="1:18" x14ac:dyDescent="0.35">
      <c r="A666" s="164" t="s">
        <v>784</v>
      </c>
      <c r="B666" s="164" t="s">
        <v>4168</v>
      </c>
      <c r="C666" s="164" t="s">
        <v>4169</v>
      </c>
      <c r="D666" s="164" t="s">
        <v>4170</v>
      </c>
      <c r="E666" s="165">
        <v>11</v>
      </c>
      <c r="F666" s="164" t="s">
        <v>938</v>
      </c>
      <c r="G666" s="164" t="str">
        <f>INDEX('Org2564 NEW'!E$4:E$902,MATCH(OrgTbl[[#This Row],[code5]],'Org2564 NEW'!$C$4:$C$902,0))</f>
        <v>รพท.</v>
      </c>
      <c r="H666" s="165">
        <v>80</v>
      </c>
      <c r="I666" s="164" t="s">
        <v>4135</v>
      </c>
      <c r="J666" s="169">
        <f>INDEX('Org2564 NEW'!G$4:G$902,MATCH(OrgTbl[[#This Row],[code5]],'Org2564 NEW'!$C$4:$C$902,0))</f>
        <v>322</v>
      </c>
      <c r="K666" s="164" t="s">
        <v>941</v>
      </c>
      <c r="L666" s="164" t="str">
        <f>INDEX('Org2564 NEW'!F$4:F$902,MATCH(OrgTbl[[#This Row],[code5]],'Org2564 NEW'!$C$4:$C$902,0))</f>
        <v>M1</v>
      </c>
      <c r="M666" s="165">
        <f>INDEX('Org2564 NEW'!I$4:I$902,MATCH(OrgTbl[[#This Row],[code5]],'Org2564 NEW'!$C$4:$C$902,0))</f>
        <v>15</v>
      </c>
      <c r="O666" s="164" t="s">
        <v>4172</v>
      </c>
      <c r="P666" s="164" t="str">
        <f>INDEX('Org2564 NEW'!J$4:J$902,MATCH(OrgTbl[[#This Row],[code5]],'Org2564 NEW'!$C$4:$C$902,0))</f>
        <v>รพท. M1 &gt;200</v>
      </c>
      <c r="Q666" s="164"/>
      <c r="R666" s="166"/>
    </row>
    <row r="667" spans="1:18" x14ac:dyDescent="0.35">
      <c r="A667" s="164" t="s">
        <v>785</v>
      </c>
      <c r="B667" s="164" t="s">
        <v>4173</v>
      </c>
      <c r="C667" s="164" t="s">
        <v>4174</v>
      </c>
      <c r="D667" s="164" t="s">
        <v>4175</v>
      </c>
      <c r="E667" s="165">
        <v>11</v>
      </c>
      <c r="F667" s="164" t="s">
        <v>948</v>
      </c>
      <c r="G667" s="164" t="str">
        <f>INDEX('Org2564 NEW'!E$4:E$902,MATCH(OrgTbl[[#This Row],[code5]],'Org2564 NEW'!$C$4:$C$902,0))</f>
        <v>รพช.</v>
      </c>
      <c r="H667" s="165">
        <v>80</v>
      </c>
      <c r="I667" s="164" t="s">
        <v>4135</v>
      </c>
      <c r="J667" s="169">
        <f>INDEX('Org2564 NEW'!G$4:G$902,MATCH(OrgTbl[[#This Row],[code5]],'Org2564 NEW'!$C$4:$C$902,0))</f>
        <v>61</v>
      </c>
      <c r="K667" s="164" t="s">
        <v>941</v>
      </c>
      <c r="L667" s="164" t="str">
        <f>INDEX('Org2564 NEW'!F$4:F$902,MATCH(OrgTbl[[#This Row],[code5]],'Org2564 NEW'!$C$4:$C$902,0))</f>
        <v>F2</v>
      </c>
      <c r="M667" s="165">
        <f>INDEX('Org2564 NEW'!I$4:I$902,MATCH(OrgTbl[[#This Row],[code5]],'Org2564 NEW'!$C$4:$C$902,0))</f>
        <v>5</v>
      </c>
      <c r="O667" s="164" t="s">
        <v>4176</v>
      </c>
      <c r="P667" s="164" t="str">
        <f>INDEX('Org2564 NEW'!J$4:J$902,MATCH(OrgTbl[[#This Row],[code5]],'Org2564 NEW'!$C$4:$C$902,0))</f>
        <v>รพช.F2 &lt;=30,000</v>
      </c>
      <c r="Q667" s="164"/>
      <c r="R667" s="166"/>
    </row>
    <row r="668" spans="1:18" x14ac:dyDescent="0.35">
      <c r="A668" s="164" t="s">
        <v>786</v>
      </c>
      <c r="B668" s="164" t="s">
        <v>4177</v>
      </c>
      <c r="C668" s="164" t="s">
        <v>4178</v>
      </c>
      <c r="D668" s="164" t="s">
        <v>4179</v>
      </c>
      <c r="E668" s="165">
        <v>11</v>
      </c>
      <c r="F668" s="164" t="s">
        <v>948</v>
      </c>
      <c r="G668" s="164" t="str">
        <f>INDEX('Org2564 NEW'!E$4:E$902,MATCH(OrgTbl[[#This Row],[code5]],'Org2564 NEW'!$C$4:$C$902,0))</f>
        <v>รพช.</v>
      </c>
      <c r="H668" s="165">
        <v>80</v>
      </c>
      <c r="I668" s="164" t="s">
        <v>4135</v>
      </c>
      <c r="J668" s="169">
        <f>INDEX('Org2564 NEW'!G$4:G$902,MATCH(OrgTbl[[#This Row],[code5]],'Org2564 NEW'!$C$4:$C$902,0))</f>
        <v>69</v>
      </c>
      <c r="K668" s="164" t="s">
        <v>941</v>
      </c>
      <c r="L668" s="164" t="str">
        <f>INDEX('Org2564 NEW'!F$4:F$902,MATCH(OrgTbl[[#This Row],[code5]],'Org2564 NEW'!$C$4:$C$902,0))</f>
        <v>F1</v>
      </c>
      <c r="M668" s="165">
        <f>INDEX('Org2564 NEW'!I$4:I$902,MATCH(OrgTbl[[#This Row],[code5]],'Org2564 NEW'!$C$4:$C$902,0))</f>
        <v>10</v>
      </c>
      <c r="O668" s="164" t="s">
        <v>4180</v>
      </c>
      <c r="P668" s="164" t="str">
        <f>INDEX('Org2564 NEW'!J$4:J$902,MATCH(OrgTbl[[#This Row],[code5]],'Org2564 NEW'!$C$4:$C$902,0))</f>
        <v>รพช.F1 50,000-100,000</v>
      </c>
      <c r="Q668" s="164"/>
      <c r="R668" s="166"/>
    </row>
    <row r="669" spans="1:18" x14ac:dyDescent="0.35">
      <c r="A669" s="164" t="s">
        <v>787</v>
      </c>
      <c r="B669" s="164" t="s">
        <v>4181</v>
      </c>
      <c r="C669" s="164" t="s">
        <v>4182</v>
      </c>
      <c r="D669" s="164" t="s">
        <v>4183</v>
      </c>
      <c r="E669" s="165">
        <v>11</v>
      </c>
      <c r="F669" s="164" t="s">
        <v>948</v>
      </c>
      <c r="G669" s="164" t="str">
        <f>INDEX('Org2564 NEW'!E$4:E$902,MATCH(OrgTbl[[#This Row],[code5]],'Org2564 NEW'!$C$4:$C$902,0))</f>
        <v>รพช.</v>
      </c>
      <c r="H669" s="165">
        <v>80</v>
      </c>
      <c r="I669" s="164" t="s">
        <v>4135</v>
      </c>
      <c r="J669" s="169">
        <f>INDEX('Org2564 NEW'!G$4:G$902,MATCH(OrgTbl[[#This Row],[code5]],'Org2564 NEW'!$C$4:$C$902,0))</f>
        <v>94</v>
      </c>
      <c r="K669" s="164" t="s">
        <v>941</v>
      </c>
      <c r="L669" s="164" t="str">
        <f>INDEX('Org2564 NEW'!F$4:F$902,MATCH(OrgTbl[[#This Row],[code5]],'Org2564 NEW'!$C$4:$C$902,0))</f>
        <v>M2</v>
      </c>
      <c r="M669" s="165">
        <f>INDEX('Org2564 NEW'!I$4:I$902,MATCH(OrgTbl[[#This Row],[code5]],'Org2564 NEW'!$C$4:$C$902,0))</f>
        <v>12</v>
      </c>
      <c r="O669" s="164" t="s">
        <v>4184</v>
      </c>
      <c r="P669" s="164" t="str">
        <f>INDEX('Org2564 NEW'!J$4:J$902,MATCH(OrgTbl[[#This Row],[code5]],'Org2564 NEW'!$C$4:$C$902,0))</f>
        <v>รพช. M2 &lt;=100</v>
      </c>
      <c r="Q669" s="164"/>
      <c r="R669" s="166"/>
    </row>
    <row r="670" spans="1:18" x14ac:dyDescent="0.35">
      <c r="A670" s="164" t="s">
        <v>788</v>
      </c>
      <c r="B670" s="164" t="s">
        <v>4185</v>
      </c>
      <c r="C670" s="164" t="s">
        <v>4186</v>
      </c>
      <c r="D670" s="164" t="s">
        <v>4187</v>
      </c>
      <c r="E670" s="165">
        <v>11</v>
      </c>
      <c r="F670" s="164" t="s">
        <v>948</v>
      </c>
      <c r="G670" s="164" t="str">
        <f>INDEX('Org2564 NEW'!E$4:E$902,MATCH(OrgTbl[[#This Row],[code5]],'Org2564 NEW'!$C$4:$C$902,0))</f>
        <v>รพช.</v>
      </c>
      <c r="H670" s="165">
        <v>80</v>
      </c>
      <c r="I670" s="164" t="s">
        <v>4135</v>
      </c>
      <c r="J670" s="169">
        <f>INDEX('Org2564 NEW'!G$4:G$902,MATCH(OrgTbl[[#This Row],[code5]],'Org2564 NEW'!$C$4:$C$902,0))</f>
        <v>81</v>
      </c>
      <c r="K670" s="164" t="s">
        <v>941</v>
      </c>
      <c r="L670" s="164" t="str">
        <f>INDEX('Org2564 NEW'!F$4:F$902,MATCH(OrgTbl[[#This Row],[code5]],'Org2564 NEW'!$C$4:$C$902,0))</f>
        <v>F1</v>
      </c>
      <c r="M670" s="165">
        <f>INDEX('Org2564 NEW'!I$4:I$902,MATCH(OrgTbl[[#This Row],[code5]],'Org2564 NEW'!$C$4:$C$902,0))</f>
        <v>10</v>
      </c>
      <c r="O670" s="164" t="s">
        <v>4188</v>
      </c>
      <c r="P670" s="164" t="str">
        <f>INDEX('Org2564 NEW'!J$4:J$902,MATCH(OrgTbl[[#This Row],[code5]],'Org2564 NEW'!$C$4:$C$902,0))</f>
        <v>รพช.F1 50,000-100,000</v>
      </c>
      <c r="Q670" s="164"/>
      <c r="R670" s="166"/>
    </row>
    <row r="671" spans="1:18" x14ac:dyDescent="0.35">
      <c r="A671" s="164" t="s">
        <v>789</v>
      </c>
      <c r="B671" s="164" t="s">
        <v>4189</v>
      </c>
      <c r="C671" s="164" t="s">
        <v>4190</v>
      </c>
      <c r="D671" s="164" t="s">
        <v>4191</v>
      </c>
      <c r="E671" s="165">
        <v>11</v>
      </c>
      <c r="F671" s="164" t="s">
        <v>938</v>
      </c>
      <c r="G671" s="164" t="str">
        <f>INDEX('Org2564 NEW'!E$4:E$902,MATCH(OrgTbl[[#This Row],[code5]],'Org2564 NEW'!$C$4:$C$902,0))</f>
        <v>รพท.</v>
      </c>
      <c r="H671" s="165">
        <v>80</v>
      </c>
      <c r="I671" s="164" t="s">
        <v>4135</v>
      </c>
      <c r="J671" s="169">
        <f>INDEX('Org2564 NEW'!G$4:G$902,MATCH(OrgTbl[[#This Row],[code5]],'Org2564 NEW'!$C$4:$C$902,0))</f>
        <v>300</v>
      </c>
      <c r="K671" s="164" t="s">
        <v>941</v>
      </c>
      <c r="L671" s="164" t="str">
        <f>INDEX('Org2564 NEW'!F$4:F$902,MATCH(OrgTbl[[#This Row],[code5]],'Org2564 NEW'!$C$4:$C$902,0))</f>
        <v>M1</v>
      </c>
      <c r="M671" s="165">
        <f>INDEX('Org2564 NEW'!I$4:I$902,MATCH(OrgTbl[[#This Row],[code5]],'Org2564 NEW'!$C$4:$C$902,0))</f>
        <v>15</v>
      </c>
      <c r="O671" s="164" t="s">
        <v>4193</v>
      </c>
      <c r="P671" s="164" t="str">
        <f>INDEX('Org2564 NEW'!J$4:J$902,MATCH(OrgTbl[[#This Row],[code5]],'Org2564 NEW'!$C$4:$C$902,0))</f>
        <v>รพท. M1 &gt;200</v>
      </c>
      <c r="Q671" s="164"/>
      <c r="R671" s="166"/>
    </row>
    <row r="672" spans="1:18" x14ac:dyDescent="0.35">
      <c r="A672" s="164" t="s">
        <v>4194</v>
      </c>
      <c r="B672" s="164" t="s">
        <v>4195</v>
      </c>
      <c r="C672" s="164" t="s">
        <v>4196</v>
      </c>
      <c r="D672" s="164" t="s">
        <v>4197</v>
      </c>
      <c r="E672" s="165">
        <v>11</v>
      </c>
      <c r="F672" s="164" t="s">
        <v>948</v>
      </c>
      <c r="G672" s="164" t="str">
        <f>INDEX('Org2564 NEW'!E$4:E$902,MATCH(OrgTbl[[#This Row],[code5]],'Org2564 NEW'!$C$4:$C$902,0))</f>
        <v>รพช.</v>
      </c>
      <c r="H672" s="165">
        <v>80</v>
      </c>
      <c r="I672" s="164" t="s">
        <v>4135</v>
      </c>
      <c r="J672" s="169">
        <f>INDEX('Org2564 NEW'!G$4:G$902,MATCH(OrgTbl[[#This Row],[code5]],'Org2564 NEW'!$C$4:$C$902,0))</f>
        <v>56</v>
      </c>
      <c r="K672" s="164" t="s">
        <v>941</v>
      </c>
      <c r="L672" s="164" t="str">
        <f>INDEX('Org2564 NEW'!F$4:F$902,MATCH(OrgTbl[[#This Row],[code5]],'Org2564 NEW'!$C$4:$C$902,0))</f>
        <v>F2</v>
      </c>
      <c r="M672" s="165">
        <f>INDEX('Org2564 NEW'!I$4:I$902,MATCH(OrgTbl[[#This Row],[code5]],'Org2564 NEW'!$C$4:$C$902,0))</f>
        <v>5</v>
      </c>
      <c r="O672" s="164" t="s">
        <v>4198</v>
      </c>
      <c r="P672" s="164" t="str">
        <f>INDEX('Org2564 NEW'!J$4:J$902,MATCH(OrgTbl[[#This Row],[code5]],'Org2564 NEW'!$C$4:$C$902,0))</f>
        <v>รพช.F2 &lt;=30,000</v>
      </c>
      <c r="Q672" s="164"/>
      <c r="R672" s="166"/>
    </row>
    <row r="673" spans="1:18" x14ac:dyDescent="0.35">
      <c r="A673" s="164" t="s">
        <v>790</v>
      </c>
      <c r="B673" s="164" t="s">
        <v>4199</v>
      </c>
      <c r="C673" s="164" t="s">
        <v>4200</v>
      </c>
      <c r="D673" s="164" t="s">
        <v>4201</v>
      </c>
      <c r="E673" s="165">
        <v>11</v>
      </c>
      <c r="F673" s="164" t="s">
        <v>948</v>
      </c>
      <c r="G673" s="164" t="str">
        <f>INDEX('Org2564 NEW'!E$4:E$902,MATCH(OrgTbl[[#This Row],[code5]],'Org2564 NEW'!$C$4:$C$902,0))</f>
        <v>รพช.</v>
      </c>
      <c r="H673" s="165">
        <v>80</v>
      </c>
      <c r="I673" s="164" t="s">
        <v>4135</v>
      </c>
      <c r="J673" s="169">
        <f>INDEX('Org2564 NEW'!G$4:G$902,MATCH(OrgTbl[[#This Row],[code5]],'Org2564 NEW'!$C$4:$C$902,0))</f>
        <v>68</v>
      </c>
      <c r="K673" s="164" t="s">
        <v>941</v>
      </c>
      <c r="L673" s="164" t="str">
        <f>INDEX('Org2564 NEW'!F$4:F$902,MATCH(OrgTbl[[#This Row],[code5]],'Org2564 NEW'!$C$4:$C$902,0))</f>
        <v>F2</v>
      </c>
      <c r="M673" s="165">
        <f>INDEX('Org2564 NEW'!I$4:I$902,MATCH(OrgTbl[[#This Row],[code5]],'Org2564 NEW'!$C$4:$C$902,0))</f>
        <v>6</v>
      </c>
      <c r="O673" s="164" t="s">
        <v>4202</v>
      </c>
      <c r="P673" s="164" t="str">
        <f>INDEX('Org2564 NEW'!J$4:J$902,MATCH(OrgTbl[[#This Row],[code5]],'Org2564 NEW'!$C$4:$C$902,0))</f>
        <v>รพช.F2 30,000 - 60,000</v>
      </c>
      <c r="Q673" s="164"/>
      <c r="R673" s="166"/>
    </row>
    <row r="674" spans="1:18" x14ac:dyDescent="0.35">
      <c r="A674" s="164" t="s">
        <v>791</v>
      </c>
      <c r="B674" s="164" t="s">
        <v>4203</v>
      </c>
      <c r="C674" s="164" t="s">
        <v>4204</v>
      </c>
      <c r="D674" s="164" t="s">
        <v>4205</v>
      </c>
      <c r="E674" s="165">
        <v>11</v>
      </c>
      <c r="F674" s="164" t="s">
        <v>948</v>
      </c>
      <c r="G674" s="164" t="str">
        <f>INDEX('Org2564 NEW'!E$4:E$902,MATCH(OrgTbl[[#This Row],[code5]],'Org2564 NEW'!$C$4:$C$902,0))</f>
        <v>รพช.</v>
      </c>
      <c r="H674" s="165">
        <v>80</v>
      </c>
      <c r="I674" s="164" t="s">
        <v>4135</v>
      </c>
      <c r="J674" s="169">
        <f>INDEX('Org2564 NEW'!G$4:G$902,MATCH(OrgTbl[[#This Row],[code5]],'Org2564 NEW'!$C$4:$C$902,0))</f>
        <v>33</v>
      </c>
      <c r="K674" s="164" t="s">
        <v>941</v>
      </c>
      <c r="L674" s="164" t="str">
        <f>INDEX('Org2564 NEW'!F$4:F$902,MATCH(OrgTbl[[#This Row],[code5]],'Org2564 NEW'!$C$4:$C$902,0))</f>
        <v>F2</v>
      </c>
      <c r="M674" s="165">
        <f>INDEX('Org2564 NEW'!I$4:I$902,MATCH(OrgTbl[[#This Row],[code5]],'Org2564 NEW'!$C$4:$C$902,0))</f>
        <v>6</v>
      </c>
      <c r="O674" s="164" t="s">
        <v>4206</v>
      </c>
      <c r="P674" s="164" t="str">
        <f>INDEX('Org2564 NEW'!J$4:J$902,MATCH(OrgTbl[[#This Row],[code5]],'Org2564 NEW'!$C$4:$C$902,0))</f>
        <v>รพช.F2 30,000 - 60,000</v>
      </c>
      <c r="Q674" s="164"/>
      <c r="R674" s="166"/>
    </row>
    <row r="675" spans="1:18" x14ac:dyDescent="0.35">
      <c r="A675" s="164" t="s">
        <v>792</v>
      </c>
      <c r="B675" s="164" t="s">
        <v>4207</v>
      </c>
      <c r="C675" s="164" t="s">
        <v>4208</v>
      </c>
      <c r="D675" s="164" t="s">
        <v>4209</v>
      </c>
      <c r="E675" s="165">
        <v>11</v>
      </c>
      <c r="F675" s="164" t="s">
        <v>948</v>
      </c>
      <c r="G675" s="164" t="str">
        <f>INDEX('Org2564 NEW'!E$4:E$902,MATCH(OrgTbl[[#This Row],[code5]],'Org2564 NEW'!$C$4:$C$902,0))</f>
        <v>รพช.</v>
      </c>
      <c r="H675" s="165">
        <v>80</v>
      </c>
      <c r="I675" s="164" t="s">
        <v>4135</v>
      </c>
      <c r="J675" s="169">
        <f>INDEX('Org2564 NEW'!G$4:G$902,MATCH(OrgTbl[[#This Row],[code5]],'Org2564 NEW'!$C$4:$C$902,0))</f>
        <v>23</v>
      </c>
      <c r="K675" s="164" t="s">
        <v>941</v>
      </c>
      <c r="L675" s="164" t="str">
        <f>INDEX('Org2564 NEW'!F$4:F$902,MATCH(OrgTbl[[#This Row],[code5]],'Org2564 NEW'!$C$4:$C$902,0))</f>
        <v>F3</v>
      </c>
      <c r="M675" s="165">
        <f>INDEX('Org2564 NEW'!I$4:I$902,MATCH(OrgTbl[[#This Row],[code5]],'Org2564 NEW'!$C$4:$C$902,0))</f>
        <v>3</v>
      </c>
      <c r="O675" s="164" t="s">
        <v>4210</v>
      </c>
      <c r="P675" s="164" t="str">
        <f>INDEX('Org2564 NEW'!J$4:J$902,MATCH(OrgTbl[[#This Row],[code5]],'Org2564 NEW'!$C$4:$C$902,0))</f>
        <v>รพช.F3 15,000-25,000</v>
      </c>
      <c r="Q675" s="164"/>
      <c r="R675" s="166"/>
    </row>
    <row r="676" spans="1:18" x14ac:dyDescent="0.35">
      <c r="A676" s="164" t="s">
        <v>758</v>
      </c>
      <c r="B676" s="164" t="s">
        <v>4235</v>
      </c>
      <c r="C676" s="164" t="s">
        <v>4236</v>
      </c>
      <c r="D676" s="164" t="s">
        <v>4237</v>
      </c>
      <c r="E676" s="165">
        <v>11</v>
      </c>
      <c r="F676" s="164" t="s">
        <v>948</v>
      </c>
      <c r="G676" s="164" t="str">
        <f>INDEX('Org2564 NEW'!E$4:E$902,MATCH(OrgTbl[[#This Row],[code5]],'Org2564 NEW'!$C$4:$C$902,0))</f>
        <v>รพช.</v>
      </c>
      <c r="H676" s="165">
        <v>81</v>
      </c>
      <c r="I676" s="164" t="s">
        <v>4232</v>
      </c>
      <c r="J676" s="169">
        <f>INDEX('Org2564 NEW'!G$4:G$902,MATCH(OrgTbl[[#This Row],[code5]],'Org2564 NEW'!$C$4:$C$902,0))</f>
        <v>45</v>
      </c>
      <c r="K676" s="164" t="s">
        <v>941</v>
      </c>
      <c r="L676" s="164" t="str">
        <f>INDEX('Org2564 NEW'!F$4:F$902,MATCH(OrgTbl[[#This Row],[code5]],'Org2564 NEW'!$C$4:$C$902,0))</f>
        <v>F2</v>
      </c>
      <c r="M676" s="165">
        <f>INDEX('Org2564 NEW'!I$4:I$902,MATCH(OrgTbl[[#This Row],[code5]],'Org2564 NEW'!$C$4:$C$902,0))</f>
        <v>6</v>
      </c>
      <c r="O676" s="164" t="s">
        <v>4238</v>
      </c>
      <c r="P676" s="164" t="str">
        <f>INDEX('Org2564 NEW'!J$4:J$902,MATCH(OrgTbl[[#This Row],[code5]],'Org2564 NEW'!$C$4:$C$902,0))</f>
        <v>รพช.F2 30,000 - 60,000</v>
      </c>
      <c r="Q676" s="164"/>
      <c r="R676" s="166"/>
    </row>
    <row r="677" spans="1:18" x14ac:dyDescent="0.35">
      <c r="A677" s="164" t="s">
        <v>759</v>
      </c>
      <c r="B677" s="164" t="s">
        <v>4239</v>
      </c>
      <c r="C677" s="164" t="s">
        <v>4240</v>
      </c>
      <c r="D677" s="164" t="s">
        <v>4241</v>
      </c>
      <c r="E677" s="165">
        <v>11</v>
      </c>
      <c r="F677" s="164" t="s">
        <v>948</v>
      </c>
      <c r="G677" s="164" t="str">
        <f>INDEX('Org2564 NEW'!E$4:E$902,MATCH(OrgTbl[[#This Row],[code5]],'Org2564 NEW'!$C$4:$C$902,0))</f>
        <v>รพช.</v>
      </c>
      <c r="H677" s="165">
        <v>81</v>
      </c>
      <c r="I677" s="164" t="s">
        <v>4232</v>
      </c>
      <c r="J677" s="169">
        <f>INDEX('Org2564 NEW'!G$4:G$902,MATCH(OrgTbl[[#This Row],[code5]],'Org2564 NEW'!$C$4:$C$902,0))</f>
        <v>23</v>
      </c>
      <c r="K677" s="164" t="s">
        <v>941</v>
      </c>
      <c r="L677" s="164" t="str">
        <f>INDEX('Org2564 NEW'!F$4:F$902,MATCH(OrgTbl[[#This Row],[code5]],'Org2564 NEW'!$C$4:$C$902,0))</f>
        <v>F2</v>
      </c>
      <c r="M677" s="165">
        <f>INDEX('Org2564 NEW'!I$4:I$902,MATCH(OrgTbl[[#This Row],[code5]],'Org2564 NEW'!$C$4:$C$902,0))</f>
        <v>5</v>
      </c>
      <c r="O677" s="164" t="s">
        <v>4242</v>
      </c>
      <c r="P677" s="164" t="str">
        <f>INDEX('Org2564 NEW'!J$4:J$902,MATCH(OrgTbl[[#This Row],[code5]],'Org2564 NEW'!$C$4:$C$902,0))</f>
        <v>รพช.F2 &lt;=30,000</v>
      </c>
      <c r="Q677" s="164"/>
      <c r="R677" s="166"/>
    </row>
    <row r="678" spans="1:18" x14ac:dyDescent="0.35">
      <c r="A678" s="164" t="s">
        <v>760</v>
      </c>
      <c r="B678" s="164" t="s">
        <v>4243</v>
      </c>
      <c r="C678" s="164" t="s">
        <v>4244</v>
      </c>
      <c r="D678" s="164" t="s">
        <v>4245</v>
      </c>
      <c r="E678" s="165">
        <v>11</v>
      </c>
      <c r="F678" s="164" t="s">
        <v>948</v>
      </c>
      <c r="G678" s="164" t="str">
        <f>INDEX('Org2564 NEW'!E$4:E$902,MATCH(OrgTbl[[#This Row],[code5]],'Org2564 NEW'!$C$4:$C$902,0))</f>
        <v>รพช.</v>
      </c>
      <c r="H678" s="165">
        <v>81</v>
      </c>
      <c r="I678" s="164" t="s">
        <v>4232</v>
      </c>
      <c r="J678" s="169">
        <f>INDEX('Org2564 NEW'!G$4:G$902,MATCH(OrgTbl[[#This Row],[code5]],'Org2564 NEW'!$C$4:$C$902,0))</f>
        <v>76</v>
      </c>
      <c r="K678" s="164" t="s">
        <v>941</v>
      </c>
      <c r="L678" s="164" t="str">
        <f>INDEX('Org2564 NEW'!F$4:F$902,MATCH(OrgTbl[[#This Row],[code5]],'Org2564 NEW'!$C$4:$C$902,0))</f>
        <v>F2</v>
      </c>
      <c r="M678" s="165">
        <f>INDEX('Org2564 NEW'!I$4:I$902,MATCH(OrgTbl[[#This Row],[code5]],'Org2564 NEW'!$C$4:$C$902,0))</f>
        <v>7</v>
      </c>
      <c r="O678" s="164" t="s">
        <v>4246</v>
      </c>
      <c r="P678" s="164" t="str">
        <f>INDEX('Org2564 NEW'!J$4:J$902,MATCH(OrgTbl[[#This Row],[code5]],'Org2564 NEW'!$C$4:$C$902,0))</f>
        <v>รพช.F2 60,000-90,000</v>
      </c>
      <c r="Q678" s="164"/>
      <c r="R678" s="166"/>
    </row>
    <row r="679" spans="1:18" x14ac:dyDescent="0.35">
      <c r="A679" s="164" t="s">
        <v>761</v>
      </c>
      <c r="B679" s="164" t="s">
        <v>4247</v>
      </c>
      <c r="C679" s="164" t="s">
        <v>4248</v>
      </c>
      <c r="D679" s="164" t="s">
        <v>4249</v>
      </c>
      <c r="E679" s="165">
        <v>11</v>
      </c>
      <c r="F679" s="164" t="s">
        <v>948</v>
      </c>
      <c r="G679" s="164" t="str">
        <f>INDEX('Org2564 NEW'!E$4:E$902,MATCH(OrgTbl[[#This Row],[code5]],'Org2564 NEW'!$C$4:$C$902,0))</f>
        <v>รพช.</v>
      </c>
      <c r="H679" s="165">
        <v>81</v>
      </c>
      <c r="I679" s="164" t="s">
        <v>4232</v>
      </c>
      <c r="J679" s="169">
        <f>INDEX('Org2564 NEW'!G$4:G$902,MATCH(OrgTbl[[#This Row],[code5]],'Org2564 NEW'!$C$4:$C$902,0))</f>
        <v>85</v>
      </c>
      <c r="K679" s="164" t="s">
        <v>941</v>
      </c>
      <c r="L679" s="164" t="str">
        <f>INDEX('Org2564 NEW'!F$4:F$902,MATCH(OrgTbl[[#This Row],[code5]],'Org2564 NEW'!$C$4:$C$902,0))</f>
        <v>F2</v>
      </c>
      <c r="M679" s="165">
        <f>INDEX('Org2564 NEW'!I$4:I$902,MATCH(OrgTbl[[#This Row],[code5]],'Org2564 NEW'!$C$4:$C$902,0))</f>
        <v>6</v>
      </c>
      <c r="O679" s="164" t="s">
        <v>4250</v>
      </c>
      <c r="P679" s="164" t="str">
        <f>INDEX('Org2564 NEW'!J$4:J$902,MATCH(OrgTbl[[#This Row],[code5]],'Org2564 NEW'!$C$4:$C$902,0))</f>
        <v>รพช.F2 30,000 - 60,000</v>
      </c>
      <c r="Q679" s="164"/>
      <c r="R679" s="166"/>
    </row>
    <row r="680" spans="1:18" x14ac:dyDescent="0.35">
      <c r="A680" s="164" t="s">
        <v>762</v>
      </c>
      <c r="B680" s="164" t="s">
        <v>4251</v>
      </c>
      <c r="C680" s="164" t="s">
        <v>4252</v>
      </c>
      <c r="D680" s="164" t="s">
        <v>4253</v>
      </c>
      <c r="E680" s="165">
        <v>11</v>
      </c>
      <c r="F680" s="164" t="s">
        <v>948</v>
      </c>
      <c r="G680" s="164" t="str">
        <f>INDEX('Org2564 NEW'!E$4:E$902,MATCH(OrgTbl[[#This Row],[code5]],'Org2564 NEW'!$C$4:$C$902,0))</f>
        <v>รพช.</v>
      </c>
      <c r="H680" s="165">
        <v>81</v>
      </c>
      <c r="I680" s="164" t="s">
        <v>4232</v>
      </c>
      <c r="J680" s="169">
        <f>INDEX('Org2564 NEW'!G$4:G$902,MATCH(OrgTbl[[#This Row],[code5]],'Org2564 NEW'!$C$4:$C$902,0))</f>
        <v>49</v>
      </c>
      <c r="K680" s="164" t="s">
        <v>941</v>
      </c>
      <c r="L680" s="164" t="str">
        <f>INDEX('Org2564 NEW'!F$4:F$902,MATCH(OrgTbl[[#This Row],[code5]],'Org2564 NEW'!$C$4:$C$902,0))</f>
        <v>F2</v>
      </c>
      <c r="M680" s="165">
        <f>INDEX('Org2564 NEW'!I$4:I$902,MATCH(OrgTbl[[#This Row],[code5]],'Org2564 NEW'!$C$4:$C$902,0))</f>
        <v>5</v>
      </c>
      <c r="O680" s="164" t="s">
        <v>4254</v>
      </c>
      <c r="P680" s="164" t="str">
        <f>INDEX('Org2564 NEW'!J$4:J$902,MATCH(OrgTbl[[#This Row],[code5]],'Org2564 NEW'!$C$4:$C$902,0))</f>
        <v>รพช.F2 &lt;=30,000</v>
      </c>
      <c r="Q680" s="164"/>
      <c r="R680" s="166"/>
    </row>
    <row r="681" spans="1:18" x14ac:dyDescent="0.35">
      <c r="A681" s="164" t="s">
        <v>763</v>
      </c>
      <c r="B681" s="164" t="s">
        <v>4255</v>
      </c>
      <c r="C681" s="164" t="s">
        <v>4256</v>
      </c>
      <c r="D681" s="164" t="s">
        <v>4257</v>
      </c>
      <c r="E681" s="165">
        <v>11</v>
      </c>
      <c r="F681" s="164" t="s">
        <v>948</v>
      </c>
      <c r="G681" s="164" t="str">
        <f>INDEX('Org2564 NEW'!E$4:E$902,MATCH(OrgTbl[[#This Row],[code5]],'Org2564 NEW'!$C$4:$C$902,0))</f>
        <v>รพช.</v>
      </c>
      <c r="H681" s="165">
        <v>81</v>
      </c>
      <c r="I681" s="164" t="s">
        <v>4232</v>
      </c>
      <c r="J681" s="169">
        <f>INDEX('Org2564 NEW'!G$4:G$902,MATCH(OrgTbl[[#This Row],[code5]],'Org2564 NEW'!$C$4:$C$902,0))</f>
        <v>34</v>
      </c>
      <c r="K681" s="164" t="s">
        <v>941</v>
      </c>
      <c r="L681" s="164" t="str">
        <f>INDEX('Org2564 NEW'!F$4:F$902,MATCH(OrgTbl[[#This Row],[code5]],'Org2564 NEW'!$C$4:$C$902,0))</f>
        <v>F2</v>
      </c>
      <c r="M681" s="165">
        <f>INDEX('Org2564 NEW'!I$4:I$902,MATCH(OrgTbl[[#This Row],[code5]],'Org2564 NEW'!$C$4:$C$902,0))</f>
        <v>5</v>
      </c>
      <c r="O681" s="164" t="s">
        <v>4258</v>
      </c>
      <c r="P681" s="164" t="str">
        <f>INDEX('Org2564 NEW'!J$4:J$902,MATCH(OrgTbl[[#This Row],[code5]],'Org2564 NEW'!$C$4:$C$902,0))</f>
        <v>รพช.F2 &lt;=30,000</v>
      </c>
      <c r="Q681" s="164"/>
      <c r="R681" s="166"/>
    </row>
    <row r="682" spans="1:18" x14ac:dyDescent="0.35">
      <c r="A682" s="164" t="s">
        <v>764</v>
      </c>
      <c r="B682" s="164" t="s">
        <v>4259</v>
      </c>
      <c r="C682" s="164" t="s">
        <v>4260</v>
      </c>
      <c r="D682" s="164" t="s">
        <v>4261</v>
      </c>
      <c r="E682" s="165">
        <v>11</v>
      </c>
      <c r="F682" s="164" t="s">
        <v>948</v>
      </c>
      <c r="G682" s="164" t="str">
        <f>INDEX('Org2564 NEW'!E$4:E$902,MATCH(OrgTbl[[#This Row],[code5]],'Org2564 NEW'!$C$4:$C$902,0))</f>
        <v>รพช.</v>
      </c>
      <c r="H682" s="165">
        <v>81</v>
      </c>
      <c r="I682" s="164" t="s">
        <v>4232</v>
      </c>
      <c r="J682" s="169">
        <f>INDEX('Org2564 NEW'!G$4:G$902,MATCH(OrgTbl[[#This Row],[code5]],'Org2564 NEW'!$C$4:$C$902,0))</f>
        <v>49</v>
      </c>
      <c r="K682" s="164" t="s">
        <v>941</v>
      </c>
      <c r="L682" s="164" t="str">
        <f>INDEX('Org2564 NEW'!F$4:F$902,MATCH(OrgTbl[[#This Row],[code5]],'Org2564 NEW'!$C$4:$C$902,0))</f>
        <v>F2</v>
      </c>
      <c r="M682" s="165">
        <f>INDEX('Org2564 NEW'!I$4:I$902,MATCH(OrgTbl[[#This Row],[code5]],'Org2564 NEW'!$C$4:$C$902,0))</f>
        <v>6</v>
      </c>
      <c r="O682" s="164" t="s">
        <v>4262</v>
      </c>
      <c r="P682" s="164" t="str">
        <f>INDEX('Org2564 NEW'!J$4:J$902,MATCH(OrgTbl[[#This Row],[code5]],'Org2564 NEW'!$C$4:$C$902,0))</f>
        <v>รพช.F2 30,000 - 60,000</v>
      </c>
      <c r="Q682" s="164"/>
      <c r="R682" s="166"/>
    </row>
    <row r="683" spans="1:18" x14ac:dyDescent="0.35">
      <c r="A683" s="164" t="s">
        <v>798</v>
      </c>
      <c r="B683" s="164" t="s">
        <v>4277</v>
      </c>
      <c r="C683" s="164" t="s">
        <v>4278</v>
      </c>
      <c r="D683" s="164" t="s">
        <v>4279</v>
      </c>
      <c r="E683" s="165">
        <v>11</v>
      </c>
      <c r="F683" s="164" t="s">
        <v>948</v>
      </c>
      <c r="G683" s="164" t="str">
        <f>INDEX('Org2564 NEW'!E$4:E$902,MATCH(OrgTbl[[#This Row],[code5]],'Org2564 NEW'!$C$4:$C$902,0))</f>
        <v>รพช.</v>
      </c>
      <c r="H683" s="165">
        <v>82</v>
      </c>
      <c r="I683" s="164" t="s">
        <v>4269</v>
      </c>
      <c r="J683" s="169">
        <f>INDEX('Org2564 NEW'!G$4:G$902,MATCH(OrgTbl[[#This Row],[code5]],'Org2564 NEW'!$C$4:$C$902,0))</f>
        <v>28</v>
      </c>
      <c r="K683" s="164" t="s">
        <v>941</v>
      </c>
      <c r="L683" s="164" t="str">
        <f>INDEX('Org2564 NEW'!F$4:F$902,MATCH(OrgTbl[[#This Row],[code5]],'Org2564 NEW'!$C$4:$C$902,0))</f>
        <v>F2</v>
      </c>
      <c r="M683" s="165">
        <f>INDEX('Org2564 NEW'!I$4:I$902,MATCH(OrgTbl[[#This Row],[code5]],'Org2564 NEW'!$C$4:$C$902,0))</f>
        <v>5</v>
      </c>
      <c r="O683" s="164" t="s">
        <v>4280</v>
      </c>
      <c r="P683" s="164" t="str">
        <f>INDEX('Org2564 NEW'!J$4:J$902,MATCH(OrgTbl[[#This Row],[code5]],'Org2564 NEW'!$C$4:$C$902,0))</f>
        <v>รพช.F2 &lt;=30,000</v>
      </c>
      <c r="Q683" s="164"/>
      <c r="R683" s="166"/>
    </row>
    <row r="684" spans="1:18" x14ac:dyDescent="0.35">
      <c r="A684" s="164" t="s">
        <v>799</v>
      </c>
      <c r="B684" s="164" t="s">
        <v>4281</v>
      </c>
      <c r="C684" s="164" t="s">
        <v>4282</v>
      </c>
      <c r="D684" s="164" t="s">
        <v>4283</v>
      </c>
      <c r="E684" s="165">
        <v>11</v>
      </c>
      <c r="F684" s="164" t="s">
        <v>948</v>
      </c>
      <c r="G684" s="164" t="str">
        <f>INDEX('Org2564 NEW'!E$4:E$902,MATCH(OrgTbl[[#This Row],[code5]],'Org2564 NEW'!$C$4:$C$902,0))</f>
        <v>รพช.</v>
      </c>
      <c r="H684" s="165">
        <v>82</v>
      </c>
      <c r="I684" s="164" t="s">
        <v>4269</v>
      </c>
      <c r="J684" s="169">
        <f>INDEX('Org2564 NEW'!G$4:G$902,MATCH(OrgTbl[[#This Row],[code5]],'Org2564 NEW'!$C$4:$C$902,0))</f>
        <v>30</v>
      </c>
      <c r="K684" s="164" t="s">
        <v>941</v>
      </c>
      <c r="L684" s="164" t="str">
        <f>INDEX('Org2564 NEW'!F$4:F$902,MATCH(OrgTbl[[#This Row],[code5]],'Org2564 NEW'!$C$4:$C$902,0))</f>
        <v>F2</v>
      </c>
      <c r="M684" s="165">
        <f>INDEX('Org2564 NEW'!I$4:I$902,MATCH(OrgTbl[[#This Row],[code5]],'Org2564 NEW'!$C$4:$C$902,0))</f>
        <v>5</v>
      </c>
      <c r="O684" s="164" t="s">
        <v>4284</v>
      </c>
      <c r="P684" s="164" t="str">
        <f>INDEX('Org2564 NEW'!J$4:J$902,MATCH(OrgTbl[[#This Row],[code5]],'Org2564 NEW'!$C$4:$C$902,0))</f>
        <v>รพช.F2 &lt;=30,000</v>
      </c>
      <c r="Q684" s="164"/>
      <c r="R684" s="166"/>
    </row>
    <row r="685" spans="1:18" x14ac:dyDescent="0.35">
      <c r="A685" s="164" t="s">
        <v>800</v>
      </c>
      <c r="B685" s="164" t="s">
        <v>4285</v>
      </c>
      <c r="C685" s="164" t="s">
        <v>4286</v>
      </c>
      <c r="D685" s="164" t="s">
        <v>4287</v>
      </c>
      <c r="E685" s="165">
        <v>11</v>
      </c>
      <c r="F685" s="164" t="s">
        <v>948</v>
      </c>
      <c r="G685" s="164" t="str">
        <f>INDEX('Org2564 NEW'!E$4:E$902,MATCH(OrgTbl[[#This Row],[code5]],'Org2564 NEW'!$C$4:$C$902,0))</f>
        <v>รพช.</v>
      </c>
      <c r="H685" s="165">
        <v>82</v>
      </c>
      <c r="I685" s="164" t="s">
        <v>4269</v>
      </c>
      <c r="J685" s="169">
        <f>INDEX('Org2564 NEW'!G$4:G$902,MATCH(OrgTbl[[#This Row],[code5]],'Org2564 NEW'!$C$4:$C$902,0))</f>
        <v>36</v>
      </c>
      <c r="K685" s="164" t="s">
        <v>941</v>
      </c>
      <c r="L685" s="164" t="str">
        <f>INDEX('Org2564 NEW'!F$4:F$902,MATCH(OrgTbl[[#This Row],[code5]],'Org2564 NEW'!$C$4:$C$902,0))</f>
        <v>F2</v>
      </c>
      <c r="M685" s="165">
        <f>INDEX('Org2564 NEW'!I$4:I$902,MATCH(OrgTbl[[#This Row],[code5]],'Org2564 NEW'!$C$4:$C$902,0))</f>
        <v>6</v>
      </c>
      <c r="O685" s="164" t="s">
        <v>4288</v>
      </c>
      <c r="P685" s="164" t="str">
        <f>INDEX('Org2564 NEW'!J$4:J$902,MATCH(OrgTbl[[#This Row],[code5]],'Org2564 NEW'!$C$4:$C$902,0))</f>
        <v>รพช.F2 30,000 - 60,000</v>
      </c>
      <c r="Q685" s="164"/>
      <c r="R685" s="166"/>
    </row>
    <row r="686" spans="1:18" x14ac:dyDescent="0.35">
      <c r="A686" s="164" t="s">
        <v>801</v>
      </c>
      <c r="B686" s="164" t="s">
        <v>1936</v>
      </c>
      <c r="C686" s="164" t="s">
        <v>1937</v>
      </c>
      <c r="D686" s="164" t="s">
        <v>1938</v>
      </c>
      <c r="E686" s="165">
        <v>11</v>
      </c>
      <c r="F686" s="164" t="s">
        <v>948</v>
      </c>
      <c r="G686" s="164" t="str">
        <f>INDEX('Org2564 NEW'!E$4:E$902,MATCH(OrgTbl[[#This Row],[code5]],'Org2564 NEW'!$C$4:$C$902,0))</f>
        <v>รพช.</v>
      </c>
      <c r="H686" s="165">
        <v>82</v>
      </c>
      <c r="I686" s="164" t="s">
        <v>4269</v>
      </c>
      <c r="J686" s="169">
        <f>INDEX('Org2564 NEW'!G$4:G$902,MATCH(OrgTbl[[#This Row],[code5]],'Org2564 NEW'!$C$4:$C$902,0))</f>
        <v>0</v>
      </c>
      <c r="K686" s="164" t="s">
        <v>941</v>
      </c>
      <c r="L686" s="164" t="str">
        <f>INDEX('Org2564 NEW'!F$4:F$902,MATCH(OrgTbl[[#This Row],[code5]],'Org2564 NEW'!$C$4:$C$902,0))</f>
        <v>F3</v>
      </c>
      <c r="M686" s="165">
        <f>INDEX('Org2564 NEW'!I$4:I$902,MATCH(OrgTbl[[#This Row],[code5]],'Org2564 NEW'!$C$4:$C$902,0))</f>
        <v>2</v>
      </c>
      <c r="O686" s="164" t="s">
        <v>4289</v>
      </c>
      <c r="P686" s="164" t="str">
        <f>INDEX('Org2564 NEW'!J$4:J$902,MATCH(OrgTbl[[#This Row],[code5]],'Org2564 NEW'!$C$4:$C$902,0))</f>
        <v>รพช.F3 &lt;=15,000</v>
      </c>
      <c r="Q686" s="164"/>
      <c r="R686" s="166"/>
    </row>
    <row r="687" spans="1:18" x14ac:dyDescent="0.35">
      <c r="A687" s="164" t="s">
        <v>802</v>
      </c>
      <c r="B687" s="164" t="s">
        <v>4290</v>
      </c>
      <c r="C687" s="164" t="s">
        <v>4291</v>
      </c>
      <c r="D687" s="164" t="s">
        <v>4292</v>
      </c>
      <c r="E687" s="165">
        <v>11</v>
      </c>
      <c r="F687" s="164" t="s">
        <v>948</v>
      </c>
      <c r="G687" s="164" t="str">
        <f>INDEX('Org2564 NEW'!E$4:E$902,MATCH(OrgTbl[[#This Row],[code5]],'Org2564 NEW'!$C$4:$C$902,0))</f>
        <v>รพช.</v>
      </c>
      <c r="H687" s="165">
        <v>82</v>
      </c>
      <c r="I687" s="164" t="s">
        <v>4269</v>
      </c>
      <c r="J687" s="169">
        <f>INDEX('Org2564 NEW'!G$4:G$902,MATCH(OrgTbl[[#This Row],[code5]],'Org2564 NEW'!$C$4:$C$902,0))</f>
        <v>36</v>
      </c>
      <c r="K687" s="164" t="s">
        <v>941</v>
      </c>
      <c r="L687" s="164" t="str">
        <f>INDEX('Org2564 NEW'!F$4:F$902,MATCH(OrgTbl[[#This Row],[code5]],'Org2564 NEW'!$C$4:$C$902,0))</f>
        <v>F2</v>
      </c>
      <c r="M687" s="165">
        <f>INDEX('Org2564 NEW'!I$4:I$902,MATCH(OrgTbl[[#This Row],[code5]],'Org2564 NEW'!$C$4:$C$902,0))</f>
        <v>5</v>
      </c>
      <c r="O687" s="164" t="s">
        <v>4293</v>
      </c>
      <c r="P687" s="164" t="str">
        <f>INDEX('Org2564 NEW'!J$4:J$902,MATCH(OrgTbl[[#This Row],[code5]],'Org2564 NEW'!$C$4:$C$902,0))</f>
        <v>รพช.F2 &lt;=30,000</v>
      </c>
      <c r="Q687" s="164"/>
      <c r="R687" s="166"/>
    </row>
    <row r="688" spans="1:18" x14ac:dyDescent="0.35">
      <c r="A688" s="164" t="s">
        <v>803</v>
      </c>
      <c r="B688" s="164" t="s">
        <v>4294</v>
      </c>
      <c r="C688" s="164" t="s">
        <v>4295</v>
      </c>
      <c r="D688" s="164" t="s">
        <v>4296</v>
      </c>
      <c r="E688" s="165">
        <v>11</v>
      </c>
      <c r="F688" s="164" t="s">
        <v>948</v>
      </c>
      <c r="G688" s="164" t="str">
        <f>INDEX('Org2564 NEW'!E$4:E$902,MATCH(OrgTbl[[#This Row],[code5]],'Org2564 NEW'!$C$4:$C$902,0))</f>
        <v>รพช.</v>
      </c>
      <c r="H688" s="165">
        <v>82</v>
      </c>
      <c r="I688" s="164" t="s">
        <v>4269</v>
      </c>
      <c r="J688" s="169">
        <f>INDEX('Org2564 NEW'!G$4:G$902,MATCH(OrgTbl[[#This Row],[code5]],'Org2564 NEW'!$C$4:$C$902,0))</f>
        <v>30</v>
      </c>
      <c r="K688" s="164" t="s">
        <v>941</v>
      </c>
      <c r="L688" s="164" t="str">
        <f>INDEX('Org2564 NEW'!F$4:F$902,MATCH(OrgTbl[[#This Row],[code5]],'Org2564 NEW'!$C$4:$C$902,0))</f>
        <v>F2</v>
      </c>
      <c r="M688" s="165">
        <f>INDEX('Org2564 NEW'!I$4:I$902,MATCH(OrgTbl[[#This Row],[code5]],'Org2564 NEW'!$C$4:$C$902,0))</f>
        <v>5</v>
      </c>
      <c r="O688" s="164" t="s">
        <v>4297</v>
      </c>
      <c r="P688" s="164" t="str">
        <f>INDEX('Org2564 NEW'!J$4:J$902,MATCH(OrgTbl[[#This Row],[code5]],'Org2564 NEW'!$C$4:$C$902,0))</f>
        <v>รพช.F2 &lt;=30,000</v>
      </c>
      <c r="Q688" s="164"/>
      <c r="R688" s="166"/>
    </row>
    <row r="689" spans="1:18" x14ac:dyDescent="0.35">
      <c r="A689" s="164" t="s">
        <v>804</v>
      </c>
      <c r="B689" s="164" t="s">
        <v>4298</v>
      </c>
      <c r="C689" s="164" t="s">
        <v>4299</v>
      </c>
      <c r="D689" s="164" t="s">
        <v>4300</v>
      </c>
      <c r="E689" s="165">
        <v>11</v>
      </c>
      <c r="F689" s="164" t="s">
        <v>948</v>
      </c>
      <c r="G689" s="164" t="str">
        <f>INDEX('Org2564 NEW'!E$4:E$902,MATCH(OrgTbl[[#This Row],[code5]],'Org2564 NEW'!$C$4:$C$902,0))</f>
        <v>รพช.</v>
      </c>
      <c r="H689" s="165">
        <v>82</v>
      </c>
      <c r="I689" s="164" t="s">
        <v>4269</v>
      </c>
      <c r="J689" s="169">
        <f>INDEX('Org2564 NEW'!G$4:G$902,MATCH(OrgTbl[[#This Row],[code5]],'Org2564 NEW'!$C$4:$C$902,0))</f>
        <v>33</v>
      </c>
      <c r="K689" s="164" t="s">
        <v>932</v>
      </c>
      <c r="L689" s="164" t="str">
        <f>INDEX('Org2564 NEW'!F$4:F$902,MATCH(OrgTbl[[#This Row],[code5]],'Org2564 NEW'!$C$4:$C$902,0))</f>
        <v>F2</v>
      </c>
      <c r="M689" s="165">
        <f>INDEX('Org2564 NEW'!I$4:I$902,MATCH(OrgTbl[[#This Row],[code5]],'Org2564 NEW'!$C$4:$C$902,0))</f>
        <v>6</v>
      </c>
      <c r="O689" s="164" t="s">
        <v>4301</v>
      </c>
      <c r="P689" s="164" t="str">
        <f>INDEX('Org2564 NEW'!J$4:J$902,MATCH(OrgTbl[[#This Row],[code5]],'Org2564 NEW'!$C$4:$C$902,0))</f>
        <v>รพช.F2 30,000 - 60,000</v>
      </c>
      <c r="Q689" s="164"/>
      <c r="R689" s="166"/>
    </row>
    <row r="690" spans="1:18" x14ac:dyDescent="0.35">
      <c r="A690" s="164" t="s">
        <v>806</v>
      </c>
      <c r="B690" s="164" t="s">
        <v>4308</v>
      </c>
      <c r="C690" s="164" t="s">
        <v>4309</v>
      </c>
      <c r="D690" s="164" t="s">
        <v>4310</v>
      </c>
      <c r="E690" s="165">
        <v>11</v>
      </c>
      <c r="F690" s="164" t="s">
        <v>948</v>
      </c>
      <c r="G690" s="164" t="str">
        <f>INDEX('Org2564 NEW'!E$4:E$902,MATCH(OrgTbl[[#This Row],[code5]],'Org2564 NEW'!$C$4:$C$902,0))</f>
        <v>รพช.</v>
      </c>
      <c r="H690" s="165">
        <v>83</v>
      </c>
      <c r="I690" s="164" t="s">
        <v>4305</v>
      </c>
      <c r="J690" s="169">
        <f>INDEX('Org2564 NEW'!G$4:G$902,MATCH(OrgTbl[[#This Row],[code5]],'Org2564 NEW'!$C$4:$C$902,0))</f>
        <v>60</v>
      </c>
      <c r="K690" s="164" t="s">
        <v>941</v>
      </c>
      <c r="L690" s="164" t="str">
        <f>INDEX('Org2564 NEW'!F$4:F$902,MATCH(OrgTbl[[#This Row],[code5]],'Org2564 NEW'!$C$4:$C$902,0))</f>
        <v>M2</v>
      </c>
      <c r="M690" s="165">
        <f>INDEX('Org2564 NEW'!I$4:I$902,MATCH(OrgTbl[[#This Row],[code5]],'Org2564 NEW'!$C$4:$C$902,0))</f>
        <v>12</v>
      </c>
      <c r="O690" s="164" t="s">
        <v>4311</v>
      </c>
      <c r="P690" s="164" t="str">
        <f>INDEX('Org2564 NEW'!J$4:J$902,MATCH(OrgTbl[[#This Row],[code5]],'Org2564 NEW'!$C$4:$C$902,0))</f>
        <v>รพช. M2 &lt;=100</v>
      </c>
      <c r="Q690" s="164"/>
      <c r="R690" s="166"/>
    </row>
    <row r="691" spans="1:18" x14ac:dyDescent="0.35">
      <c r="A691" s="164" t="s">
        <v>807</v>
      </c>
      <c r="B691" s="164" t="s">
        <v>4312</v>
      </c>
      <c r="C691" s="164" t="s">
        <v>4313</v>
      </c>
      <c r="D691" s="164" t="s">
        <v>4314</v>
      </c>
      <c r="E691" s="165">
        <v>11</v>
      </c>
      <c r="F691" s="164" t="s">
        <v>948</v>
      </c>
      <c r="G691" s="164" t="str">
        <f>INDEX('Org2564 NEW'!E$4:E$902,MATCH(OrgTbl[[#This Row],[code5]],'Org2564 NEW'!$C$4:$C$902,0))</f>
        <v>รพช.</v>
      </c>
      <c r="H691" s="165">
        <v>83</v>
      </c>
      <c r="I691" s="164" t="s">
        <v>4305</v>
      </c>
      <c r="J691" s="169">
        <f>INDEX('Org2564 NEW'!G$4:G$902,MATCH(OrgTbl[[#This Row],[code5]],'Org2564 NEW'!$C$4:$C$902,0))</f>
        <v>60</v>
      </c>
      <c r="K691" s="164" t="s">
        <v>941</v>
      </c>
      <c r="L691" s="164" t="str">
        <f>INDEX('Org2564 NEW'!F$4:F$902,MATCH(OrgTbl[[#This Row],[code5]],'Org2564 NEW'!$C$4:$C$902,0))</f>
        <v>F1</v>
      </c>
      <c r="M691" s="165">
        <f>INDEX('Org2564 NEW'!I$4:I$902,MATCH(OrgTbl[[#This Row],[code5]],'Org2564 NEW'!$C$4:$C$902,0))</f>
        <v>10</v>
      </c>
      <c r="O691" s="164" t="s">
        <v>4315</v>
      </c>
      <c r="P691" s="164" t="str">
        <f>INDEX('Org2564 NEW'!J$4:J$902,MATCH(OrgTbl[[#This Row],[code5]],'Org2564 NEW'!$C$4:$C$902,0))</f>
        <v>รพช.F1 50,000-100,000</v>
      </c>
      <c r="Q691" s="164"/>
      <c r="R691" s="166"/>
    </row>
    <row r="692" spans="1:18" x14ac:dyDescent="0.35">
      <c r="A692" s="164" t="s">
        <v>815</v>
      </c>
      <c r="B692" s="164" t="s">
        <v>4326</v>
      </c>
      <c r="C692" s="164" t="s">
        <v>4327</v>
      </c>
      <c r="D692" s="164" t="s">
        <v>4328</v>
      </c>
      <c r="E692" s="165">
        <v>11</v>
      </c>
      <c r="F692" s="164" t="s">
        <v>948</v>
      </c>
      <c r="G692" s="164" t="str">
        <f>INDEX('Org2564 NEW'!E$4:E$902,MATCH(OrgTbl[[#This Row],[code5]],'Org2564 NEW'!$C$4:$C$902,0))</f>
        <v>รพช.</v>
      </c>
      <c r="H692" s="165">
        <v>84</v>
      </c>
      <c r="I692" s="164" t="s">
        <v>4318</v>
      </c>
      <c r="J692" s="169">
        <f>INDEX('Org2564 NEW'!G$4:G$902,MATCH(OrgTbl[[#This Row],[code5]],'Org2564 NEW'!$C$4:$C$902,0))</f>
        <v>146</v>
      </c>
      <c r="K692" s="164" t="s">
        <v>932</v>
      </c>
      <c r="L692" s="164" t="str">
        <f>INDEX('Org2564 NEW'!F$4:F$902,MATCH(OrgTbl[[#This Row],[code5]],'Org2564 NEW'!$C$4:$C$902,0))</f>
        <v>M2</v>
      </c>
      <c r="M692" s="165">
        <f>INDEX('Org2564 NEW'!I$4:I$902,MATCH(OrgTbl[[#This Row],[code5]],'Org2564 NEW'!$C$4:$C$902,0))</f>
        <v>13</v>
      </c>
      <c r="O692" s="164" t="s">
        <v>4329</v>
      </c>
      <c r="P692" s="164" t="str">
        <f>INDEX('Org2564 NEW'!J$4:J$902,MATCH(OrgTbl[[#This Row],[code5]],'Org2564 NEW'!$C$4:$C$902,0))</f>
        <v>รพช. M2 &gt;100</v>
      </c>
      <c r="Q692" s="164"/>
      <c r="R692" s="166"/>
    </row>
    <row r="693" spans="1:18" x14ac:dyDescent="0.35">
      <c r="A693" s="164" t="s">
        <v>816</v>
      </c>
      <c r="B693" s="164" t="s">
        <v>4330</v>
      </c>
      <c r="C693" s="164" t="s">
        <v>4331</v>
      </c>
      <c r="D693" s="164" t="s">
        <v>4332</v>
      </c>
      <c r="E693" s="165">
        <v>11</v>
      </c>
      <c r="F693" s="164" t="s">
        <v>948</v>
      </c>
      <c r="G693" s="164" t="str">
        <f>INDEX('Org2564 NEW'!E$4:E$902,MATCH(OrgTbl[[#This Row],[code5]],'Org2564 NEW'!$C$4:$C$902,0))</f>
        <v>รพช.</v>
      </c>
      <c r="H693" s="165">
        <v>84</v>
      </c>
      <c r="I693" s="164" t="s">
        <v>4318</v>
      </c>
      <c r="J693" s="169">
        <f>INDEX('Org2564 NEW'!G$4:G$902,MATCH(OrgTbl[[#This Row],[code5]],'Org2564 NEW'!$C$4:$C$902,0))</f>
        <v>34</v>
      </c>
      <c r="K693" s="164" t="s">
        <v>932</v>
      </c>
      <c r="L693" s="164" t="str">
        <f>INDEX('Org2564 NEW'!F$4:F$902,MATCH(OrgTbl[[#This Row],[code5]],'Org2564 NEW'!$C$4:$C$902,0))</f>
        <v>F2</v>
      </c>
      <c r="M693" s="165">
        <f>INDEX('Org2564 NEW'!I$4:I$902,MATCH(OrgTbl[[#This Row],[code5]],'Org2564 NEW'!$C$4:$C$902,0))</f>
        <v>5</v>
      </c>
      <c r="O693" s="164" t="s">
        <v>4333</v>
      </c>
      <c r="P693" s="164" t="str">
        <f>INDEX('Org2564 NEW'!J$4:J$902,MATCH(OrgTbl[[#This Row],[code5]],'Org2564 NEW'!$C$4:$C$902,0))</f>
        <v>รพช.F2 &lt;=30,000</v>
      </c>
      <c r="Q693" s="164"/>
      <c r="R693" s="166"/>
    </row>
    <row r="694" spans="1:18" x14ac:dyDescent="0.35">
      <c r="A694" s="164" t="s">
        <v>817</v>
      </c>
      <c r="B694" s="164" t="s">
        <v>4334</v>
      </c>
      <c r="C694" s="164" t="s">
        <v>4335</v>
      </c>
      <c r="D694" s="164" t="s">
        <v>4336</v>
      </c>
      <c r="E694" s="165">
        <v>11</v>
      </c>
      <c r="F694" s="164" t="s">
        <v>948</v>
      </c>
      <c r="G694" s="164" t="str">
        <f>INDEX('Org2564 NEW'!E$4:E$902,MATCH(OrgTbl[[#This Row],[code5]],'Org2564 NEW'!$C$4:$C$902,0))</f>
        <v>รพช.</v>
      </c>
      <c r="H694" s="165">
        <v>84</v>
      </c>
      <c r="I694" s="164" t="s">
        <v>4318</v>
      </c>
      <c r="J694" s="169">
        <f>INDEX('Org2564 NEW'!G$4:G$902,MATCH(OrgTbl[[#This Row],[code5]],'Org2564 NEW'!$C$4:$C$902,0))</f>
        <v>45</v>
      </c>
      <c r="K694" s="164" t="s">
        <v>932</v>
      </c>
      <c r="L694" s="164" t="str">
        <f>INDEX('Org2564 NEW'!F$4:F$902,MATCH(OrgTbl[[#This Row],[code5]],'Org2564 NEW'!$C$4:$C$902,0))</f>
        <v>F2</v>
      </c>
      <c r="M694" s="165">
        <f>INDEX('Org2564 NEW'!I$4:I$902,MATCH(OrgTbl[[#This Row],[code5]],'Org2564 NEW'!$C$4:$C$902,0))</f>
        <v>5</v>
      </c>
      <c r="O694" s="164" t="s">
        <v>4337</v>
      </c>
      <c r="P694" s="164" t="str">
        <f>INDEX('Org2564 NEW'!J$4:J$902,MATCH(OrgTbl[[#This Row],[code5]],'Org2564 NEW'!$C$4:$C$902,0))</f>
        <v>รพช.F2 &lt;=30,000</v>
      </c>
      <c r="Q694" s="164"/>
      <c r="R694" s="166"/>
    </row>
    <row r="695" spans="1:18" x14ac:dyDescent="0.35">
      <c r="A695" s="164" t="s">
        <v>818</v>
      </c>
      <c r="B695" s="164" t="s">
        <v>4338</v>
      </c>
      <c r="C695" s="164" t="s">
        <v>4339</v>
      </c>
      <c r="D695" s="164" t="s">
        <v>4340</v>
      </c>
      <c r="E695" s="165">
        <v>11</v>
      </c>
      <c r="F695" s="164" t="s">
        <v>948</v>
      </c>
      <c r="G695" s="164" t="str">
        <f>INDEX('Org2564 NEW'!E$4:E$902,MATCH(OrgTbl[[#This Row],[code5]],'Org2564 NEW'!$C$4:$C$902,0))</f>
        <v>รพช.</v>
      </c>
      <c r="H695" s="165">
        <v>84</v>
      </c>
      <c r="I695" s="164" t="s">
        <v>4318</v>
      </c>
      <c r="J695" s="169">
        <f>INDEX('Org2564 NEW'!G$4:G$902,MATCH(OrgTbl[[#This Row],[code5]],'Org2564 NEW'!$C$4:$C$902,0))</f>
        <v>60</v>
      </c>
      <c r="K695" s="164" t="s">
        <v>932</v>
      </c>
      <c r="L695" s="164" t="str">
        <f>INDEX('Org2564 NEW'!F$4:F$902,MATCH(OrgTbl[[#This Row],[code5]],'Org2564 NEW'!$C$4:$C$902,0))</f>
        <v>M2</v>
      </c>
      <c r="M695" s="165">
        <f>INDEX('Org2564 NEW'!I$4:I$902,MATCH(OrgTbl[[#This Row],[code5]],'Org2564 NEW'!$C$4:$C$902,0))</f>
        <v>12</v>
      </c>
      <c r="O695" s="164" t="s">
        <v>4341</v>
      </c>
      <c r="P695" s="164" t="str">
        <f>INDEX('Org2564 NEW'!J$4:J$902,MATCH(OrgTbl[[#This Row],[code5]],'Org2564 NEW'!$C$4:$C$902,0))</f>
        <v>รพช. M2 &lt;=100</v>
      </c>
      <c r="Q695" s="164"/>
      <c r="R695" s="166"/>
    </row>
    <row r="696" spans="1:18" x14ac:dyDescent="0.35">
      <c r="A696" s="164" t="s">
        <v>819</v>
      </c>
      <c r="B696" s="164" t="s">
        <v>4342</v>
      </c>
      <c r="C696" s="164" t="s">
        <v>4343</v>
      </c>
      <c r="D696" s="164" t="s">
        <v>4344</v>
      </c>
      <c r="E696" s="165">
        <v>11</v>
      </c>
      <c r="F696" s="164" t="s">
        <v>948</v>
      </c>
      <c r="G696" s="164" t="str">
        <f>INDEX('Org2564 NEW'!E$4:E$902,MATCH(OrgTbl[[#This Row],[code5]],'Org2564 NEW'!$C$4:$C$902,0))</f>
        <v>รพช.</v>
      </c>
      <c r="H696" s="165">
        <v>84</v>
      </c>
      <c r="I696" s="164" t="s">
        <v>4318</v>
      </c>
      <c r="J696" s="169">
        <f>INDEX('Org2564 NEW'!G$4:G$902,MATCH(OrgTbl[[#This Row],[code5]],'Org2564 NEW'!$C$4:$C$902,0))</f>
        <v>45</v>
      </c>
      <c r="K696" s="164" t="s">
        <v>932</v>
      </c>
      <c r="L696" s="164" t="str">
        <f>INDEX('Org2564 NEW'!F$4:F$902,MATCH(OrgTbl[[#This Row],[code5]],'Org2564 NEW'!$C$4:$C$902,0))</f>
        <v>F2</v>
      </c>
      <c r="M696" s="165">
        <f>INDEX('Org2564 NEW'!I$4:I$902,MATCH(OrgTbl[[#This Row],[code5]],'Org2564 NEW'!$C$4:$C$902,0))</f>
        <v>6</v>
      </c>
      <c r="O696" s="164" t="s">
        <v>4345</v>
      </c>
      <c r="P696" s="164" t="str">
        <f>INDEX('Org2564 NEW'!J$4:J$902,MATCH(OrgTbl[[#This Row],[code5]],'Org2564 NEW'!$C$4:$C$902,0))</f>
        <v>รพช.F2 30,000 - 60,000</v>
      </c>
      <c r="Q696" s="164"/>
      <c r="R696" s="166"/>
    </row>
    <row r="697" spans="1:18" x14ac:dyDescent="0.35">
      <c r="A697" s="164" t="s">
        <v>820</v>
      </c>
      <c r="B697" s="164" t="s">
        <v>4346</v>
      </c>
      <c r="C697" s="164" t="s">
        <v>4347</v>
      </c>
      <c r="D697" s="164" t="s">
        <v>4348</v>
      </c>
      <c r="E697" s="165">
        <v>11</v>
      </c>
      <c r="F697" s="164" t="s">
        <v>948</v>
      </c>
      <c r="G697" s="164" t="str">
        <f>INDEX('Org2564 NEW'!E$4:E$902,MATCH(OrgTbl[[#This Row],[code5]],'Org2564 NEW'!$C$4:$C$902,0))</f>
        <v>รพช.</v>
      </c>
      <c r="H697" s="165">
        <v>84</v>
      </c>
      <c r="I697" s="164" t="s">
        <v>4318</v>
      </c>
      <c r="J697" s="169">
        <f>INDEX('Org2564 NEW'!G$4:G$902,MATCH(OrgTbl[[#This Row],[code5]],'Org2564 NEW'!$C$4:$C$902,0))</f>
        <v>30</v>
      </c>
      <c r="K697" s="164" t="s">
        <v>932</v>
      </c>
      <c r="L697" s="164" t="str">
        <f>INDEX('Org2564 NEW'!F$4:F$902,MATCH(OrgTbl[[#This Row],[code5]],'Org2564 NEW'!$C$4:$C$902,0))</f>
        <v>F2</v>
      </c>
      <c r="M697" s="165">
        <f>INDEX('Org2564 NEW'!I$4:I$902,MATCH(OrgTbl[[#This Row],[code5]],'Org2564 NEW'!$C$4:$C$902,0))</f>
        <v>6</v>
      </c>
      <c r="O697" s="164" t="s">
        <v>4349</v>
      </c>
      <c r="P697" s="164" t="str">
        <f>INDEX('Org2564 NEW'!J$4:J$902,MATCH(OrgTbl[[#This Row],[code5]],'Org2564 NEW'!$C$4:$C$902,0))</f>
        <v>รพช.F2 30,000 - 60,000</v>
      </c>
      <c r="Q697" s="164"/>
      <c r="R697" s="166"/>
    </row>
    <row r="698" spans="1:18" x14ac:dyDescent="0.35">
      <c r="A698" s="164" t="s">
        <v>821</v>
      </c>
      <c r="B698" s="164" t="s">
        <v>4350</v>
      </c>
      <c r="C698" s="164" t="s">
        <v>4351</v>
      </c>
      <c r="D698" s="164" t="s">
        <v>4352</v>
      </c>
      <c r="E698" s="165">
        <v>11</v>
      </c>
      <c r="F698" s="164" t="s">
        <v>948</v>
      </c>
      <c r="G698" s="164" t="str">
        <f>INDEX('Org2564 NEW'!E$4:E$902,MATCH(OrgTbl[[#This Row],[code5]],'Org2564 NEW'!$C$4:$C$902,0))</f>
        <v>รพช.</v>
      </c>
      <c r="H698" s="165">
        <v>84</v>
      </c>
      <c r="I698" s="164" t="s">
        <v>4318</v>
      </c>
      <c r="J698" s="169">
        <f>INDEX('Org2564 NEW'!G$4:G$902,MATCH(OrgTbl[[#This Row],[code5]],'Org2564 NEW'!$C$4:$C$902,0))</f>
        <v>42</v>
      </c>
      <c r="K698" s="164" t="s">
        <v>932</v>
      </c>
      <c r="L698" s="164" t="str">
        <f>INDEX('Org2564 NEW'!F$4:F$902,MATCH(OrgTbl[[#This Row],[code5]],'Org2564 NEW'!$C$4:$C$902,0))</f>
        <v>F3</v>
      </c>
      <c r="M698" s="165">
        <f>INDEX('Org2564 NEW'!I$4:I$902,MATCH(OrgTbl[[#This Row],[code5]],'Org2564 NEW'!$C$4:$C$902,0))</f>
        <v>2</v>
      </c>
      <c r="O698" s="164" t="s">
        <v>4353</v>
      </c>
      <c r="P698" s="164" t="str">
        <f>INDEX('Org2564 NEW'!J$4:J$902,MATCH(OrgTbl[[#This Row],[code5]],'Org2564 NEW'!$C$4:$C$902,0))</f>
        <v>รพช.F3 &lt;=15,000</v>
      </c>
      <c r="Q698" s="164"/>
      <c r="R698" s="166"/>
    </row>
    <row r="699" spans="1:18" x14ac:dyDescent="0.35">
      <c r="A699" s="164" t="s">
        <v>822</v>
      </c>
      <c r="B699" s="164" t="s">
        <v>4354</v>
      </c>
      <c r="C699" s="164" t="s">
        <v>4355</v>
      </c>
      <c r="D699" s="164" t="s">
        <v>4356</v>
      </c>
      <c r="E699" s="165">
        <v>11</v>
      </c>
      <c r="F699" s="164" t="s">
        <v>948</v>
      </c>
      <c r="G699" s="164" t="str">
        <f>INDEX('Org2564 NEW'!E$4:E$902,MATCH(OrgTbl[[#This Row],[code5]],'Org2564 NEW'!$C$4:$C$902,0))</f>
        <v>รพช.</v>
      </c>
      <c r="H699" s="165">
        <v>84</v>
      </c>
      <c r="I699" s="164" t="s">
        <v>4318</v>
      </c>
      <c r="J699" s="169">
        <f>INDEX('Org2564 NEW'!G$4:G$902,MATCH(OrgTbl[[#This Row],[code5]],'Org2564 NEW'!$C$4:$C$902,0))</f>
        <v>41</v>
      </c>
      <c r="K699" s="164" t="s">
        <v>932</v>
      </c>
      <c r="L699" s="164" t="str">
        <f>INDEX('Org2564 NEW'!F$4:F$902,MATCH(OrgTbl[[#This Row],[code5]],'Org2564 NEW'!$C$4:$C$902,0))</f>
        <v>F2</v>
      </c>
      <c r="M699" s="165">
        <f>INDEX('Org2564 NEW'!I$4:I$902,MATCH(OrgTbl[[#This Row],[code5]],'Org2564 NEW'!$C$4:$C$902,0))</f>
        <v>6</v>
      </c>
      <c r="O699" s="164" t="s">
        <v>4357</v>
      </c>
      <c r="P699" s="164" t="str">
        <f>INDEX('Org2564 NEW'!J$4:J$902,MATCH(OrgTbl[[#This Row],[code5]],'Org2564 NEW'!$C$4:$C$902,0))</f>
        <v>รพช.F2 30,000 - 60,000</v>
      </c>
      <c r="Q699" s="164"/>
      <c r="R699" s="166"/>
    </row>
    <row r="700" spans="1:18" x14ac:dyDescent="0.35">
      <c r="A700" s="164" t="s">
        <v>823</v>
      </c>
      <c r="B700" s="164" t="s">
        <v>4358</v>
      </c>
      <c r="C700" s="164" t="s">
        <v>4359</v>
      </c>
      <c r="D700" s="164" t="s">
        <v>4360</v>
      </c>
      <c r="E700" s="165">
        <v>11</v>
      </c>
      <c r="F700" s="164" t="s">
        <v>948</v>
      </c>
      <c r="G700" s="164" t="str">
        <f>INDEX('Org2564 NEW'!E$4:E$902,MATCH(OrgTbl[[#This Row],[code5]],'Org2564 NEW'!$C$4:$C$902,0))</f>
        <v>รพช.</v>
      </c>
      <c r="H700" s="165">
        <v>84</v>
      </c>
      <c r="I700" s="164" t="s">
        <v>4318</v>
      </c>
      <c r="J700" s="169">
        <f>INDEX('Org2564 NEW'!G$4:G$902,MATCH(OrgTbl[[#This Row],[code5]],'Org2564 NEW'!$C$4:$C$902,0))</f>
        <v>32</v>
      </c>
      <c r="K700" s="164" t="s">
        <v>932</v>
      </c>
      <c r="L700" s="164" t="str">
        <f>INDEX('Org2564 NEW'!F$4:F$902,MATCH(OrgTbl[[#This Row],[code5]],'Org2564 NEW'!$C$4:$C$902,0))</f>
        <v>F2</v>
      </c>
      <c r="M700" s="165">
        <f>INDEX('Org2564 NEW'!I$4:I$902,MATCH(OrgTbl[[#This Row],[code5]],'Org2564 NEW'!$C$4:$C$902,0))</f>
        <v>5</v>
      </c>
      <c r="O700" s="164" t="s">
        <v>4361</v>
      </c>
      <c r="P700" s="164" t="str">
        <f>INDEX('Org2564 NEW'!J$4:J$902,MATCH(OrgTbl[[#This Row],[code5]],'Org2564 NEW'!$C$4:$C$902,0))</f>
        <v>รพช.F2 &lt;=30,000</v>
      </c>
      <c r="Q700" s="164"/>
      <c r="R700" s="166"/>
    </row>
    <row r="701" spans="1:18" x14ac:dyDescent="0.35">
      <c r="A701" s="164" t="s">
        <v>824</v>
      </c>
      <c r="B701" s="164" t="s">
        <v>4362</v>
      </c>
      <c r="C701" s="164" t="s">
        <v>4363</v>
      </c>
      <c r="D701" s="164" t="s">
        <v>4364</v>
      </c>
      <c r="E701" s="165">
        <v>11</v>
      </c>
      <c r="F701" s="164" t="s">
        <v>948</v>
      </c>
      <c r="G701" s="164" t="str">
        <f>INDEX('Org2564 NEW'!E$4:E$902,MATCH(OrgTbl[[#This Row],[code5]],'Org2564 NEW'!$C$4:$C$902,0))</f>
        <v>รพช.</v>
      </c>
      <c r="H701" s="165">
        <v>84</v>
      </c>
      <c r="I701" s="164" t="s">
        <v>4318</v>
      </c>
      <c r="J701" s="169">
        <f>INDEX('Org2564 NEW'!G$4:G$902,MATCH(OrgTbl[[#This Row],[code5]],'Org2564 NEW'!$C$4:$C$902,0))</f>
        <v>65</v>
      </c>
      <c r="K701" s="164" t="s">
        <v>932</v>
      </c>
      <c r="L701" s="164" t="str">
        <f>INDEX('Org2564 NEW'!F$4:F$902,MATCH(OrgTbl[[#This Row],[code5]],'Org2564 NEW'!$C$4:$C$902,0))</f>
        <v>M2</v>
      </c>
      <c r="M701" s="165">
        <f>INDEX('Org2564 NEW'!I$4:I$902,MATCH(OrgTbl[[#This Row],[code5]],'Org2564 NEW'!$C$4:$C$902,0))</f>
        <v>12</v>
      </c>
      <c r="O701" s="164" t="s">
        <v>4365</v>
      </c>
      <c r="P701" s="164" t="str">
        <f>INDEX('Org2564 NEW'!J$4:J$902,MATCH(OrgTbl[[#This Row],[code5]],'Org2564 NEW'!$C$4:$C$902,0))</f>
        <v>รพช. M2 &lt;=100</v>
      </c>
      <c r="Q701" s="164"/>
      <c r="R701" s="166"/>
    </row>
    <row r="702" spans="1:18" x14ac:dyDescent="0.35">
      <c r="A702" s="164" t="s">
        <v>825</v>
      </c>
      <c r="B702" s="164" t="s">
        <v>4366</v>
      </c>
      <c r="C702" s="164" t="s">
        <v>4367</v>
      </c>
      <c r="D702" s="164" t="s">
        <v>4368</v>
      </c>
      <c r="E702" s="165">
        <v>11</v>
      </c>
      <c r="F702" s="164" t="s">
        <v>948</v>
      </c>
      <c r="G702" s="164" t="str">
        <f>INDEX('Org2564 NEW'!E$4:E$902,MATCH(OrgTbl[[#This Row],[code5]],'Org2564 NEW'!$C$4:$C$902,0))</f>
        <v>รพช.</v>
      </c>
      <c r="H702" s="165">
        <v>84</v>
      </c>
      <c r="I702" s="164" t="s">
        <v>4318</v>
      </c>
      <c r="J702" s="169">
        <f>INDEX('Org2564 NEW'!G$4:G$902,MATCH(OrgTbl[[#This Row],[code5]],'Org2564 NEW'!$C$4:$C$902,0))</f>
        <v>33</v>
      </c>
      <c r="K702" s="164" t="s">
        <v>941</v>
      </c>
      <c r="L702" s="164" t="str">
        <f>INDEX('Org2564 NEW'!F$4:F$902,MATCH(OrgTbl[[#This Row],[code5]],'Org2564 NEW'!$C$4:$C$902,0))</f>
        <v>F2</v>
      </c>
      <c r="M702" s="165">
        <f>INDEX('Org2564 NEW'!I$4:I$902,MATCH(OrgTbl[[#This Row],[code5]],'Org2564 NEW'!$C$4:$C$902,0))</f>
        <v>5</v>
      </c>
      <c r="O702" s="164" t="s">
        <v>4369</v>
      </c>
      <c r="P702" s="164" t="str">
        <f>INDEX('Org2564 NEW'!J$4:J$902,MATCH(OrgTbl[[#This Row],[code5]],'Org2564 NEW'!$C$4:$C$902,0))</f>
        <v>รพช.F2 &lt;=30,000</v>
      </c>
      <c r="Q702" s="164"/>
      <c r="R702" s="166"/>
    </row>
    <row r="703" spans="1:18" x14ac:dyDescent="0.35">
      <c r="A703" s="164" t="s">
        <v>826</v>
      </c>
      <c r="B703" s="164" t="s">
        <v>4370</v>
      </c>
      <c r="C703" s="164" t="s">
        <v>4371</v>
      </c>
      <c r="D703" s="164" t="s">
        <v>4372</v>
      </c>
      <c r="E703" s="165">
        <v>11</v>
      </c>
      <c r="F703" s="164" t="s">
        <v>948</v>
      </c>
      <c r="G703" s="164" t="str">
        <f>INDEX('Org2564 NEW'!E$4:E$902,MATCH(OrgTbl[[#This Row],[code5]],'Org2564 NEW'!$C$4:$C$902,0))</f>
        <v>รพช.</v>
      </c>
      <c r="H703" s="165">
        <v>84</v>
      </c>
      <c r="I703" s="164" t="s">
        <v>4318</v>
      </c>
      <c r="J703" s="169">
        <f>INDEX('Org2564 NEW'!G$4:G$902,MATCH(OrgTbl[[#This Row],[code5]],'Org2564 NEW'!$C$4:$C$902,0))</f>
        <v>37</v>
      </c>
      <c r="K703" s="164" t="s">
        <v>932</v>
      </c>
      <c r="L703" s="164" t="str">
        <f>INDEX('Org2564 NEW'!F$4:F$902,MATCH(OrgTbl[[#This Row],[code5]],'Org2564 NEW'!$C$4:$C$902,0))</f>
        <v>F2</v>
      </c>
      <c r="M703" s="165">
        <f>INDEX('Org2564 NEW'!I$4:I$902,MATCH(OrgTbl[[#This Row],[code5]],'Org2564 NEW'!$C$4:$C$902,0))</f>
        <v>6</v>
      </c>
      <c r="O703" s="164" t="s">
        <v>4373</v>
      </c>
      <c r="P703" s="164" t="str">
        <f>INDEX('Org2564 NEW'!J$4:J$902,MATCH(OrgTbl[[#This Row],[code5]],'Org2564 NEW'!$C$4:$C$902,0))</f>
        <v>รพช.F2 30,000 - 60,000</v>
      </c>
      <c r="Q703" s="164"/>
      <c r="R703" s="166"/>
    </row>
    <row r="704" spans="1:18" x14ac:dyDescent="0.35">
      <c r="A704" s="164" t="s">
        <v>827</v>
      </c>
      <c r="B704" s="164" t="s">
        <v>4374</v>
      </c>
      <c r="C704" s="164" t="s">
        <v>4375</v>
      </c>
      <c r="D704" s="164" t="s">
        <v>4376</v>
      </c>
      <c r="E704" s="165">
        <v>11</v>
      </c>
      <c r="F704" s="164" t="s">
        <v>948</v>
      </c>
      <c r="G704" s="164" t="str">
        <f>INDEX('Org2564 NEW'!E$4:E$902,MATCH(OrgTbl[[#This Row],[code5]],'Org2564 NEW'!$C$4:$C$902,0))</f>
        <v>รพช.</v>
      </c>
      <c r="H704" s="165">
        <v>84</v>
      </c>
      <c r="I704" s="164" t="s">
        <v>4318</v>
      </c>
      <c r="J704" s="169">
        <f>INDEX('Org2564 NEW'!G$4:G$902,MATCH(OrgTbl[[#This Row],[code5]],'Org2564 NEW'!$C$4:$C$902,0))</f>
        <v>70</v>
      </c>
      <c r="K704" s="164" t="s">
        <v>932</v>
      </c>
      <c r="L704" s="164" t="str">
        <f>INDEX('Org2564 NEW'!F$4:F$902,MATCH(OrgTbl[[#This Row],[code5]],'Org2564 NEW'!$C$4:$C$902,0))</f>
        <v>F2</v>
      </c>
      <c r="M704" s="165">
        <f>INDEX('Org2564 NEW'!I$4:I$902,MATCH(OrgTbl[[#This Row],[code5]],'Org2564 NEW'!$C$4:$C$902,0))</f>
        <v>6</v>
      </c>
      <c r="O704" s="164" t="s">
        <v>4377</v>
      </c>
      <c r="P704" s="164" t="str">
        <f>INDEX('Org2564 NEW'!J$4:J$902,MATCH(OrgTbl[[#This Row],[code5]],'Org2564 NEW'!$C$4:$C$902,0))</f>
        <v>รพช.F2 30,000 - 60,000</v>
      </c>
      <c r="Q704" s="164"/>
      <c r="R704" s="166"/>
    </row>
    <row r="705" spans="1:18" x14ac:dyDescent="0.35">
      <c r="A705" s="164" t="s">
        <v>828</v>
      </c>
      <c r="B705" s="164" t="s">
        <v>4378</v>
      </c>
      <c r="C705" s="164" t="s">
        <v>4379</v>
      </c>
      <c r="D705" s="164" t="s">
        <v>4380</v>
      </c>
      <c r="E705" s="165">
        <v>11</v>
      </c>
      <c r="F705" s="164" t="s">
        <v>948</v>
      </c>
      <c r="G705" s="164" t="str">
        <f>INDEX('Org2564 NEW'!E$4:E$902,MATCH(OrgTbl[[#This Row],[code5]],'Org2564 NEW'!$C$4:$C$902,0))</f>
        <v>รพช.</v>
      </c>
      <c r="H705" s="165">
        <v>84</v>
      </c>
      <c r="I705" s="164" t="s">
        <v>4318</v>
      </c>
      <c r="J705" s="169">
        <f>INDEX('Org2564 NEW'!G$4:G$902,MATCH(OrgTbl[[#This Row],[code5]],'Org2564 NEW'!$C$4:$C$902,0))</f>
        <v>60</v>
      </c>
      <c r="K705" s="164" t="s">
        <v>932</v>
      </c>
      <c r="L705" s="164" t="str">
        <f>INDEX('Org2564 NEW'!F$4:F$902,MATCH(OrgTbl[[#This Row],[code5]],'Org2564 NEW'!$C$4:$C$902,0))</f>
        <v>F2</v>
      </c>
      <c r="M705" s="165">
        <f>INDEX('Org2564 NEW'!I$4:I$902,MATCH(OrgTbl[[#This Row],[code5]],'Org2564 NEW'!$C$4:$C$902,0))</f>
        <v>6</v>
      </c>
      <c r="O705" s="164" t="s">
        <v>4381</v>
      </c>
      <c r="P705" s="164" t="str">
        <f>INDEX('Org2564 NEW'!J$4:J$902,MATCH(OrgTbl[[#This Row],[code5]],'Org2564 NEW'!$C$4:$C$902,0))</f>
        <v>รพช.F2 30,000 - 60,000</v>
      </c>
      <c r="Q705" s="164"/>
      <c r="R705" s="166"/>
    </row>
    <row r="706" spans="1:18" x14ac:dyDescent="0.35">
      <c r="A706" s="164" t="s">
        <v>829</v>
      </c>
      <c r="B706" s="164" t="s">
        <v>4382</v>
      </c>
      <c r="C706" s="164" t="s">
        <v>4383</v>
      </c>
      <c r="D706" s="164" t="s">
        <v>4384</v>
      </c>
      <c r="E706" s="165">
        <v>11</v>
      </c>
      <c r="F706" s="164" t="s">
        <v>948</v>
      </c>
      <c r="G706" s="164" t="str">
        <f>INDEX('Org2564 NEW'!E$4:E$902,MATCH(OrgTbl[[#This Row],[code5]],'Org2564 NEW'!$C$4:$C$902,0))</f>
        <v>รพช.</v>
      </c>
      <c r="H706" s="165">
        <v>84</v>
      </c>
      <c r="I706" s="164" t="s">
        <v>4318</v>
      </c>
      <c r="J706" s="169">
        <f>INDEX('Org2564 NEW'!G$4:G$902,MATCH(OrgTbl[[#This Row],[code5]],'Org2564 NEW'!$C$4:$C$902,0))</f>
        <v>36</v>
      </c>
      <c r="K706" s="164" t="s">
        <v>932</v>
      </c>
      <c r="L706" s="164" t="str">
        <f>INDEX('Org2564 NEW'!F$4:F$902,MATCH(OrgTbl[[#This Row],[code5]],'Org2564 NEW'!$C$4:$C$902,0))</f>
        <v>F2</v>
      </c>
      <c r="M706" s="165">
        <f>INDEX('Org2564 NEW'!I$4:I$902,MATCH(OrgTbl[[#This Row],[code5]],'Org2564 NEW'!$C$4:$C$902,0))</f>
        <v>5</v>
      </c>
      <c r="O706" s="164" t="s">
        <v>4385</v>
      </c>
      <c r="P706" s="164" t="str">
        <f>INDEX('Org2564 NEW'!J$4:J$902,MATCH(OrgTbl[[#This Row],[code5]],'Org2564 NEW'!$C$4:$C$902,0))</f>
        <v>รพช.F2 &lt;=30,000</v>
      </c>
      <c r="Q706" s="164"/>
      <c r="R706" s="166"/>
    </row>
    <row r="707" spans="1:18" x14ac:dyDescent="0.35">
      <c r="A707" s="164" t="s">
        <v>810</v>
      </c>
      <c r="B707" s="164" t="s">
        <v>4408</v>
      </c>
      <c r="C707" s="164" t="s">
        <v>4409</v>
      </c>
      <c r="D707" s="164" t="s">
        <v>4410</v>
      </c>
      <c r="E707" s="165">
        <v>11</v>
      </c>
      <c r="F707" s="164" t="s">
        <v>948</v>
      </c>
      <c r="G707" s="164" t="str">
        <f>INDEX('Org2564 NEW'!E$4:E$902,MATCH(OrgTbl[[#This Row],[code5]],'Org2564 NEW'!$C$4:$C$902,0))</f>
        <v>รพช.</v>
      </c>
      <c r="H707" s="165">
        <v>85</v>
      </c>
      <c r="I707" s="164" t="s">
        <v>4401</v>
      </c>
      <c r="J707" s="169">
        <f>INDEX('Org2564 NEW'!G$4:G$902,MATCH(OrgTbl[[#This Row],[code5]],'Org2564 NEW'!$C$4:$C$902,0))</f>
        <v>30</v>
      </c>
      <c r="K707" s="164" t="s">
        <v>932</v>
      </c>
      <c r="L707" s="164" t="str">
        <f>INDEX('Org2564 NEW'!F$4:F$902,MATCH(OrgTbl[[#This Row],[code5]],'Org2564 NEW'!$C$4:$C$902,0))</f>
        <v>F2</v>
      </c>
      <c r="M707" s="165">
        <f>INDEX('Org2564 NEW'!I$4:I$902,MATCH(OrgTbl[[#This Row],[code5]],'Org2564 NEW'!$C$4:$C$902,0))</f>
        <v>5</v>
      </c>
      <c r="O707" s="164" t="s">
        <v>4411</v>
      </c>
      <c r="P707" s="164" t="str">
        <f>INDEX('Org2564 NEW'!J$4:J$902,MATCH(OrgTbl[[#This Row],[code5]],'Org2564 NEW'!$C$4:$C$902,0))</f>
        <v>รพช.F2 &lt;=30,000</v>
      </c>
      <c r="Q707" s="164"/>
      <c r="R707" s="166"/>
    </row>
    <row r="708" spans="1:18" x14ac:dyDescent="0.35">
      <c r="A708" s="164" t="s">
        <v>811</v>
      </c>
      <c r="B708" s="164" t="s">
        <v>4412</v>
      </c>
      <c r="C708" s="164" t="s">
        <v>4413</v>
      </c>
      <c r="D708" s="164" t="s">
        <v>4414</v>
      </c>
      <c r="E708" s="165">
        <v>11</v>
      </c>
      <c r="F708" s="164" t="s">
        <v>948</v>
      </c>
      <c r="G708" s="164" t="str">
        <f>INDEX('Org2564 NEW'!E$4:E$902,MATCH(OrgTbl[[#This Row],[code5]],'Org2564 NEW'!$C$4:$C$902,0))</f>
        <v>รพช.</v>
      </c>
      <c r="H708" s="165">
        <v>85</v>
      </c>
      <c r="I708" s="164" t="s">
        <v>4401</v>
      </c>
      <c r="J708" s="169">
        <f>INDEX('Org2564 NEW'!G$4:G$902,MATCH(OrgTbl[[#This Row],[code5]],'Org2564 NEW'!$C$4:$C$902,0))</f>
        <v>48</v>
      </c>
      <c r="K708" s="164" t="s">
        <v>932</v>
      </c>
      <c r="L708" s="164" t="str">
        <f>INDEX('Org2564 NEW'!F$4:F$902,MATCH(OrgTbl[[#This Row],[code5]],'Org2564 NEW'!$C$4:$C$902,0))</f>
        <v>F2</v>
      </c>
      <c r="M708" s="165">
        <f>INDEX('Org2564 NEW'!I$4:I$902,MATCH(OrgTbl[[#This Row],[code5]],'Org2564 NEW'!$C$4:$C$902,0))</f>
        <v>6</v>
      </c>
      <c r="O708" s="164" t="s">
        <v>4415</v>
      </c>
      <c r="P708" s="164" t="str">
        <f>INDEX('Org2564 NEW'!J$4:J$902,MATCH(OrgTbl[[#This Row],[code5]],'Org2564 NEW'!$C$4:$C$902,0))</f>
        <v>รพช.F2 30,000 - 60,000</v>
      </c>
      <c r="Q708" s="164"/>
      <c r="R708" s="166"/>
    </row>
    <row r="709" spans="1:18" x14ac:dyDescent="0.35">
      <c r="A709" s="164" t="s">
        <v>812</v>
      </c>
      <c r="B709" s="164" t="s">
        <v>4416</v>
      </c>
      <c r="C709" s="164" t="s">
        <v>4417</v>
      </c>
      <c r="D709" s="164" t="s">
        <v>4418</v>
      </c>
      <c r="E709" s="165">
        <v>11</v>
      </c>
      <c r="F709" s="164" t="s">
        <v>948</v>
      </c>
      <c r="G709" s="164" t="str">
        <f>INDEX('Org2564 NEW'!E$4:E$902,MATCH(OrgTbl[[#This Row],[code5]],'Org2564 NEW'!$C$4:$C$902,0))</f>
        <v>รพช.</v>
      </c>
      <c r="H709" s="165">
        <v>85</v>
      </c>
      <c r="I709" s="164" t="s">
        <v>4401</v>
      </c>
      <c r="J709" s="169">
        <f>INDEX('Org2564 NEW'!G$4:G$902,MATCH(OrgTbl[[#This Row],[code5]],'Org2564 NEW'!$C$4:$C$902,0))</f>
        <v>24</v>
      </c>
      <c r="K709" s="164" t="s">
        <v>932</v>
      </c>
      <c r="L709" s="164" t="str">
        <f>INDEX('Org2564 NEW'!F$4:F$902,MATCH(OrgTbl[[#This Row],[code5]],'Org2564 NEW'!$C$4:$C$902,0))</f>
        <v>F3</v>
      </c>
      <c r="M709" s="165">
        <f>INDEX('Org2564 NEW'!I$4:I$902,MATCH(OrgTbl[[#This Row],[code5]],'Org2564 NEW'!$C$4:$C$902,0))</f>
        <v>2</v>
      </c>
      <c r="O709" s="164" t="s">
        <v>4419</v>
      </c>
      <c r="P709" s="164" t="str">
        <f>INDEX('Org2564 NEW'!J$4:J$902,MATCH(OrgTbl[[#This Row],[code5]],'Org2564 NEW'!$C$4:$C$902,0))</f>
        <v>รพช.F3 &lt;=15,000</v>
      </c>
      <c r="Q709" s="164"/>
      <c r="R709" s="166"/>
    </row>
    <row r="710" spans="1:18" x14ac:dyDescent="0.35">
      <c r="A710" s="164" t="s">
        <v>767</v>
      </c>
      <c r="B710" s="164" t="s">
        <v>4425</v>
      </c>
      <c r="C710" s="164" t="s">
        <v>4426</v>
      </c>
      <c r="D710" s="164" t="s">
        <v>4427</v>
      </c>
      <c r="E710" s="165">
        <v>11</v>
      </c>
      <c r="F710" s="164" t="s">
        <v>948</v>
      </c>
      <c r="G710" s="164" t="str">
        <f>INDEX('Org2564 NEW'!E$4:E$902,MATCH(OrgTbl[[#This Row],[code5]],'Org2564 NEW'!$C$4:$C$902,0))</f>
        <v>รพช.</v>
      </c>
      <c r="H710" s="165">
        <v>86</v>
      </c>
      <c r="I710" s="164" t="s">
        <v>4423</v>
      </c>
      <c r="J710" s="169">
        <f>INDEX('Org2564 NEW'!G$4:G$902,MATCH(OrgTbl[[#This Row],[code5]],'Org2564 NEW'!$C$4:$C$902,0))</f>
        <v>14</v>
      </c>
      <c r="K710" s="164" t="s">
        <v>941</v>
      </c>
      <c r="L710" s="164" t="str">
        <f>INDEX('Org2564 NEW'!F$4:F$902,MATCH(OrgTbl[[#This Row],[code5]],'Org2564 NEW'!$C$4:$C$902,0))</f>
        <v>F3</v>
      </c>
      <c r="M710" s="165">
        <f>INDEX('Org2564 NEW'!I$4:I$902,MATCH(OrgTbl[[#This Row],[code5]],'Org2564 NEW'!$C$4:$C$902,0))</f>
        <v>2</v>
      </c>
      <c r="O710" s="164" t="s">
        <v>4428</v>
      </c>
      <c r="P710" s="164" t="str">
        <f>INDEX('Org2564 NEW'!J$4:J$902,MATCH(OrgTbl[[#This Row],[code5]],'Org2564 NEW'!$C$4:$C$902,0))</f>
        <v>รพช.F3 &lt;=15,000</v>
      </c>
      <c r="Q710" s="164"/>
      <c r="R710" s="166"/>
    </row>
    <row r="711" spans="1:18" x14ac:dyDescent="0.35">
      <c r="A711" s="164" t="s">
        <v>768</v>
      </c>
      <c r="B711" s="164" t="s">
        <v>4429</v>
      </c>
      <c r="C711" s="164" t="s">
        <v>4430</v>
      </c>
      <c r="D711" s="164" t="s">
        <v>4431</v>
      </c>
      <c r="E711" s="165">
        <v>11</v>
      </c>
      <c r="F711" s="164" t="s">
        <v>948</v>
      </c>
      <c r="G711" s="164" t="str">
        <f>INDEX('Org2564 NEW'!E$4:E$902,MATCH(OrgTbl[[#This Row],[code5]],'Org2564 NEW'!$C$4:$C$902,0))</f>
        <v>รพช.</v>
      </c>
      <c r="H711" s="165">
        <v>86</v>
      </c>
      <c r="I711" s="164" t="s">
        <v>4423</v>
      </c>
      <c r="J711" s="169">
        <f>INDEX('Org2564 NEW'!G$4:G$902,MATCH(OrgTbl[[#This Row],[code5]],'Org2564 NEW'!$C$4:$C$902,0))</f>
        <v>70</v>
      </c>
      <c r="K711" s="164" t="s">
        <v>941</v>
      </c>
      <c r="L711" s="164" t="str">
        <f>INDEX('Org2564 NEW'!F$4:F$902,MATCH(OrgTbl[[#This Row],[code5]],'Org2564 NEW'!$C$4:$C$902,0))</f>
        <v>F1</v>
      </c>
      <c r="M711" s="165">
        <f>INDEX('Org2564 NEW'!I$4:I$902,MATCH(OrgTbl[[#This Row],[code5]],'Org2564 NEW'!$C$4:$C$902,0))</f>
        <v>10</v>
      </c>
      <c r="O711" s="164" t="s">
        <v>4432</v>
      </c>
      <c r="P711" s="164" t="str">
        <f>INDEX('Org2564 NEW'!J$4:J$902,MATCH(OrgTbl[[#This Row],[code5]],'Org2564 NEW'!$C$4:$C$902,0))</f>
        <v>รพช.F1 50,000-100,000</v>
      </c>
      <c r="Q711" s="164"/>
      <c r="R711" s="166"/>
    </row>
    <row r="712" spans="1:18" x14ac:dyDescent="0.35">
      <c r="A712" s="164" t="s">
        <v>769</v>
      </c>
      <c r="B712" s="164" t="s">
        <v>4433</v>
      </c>
      <c r="C712" s="164" t="s">
        <v>4434</v>
      </c>
      <c r="D712" s="164" t="s">
        <v>4435</v>
      </c>
      <c r="E712" s="165">
        <v>11</v>
      </c>
      <c r="F712" s="164" t="s">
        <v>948</v>
      </c>
      <c r="G712" s="164" t="str">
        <f>INDEX('Org2564 NEW'!E$4:E$902,MATCH(OrgTbl[[#This Row],[code5]],'Org2564 NEW'!$C$4:$C$902,0))</f>
        <v>รพช.</v>
      </c>
      <c r="H712" s="165">
        <v>86</v>
      </c>
      <c r="I712" s="164" t="s">
        <v>4423</v>
      </c>
      <c r="J712" s="169">
        <f>INDEX('Org2564 NEW'!G$4:G$902,MATCH(OrgTbl[[#This Row],[code5]],'Org2564 NEW'!$C$4:$C$902,0))</f>
        <v>47</v>
      </c>
      <c r="K712" s="164" t="s">
        <v>941</v>
      </c>
      <c r="L712" s="164" t="str">
        <f>INDEX('Org2564 NEW'!F$4:F$902,MATCH(OrgTbl[[#This Row],[code5]],'Org2564 NEW'!$C$4:$C$902,0))</f>
        <v>F2</v>
      </c>
      <c r="M712" s="165">
        <f>INDEX('Org2564 NEW'!I$4:I$902,MATCH(OrgTbl[[#This Row],[code5]],'Org2564 NEW'!$C$4:$C$902,0))</f>
        <v>5</v>
      </c>
      <c r="O712" s="164" t="s">
        <v>4436</v>
      </c>
      <c r="P712" s="164" t="str">
        <f>INDEX('Org2564 NEW'!J$4:J$902,MATCH(OrgTbl[[#This Row],[code5]],'Org2564 NEW'!$C$4:$C$902,0))</f>
        <v>รพช.F2 &lt;=30,000</v>
      </c>
      <c r="Q712" s="164"/>
      <c r="R712" s="166"/>
    </row>
    <row r="713" spans="1:18" x14ac:dyDescent="0.35">
      <c r="A713" s="164" t="s">
        <v>770</v>
      </c>
      <c r="B713" s="164" t="s">
        <v>4437</v>
      </c>
      <c r="C713" s="164" t="s">
        <v>4438</v>
      </c>
      <c r="D713" s="164" t="s">
        <v>4439</v>
      </c>
      <c r="E713" s="165">
        <v>11</v>
      </c>
      <c r="F713" s="164" t="s">
        <v>948</v>
      </c>
      <c r="G713" s="164" t="str">
        <f>INDEX('Org2564 NEW'!E$4:E$902,MATCH(OrgTbl[[#This Row],[code5]],'Org2564 NEW'!$C$4:$C$902,0))</f>
        <v>รพช.</v>
      </c>
      <c r="H713" s="165">
        <v>86</v>
      </c>
      <c r="I713" s="164" t="s">
        <v>4423</v>
      </c>
      <c r="J713" s="169">
        <f>INDEX('Org2564 NEW'!G$4:G$902,MATCH(OrgTbl[[#This Row],[code5]],'Org2564 NEW'!$C$4:$C$902,0))</f>
        <v>30</v>
      </c>
      <c r="K713" s="164" t="s">
        <v>941</v>
      </c>
      <c r="L713" s="164" t="str">
        <f>INDEX('Org2564 NEW'!F$4:F$902,MATCH(OrgTbl[[#This Row],[code5]],'Org2564 NEW'!$C$4:$C$902,0))</f>
        <v>F2</v>
      </c>
      <c r="M713" s="165">
        <f>INDEX('Org2564 NEW'!I$4:I$902,MATCH(OrgTbl[[#This Row],[code5]],'Org2564 NEW'!$C$4:$C$902,0))</f>
        <v>5</v>
      </c>
      <c r="O713" s="164" t="s">
        <v>4440</v>
      </c>
      <c r="P713" s="164" t="str">
        <f>INDEX('Org2564 NEW'!J$4:J$902,MATCH(OrgTbl[[#This Row],[code5]],'Org2564 NEW'!$C$4:$C$902,0))</f>
        <v>รพช.F2 &lt;=30,000</v>
      </c>
      <c r="Q713" s="164"/>
      <c r="R713" s="166"/>
    </row>
    <row r="714" spans="1:18" x14ac:dyDescent="0.35">
      <c r="A714" s="164" t="s">
        <v>771</v>
      </c>
      <c r="B714" s="164" t="s">
        <v>4441</v>
      </c>
      <c r="C714" s="164" t="s">
        <v>4442</v>
      </c>
      <c r="D714" s="164" t="s">
        <v>4443</v>
      </c>
      <c r="E714" s="165">
        <v>11</v>
      </c>
      <c r="F714" s="164" t="s">
        <v>948</v>
      </c>
      <c r="G714" s="164" t="str">
        <f>INDEX('Org2564 NEW'!E$4:E$902,MATCH(OrgTbl[[#This Row],[code5]],'Org2564 NEW'!$C$4:$C$902,0))</f>
        <v>รพช.</v>
      </c>
      <c r="H714" s="165">
        <v>86</v>
      </c>
      <c r="I714" s="164" t="s">
        <v>4423</v>
      </c>
      <c r="J714" s="169">
        <f>INDEX('Org2564 NEW'!G$4:G$902,MATCH(OrgTbl[[#This Row],[code5]],'Org2564 NEW'!$C$4:$C$902,0))</f>
        <v>161</v>
      </c>
      <c r="K714" s="164" t="s">
        <v>941</v>
      </c>
      <c r="L714" s="164" t="str">
        <f>INDEX('Org2564 NEW'!F$4:F$902,MATCH(OrgTbl[[#This Row],[code5]],'Org2564 NEW'!$C$4:$C$902,0))</f>
        <v>M2</v>
      </c>
      <c r="M714" s="165">
        <f>INDEX('Org2564 NEW'!I$4:I$902,MATCH(OrgTbl[[#This Row],[code5]],'Org2564 NEW'!$C$4:$C$902,0))</f>
        <v>13</v>
      </c>
      <c r="O714" s="164" t="s">
        <v>4444</v>
      </c>
      <c r="P714" s="164" t="str">
        <f>INDEX('Org2564 NEW'!J$4:J$902,MATCH(OrgTbl[[#This Row],[code5]],'Org2564 NEW'!$C$4:$C$902,0))</f>
        <v>รพช. M2 &gt;100</v>
      </c>
      <c r="Q714" s="164"/>
      <c r="R714" s="166"/>
    </row>
    <row r="715" spans="1:18" x14ac:dyDescent="0.35">
      <c r="A715" s="164" t="s">
        <v>772</v>
      </c>
      <c r="B715" s="164" t="s">
        <v>4445</v>
      </c>
      <c r="C715" s="164" t="s">
        <v>4446</v>
      </c>
      <c r="D715" s="164" t="s">
        <v>4447</v>
      </c>
      <c r="E715" s="165">
        <v>11</v>
      </c>
      <c r="F715" s="164" t="s">
        <v>948</v>
      </c>
      <c r="G715" s="164" t="str">
        <f>INDEX('Org2564 NEW'!E$4:E$902,MATCH(OrgTbl[[#This Row],[code5]],'Org2564 NEW'!$C$4:$C$902,0))</f>
        <v>รพช.</v>
      </c>
      <c r="H715" s="165">
        <v>86</v>
      </c>
      <c r="I715" s="164" t="s">
        <v>4423</v>
      </c>
      <c r="J715" s="169">
        <f>INDEX('Org2564 NEW'!G$4:G$902,MATCH(OrgTbl[[#This Row],[code5]],'Org2564 NEW'!$C$4:$C$902,0))</f>
        <v>24</v>
      </c>
      <c r="K715" s="164" t="s">
        <v>941</v>
      </c>
      <c r="L715" s="164" t="str">
        <f>INDEX('Org2564 NEW'!F$4:F$902,MATCH(OrgTbl[[#This Row],[code5]],'Org2564 NEW'!$C$4:$C$902,0))</f>
        <v>F3</v>
      </c>
      <c r="M715" s="165">
        <f>INDEX('Org2564 NEW'!I$4:I$902,MATCH(OrgTbl[[#This Row],[code5]],'Org2564 NEW'!$C$4:$C$902,0))</f>
        <v>3</v>
      </c>
      <c r="O715" s="164" t="s">
        <v>4448</v>
      </c>
      <c r="P715" s="164" t="str">
        <f>INDEX('Org2564 NEW'!J$4:J$902,MATCH(OrgTbl[[#This Row],[code5]],'Org2564 NEW'!$C$4:$C$902,0))</f>
        <v>รพช.F3 15,000-25,000</v>
      </c>
      <c r="Q715" s="164"/>
      <c r="R715" s="166"/>
    </row>
    <row r="716" spans="1:18" x14ac:dyDescent="0.35">
      <c r="A716" s="164" t="s">
        <v>773</v>
      </c>
      <c r="B716" s="164" t="s">
        <v>4449</v>
      </c>
      <c r="C716" s="164" t="s">
        <v>4450</v>
      </c>
      <c r="D716" s="164" t="s">
        <v>4451</v>
      </c>
      <c r="E716" s="165">
        <v>11</v>
      </c>
      <c r="F716" s="164" t="s">
        <v>948</v>
      </c>
      <c r="G716" s="164" t="str">
        <f>INDEX('Org2564 NEW'!E$4:E$902,MATCH(OrgTbl[[#This Row],[code5]],'Org2564 NEW'!$C$4:$C$902,0))</f>
        <v>รพช.</v>
      </c>
      <c r="H716" s="165">
        <v>86</v>
      </c>
      <c r="I716" s="164" t="s">
        <v>4423</v>
      </c>
      <c r="J716" s="169">
        <f>INDEX('Org2564 NEW'!G$4:G$902,MATCH(OrgTbl[[#This Row],[code5]],'Org2564 NEW'!$C$4:$C$902,0))</f>
        <v>30</v>
      </c>
      <c r="K716" s="164" t="s">
        <v>941</v>
      </c>
      <c r="L716" s="164" t="str">
        <f>INDEX('Org2564 NEW'!F$4:F$902,MATCH(OrgTbl[[#This Row],[code5]],'Org2564 NEW'!$C$4:$C$902,0))</f>
        <v>F2</v>
      </c>
      <c r="M716" s="165">
        <f>INDEX('Org2564 NEW'!I$4:I$902,MATCH(OrgTbl[[#This Row],[code5]],'Org2564 NEW'!$C$4:$C$902,0))</f>
        <v>5</v>
      </c>
      <c r="O716" s="164" t="s">
        <v>4452</v>
      </c>
      <c r="P716" s="164" t="str">
        <f>INDEX('Org2564 NEW'!J$4:J$902,MATCH(OrgTbl[[#This Row],[code5]],'Org2564 NEW'!$C$4:$C$902,0))</f>
        <v>รพช.F2 &lt;=30,000</v>
      </c>
      <c r="Q716" s="164"/>
      <c r="R716" s="166"/>
    </row>
    <row r="717" spans="1:18" x14ac:dyDescent="0.35">
      <c r="A717" s="164" t="s">
        <v>774</v>
      </c>
      <c r="B717" s="164" t="s">
        <v>4453</v>
      </c>
      <c r="C717" s="164" t="s">
        <v>4454</v>
      </c>
      <c r="D717" s="164" t="s">
        <v>4455</v>
      </c>
      <c r="E717" s="165">
        <v>11</v>
      </c>
      <c r="F717" s="164" t="s">
        <v>948</v>
      </c>
      <c r="G717" s="164" t="str">
        <f>INDEX('Org2564 NEW'!E$4:E$902,MATCH(OrgTbl[[#This Row],[code5]],'Org2564 NEW'!$C$4:$C$902,0))</f>
        <v>รพช.</v>
      </c>
      <c r="H717" s="165">
        <v>86</v>
      </c>
      <c r="I717" s="164" t="s">
        <v>4423</v>
      </c>
      <c r="J717" s="169">
        <f>INDEX('Org2564 NEW'!G$4:G$902,MATCH(OrgTbl[[#This Row],[code5]],'Org2564 NEW'!$C$4:$C$902,0))</f>
        <v>30</v>
      </c>
      <c r="K717" s="164" t="s">
        <v>941</v>
      </c>
      <c r="L717" s="164" t="str">
        <f>INDEX('Org2564 NEW'!F$4:F$902,MATCH(OrgTbl[[#This Row],[code5]],'Org2564 NEW'!$C$4:$C$902,0))</f>
        <v>F2</v>
      </c>
      <c r="M717" s="165">
        <f>INDEX('Org2564 NEW'!I$4:I$902,MATCH(OrgTbl[[#This Row],[code5]],'Org2564 NEW'!$C$4:$C$902,0))</f>
        <v>5</v>
      </c>
      <c r="O717" s="164" t="s">
        <v>4456</v>
      </c>
      <c r="P717" s="164" t="str">
        <f>INDEX('Org2564 NEW'!J$4:J$902,MATCH(OrgTbl[[#This Row],[code5]],'Org2564 NEW'!$C$4:$C$902,0))</f>
        <v>รพช.F2 &lt;=30,000</v>
      </c>
      <c r="Q717" s="164"/>
      <c r="R717" s="166"/>
    </row>
    <row r="718" spans="1:18" x14ac:dyDescent="0.35">
      <c r="A718" s="164" t="s">
        <v>4457</v>
      </c>
      <c r="B718" s="164" t="s">
        <v>4458</v>
      </c>
      <c r="C718" s="164" t="s">
        <v>4459</v>
      </c>
      <c r="D718" s="164" t="s">
        <v>4460</v>
      </c>
      <c r="E718" s="165">
        <v>11</v>
      </c>
      <c r="F718" s="164" t="s">
        <v>948</v>
      </c>
      <c r="G718" s="164" t="str">
        <f>INDEX('Org2564 NEW'!E$4:E$902,MATCH(OrgTbl[[#This Row],[code5]],'Org2564 NEW'!$C$4:$C$902,0))</f>
        <v>รพช.</v>
      </c>
      <c r="H718" s="165">
        <v>86</v>
      </c>
      <c r="I718" s="164" t="s">
        <v>4423</v>
      </c>
      <c r="J718" s="169">
        <f>INDEX('Org2564 NEW'!G$4:G$902,MATCH(OrgTbl[[#This Row],[code5]],'Org2564 NEW'!$C$4:$C$902,0))</f>
        <v>72</v>
      </c>
      <c r="K718" s="164" t="s">
        <v>941</v>
      </c>
      <c r="L718" s="164" t="str">
        <f>INDEX('Org2564 NEW'!F$4:F$902,MATCH(OrgTbl[[#This Row],[code5]],'Org2564 NEW'!$C$4:$C$902,0))</f>
        <v>F2</v>
      </c>
      <c r="M718" s="165">
        <f>INDEX('Org2564 NEW'!I$4:I$902,MATCH(OrgTbl[[#This Row],[code5]],'Org2564 NEW'!$C$4:$C$902,0))</f>
        <v>6</v>
      </c>
      <c r="O718" s="164" t="s">
        <v>4461</v>
      </c>
      <c r="P718" s="164" t="str">
        <f>INDEX('Org2564 NEW'!J$4:J$902,MATCH(OrgTbl[[#This Row],[code5]],'Org2564 NEW'!$C$4:$C$902,0))</f>
        <v>รพช.F2 30,000 - 60,000</v>
      </c>
      <c r="Q718" s="164"/>
      <c r="R718" s="166"/>
    </row>
    <row r="719" spans="1:18" x14ac:dyDescent="0.35">
      <c r="A719" s="164" t="s">
        <v>775</v>
      </c>
      <c r="B719" s="164" t="s">
        <v>4462</v>
      </c>
      <c r="C719" s="164" t="s">
        <v>4463</v>
      </c>
      <c r="D719" s="164" t="s">
        <v>4464</v>
      </c>
      <c r="E719" s="165">
        <v>11</v>
      </c>
      <c r="F719" s="164" t="s">
        <v>948</v>
      </c>
      <c r="G719" s="164" t="str">
        <f>INDEX('Org2564 NEW'!E$4:E$902,MATCH(OrgTbl[[#This Row],[code5]],'Org2564 NEW'!$C$4:$C$902,0))</f>
        <v>รพช.</v>
      </c>
      <c r="H719" s="165">
        <v>86</v>
      </c>
      <c r="I719" s="164" t="s">
        <v>4423</v>
      </c>
      <c r="J719" s="169">
        <f>INDEX('Org2564 NEW'!G$4:G$902,MATCH(OrgTbl[[#This Row],[code5]],'Org2564 NEW'!$C$4:$C$902,0))</f>
        <v>31</v>
      </c>
      <c r="K719" s="164" t="s">
        <v>941</v>
      </c>
      <c r="L719" s="164" t="str">
        <f>INDEX('Org2564 NEW'!F$4:F$902,MATCH(OrgTbl[[#This Row],[code5]],'Org2564 NEW'!$C$4:$C$902,0))</f>
        <v>F3</v>
      </c>
      <c r="M719" s="165">
        <f>INDEX('Org2564 NEW'!I$4:I$902,MATCH(OrgTbl[[#This Row],[code5]],'Org2564 NEW'!$C$4:$C$902,0))</f>
        <v>3</v>
      </c>
      <c r="O719" s="164" t="s">
        <v>4465</v>
      </c>
      <c r="P719" s="164" t="str">
        <f>INDEX('Org2564 NEW'!J$4:J$902,MATCH(OrgTbl[[#This Row],[code5]],'Org2564 NEW'!$C$4:$C$902,0))</f>
        <v>รพช.F3 15,000-25,000</v>
      </c>
      <c r="Q719" s="164"/>
      <c r="R719" s="166"/>
    </row>
    <row r="720" spans="1:18" x14ac:dyDescent="0.35">
      <c r="A720" s="164" t="s">
        <v>888</v>
      </c>
      <c r="B720" s="164" t="s">
        <v>4476</v>
      </c>
      <c r="C720" s="164" t="s">
        <v>4477</v>
      </c>
      <c r="D720" s="164" t="s">
        <v>4478</v>
      </c>
      <c r="E720" s="165">
        <v>12</v>
      </c>
      <c r="F720" s="164" t="s">
        <v>948</v>
      </c>
      <c r="G720" s="164" t="str">
        <f>INDEX('Org2564 NEW'!E$4:E$902,MATCH(OrgTbl[[#This Row],[code5]],'Org2564 NEW'!$C$4:$C$902,0))</f>
        <v>รพช.</v>
      </c>
      <c r="H720" s="165">
        <v>90</v>
      </c>
      <c r="I720" s="164" t="s">
        <v>4469</v>
      </c>
      <c r="J720" s="169">
        <f>INDEX('Org2564 NEW'!G$4:G$902,MATCH(OrgTbl[[#This Row],[code5]],'Org2564 NEW'!$C$4:$C$902,0))</f>
        <v>30</v>
      </c>
      <c r="K720" s="164" t="s">
        <v>941</v>
      </c>
      <c r="L720" s="164" t="str">
        <f>INDEX('Org2564 NEW'!F$4:F$902,MATCH(OrgTbl[[#This Row],[code5]],'Org2564 NEW'!$C$4:$C$902,0))</f>
        <v>F2</v>
      </c>
      <c r="M720" s="165">
        <f>INDEX('Org2564 NEW'!I$4:I$902,MATCH(OrgTbl[[#This Row],[code5]],'Org2564 NEW'!$C$4:$C$902,0))</f>
        <v>6</v>
      </c>
      <c r="O720" s="164" t="s">
        <v>4479</v>
      </c>
      <c r="P720" s="164" t="str">
        <f>INDEX('Org2564 NEW'!J$4:J$902,MATCH(OrgTbl[[#This Row],[code5]],'Org2564 NEW'!$C$4:$C$902,0))</f>
        <v>รพช.F2 30,000 - 60,000</v>
      </c>
      <c r="Q720" s="164"/>
      <c r="R720" s="166"/>
    </row>
    <row r="721" spans="1:18" x14ac:dyDescent="0.35">
      <c r="A721" s="164" t="s">
        <v>889</v>
      </c>
      <c r="B721" s="164" t="s">
        <v>4480</v>
      </c>
      <c r="C721" s="164" t="s">
        <v>4481</v>
      </c>
      <c r="D721" s="164" t="s">
        <v>4482</v>
      </c>
      <c r="E721" s="165">
        <v>12</v>
      </c>
      <c r="F721" s="164" t="s">
        <v>948</v>
      </c>
      <c r="G721" s="164" t="str">
        <f>INDEX('Org2564 NEW'!E$4:E$902,MATCH(OrgTbl[[#This Row],[code5]],'Org2564 NEW'!$C$4:$C$902,0))</f>
        <v>รพช.</v>
      </c>
      <c r="H721" s="165">
        <v>90</v>
      </c>
      <c r="I721" s="164" t="s">
        <v>4469</v>
      </c>
      <c r="J721" s="169">
        <f>INDEX('Org2564 NEW'!G$4:G$902,MATCH(OrgTbl[[#This Row],[code5]],'Org2564 NEW'!$C$4:$C$902,0))</f>
        <v>64</v>
      </c>
      <c r="K721" s="164" t="s">
        <v>932</v>
      </c>
      <c r="L721" s="164" t="str">
        <f>INDEX('Org2564 NEW'!F$4:F$902,MATCH(OrgTbl[[#This Row],[code5]],'Org2564 NEW'!$C$4:$C$902,0))</f>
        <v>F2</v>
      </c>
      <c r="M721" s="165">
        <f>INDEX('Org2564 NEW'!I$4:I$902,MATCH(OrgTbl[[#This Row],[code5]],'Org2564 NEW'!$C$4:$C$902,0))</f>
        <v>7</v>
      </c>
      <c r="O721" s="164" t="s">
        <v>4483</v>
      </c>
      <c r="P721" s="164" t="str">
        <f>INDEX('Org2564 NEW'!J$4:J$902,MATCH(OrgTbl[[#This Row],[code5]],'Org2564 NEW'!$C$4:$C$902,0))</f>
        <v>รพช.F2 60,000-90,000</v>
      </c>
      <c r="Q721" s="164"/>
      <c r="R721" s="166"/>
    </row>
    <row r="722" spans="1:18" x14ac:dyDescent="0.35">
      <c r="A722" s="164" t="s">
        <v>890</v>
      </c>
      <c r="B722" s="164" t="s">
        <v>4484</v>
      </c>
      <c r="C722" s="164" t="s">
        <v>4485</v>
      </c>
      <c r="D722" s="164" t="s">
        <v>4486</v>
      </c>
      <c r="E722" s="165">
        <v>12</v>
      </c>
      <c r="F722" s="164" t="s">
        <v>948</v>
      </c>
      <c r="G722" s="164" t="str">
        <f>INDEX('Org2564 NEW'!E$4:E$902,MATCH(OrgTbl[[#This Row],[code5]],'Org2564 NEW'!$C$4:$C$902,0))</f>
        <v>รพช.</v>
      </c>
      <c r="H722" s="165">
        <v>90</v>
      </c>
      <c r="I722" s="164" t="s">
        <v>4469</v>
      </c>
      <c r="J722" s="169">
        <f>INDEX('Org2564 NEW'!G$4:G$902,MATCH(OrgTbl[[#This Row],[code5]],'Org2564 NEW'!$C$4:$C$902,0))</f>
        <v>143</v>
      </c>
      <c r="K722" s="164" t="s">
        <v>932</v>
      </c>
      <c r="L722" s="164" t="str">
        <f>INDEX('Org2564 NEW'!F$4:F$902,MATCH(OrgTbl[[#This Row],[code5]],'Org2564 NEW'!$C$4:$C$902,0))</f>
        <v>M2</v>
      </c>
      <c r="M722" s="165">
        <f>INDEX('Org2564 NEW'!I$4:I$902,MATCH(OrgTbl[[#This Row],[code5]],'Org2564 NEW'!$C$4:$C$902,0))</f>
        <v>13</v>
      </c>
      <c r="O722" s="164" t="s">
        <v>4488</v>
      </c>
      <c r="P722" s="164" t="str">
        <f>INDEX('Org2564 NEW'!J$4:J$902,MATCH(OrgTbl[[#This Row],[code5]],'Org2564 NEW'!$C$4:$C$902,0))</f>
        <v>รพช. M2 &gt;100</v>
      </c>
      <c r="Q722" s="164"/>
      <c r="R722" s="166"/>
    </row>
    <row r="723" spans="1:18" x14ac:dyDescent="0.35">
      <c r="A723" s="164" t="s">
        <v>891</v>
      </c>
      <c r="B723" s="164" t="s">
        <v>4489</v>
      </c>
      <c r="C723" s="164" t="s">
        <v>4490</v>
      </c>
      <c r="D723" s="164" t="s">
        <v>4491</v>
      </c>
      <c r="E723" s="165">
        <v>12</v>
      </c>
      <c r="F723" s="164" t="s">
        <v>948</v>
      </c>
      <c r="G723" s="164" t="str">
        <f>INDEX('Org2564 NEW'!E$4:E$902,MATCH(OrgTbl[[#This Row],[code5]],'Org2564 NEW'!$C$4:$C$902,0))</f>
        <v>รพช.</v>
      </c>
      <c r="H723" s="165">
        <v>90</v>
      </c>
      <c r="I723" s="164" t="s">
        <v>4469</v>
      </c>
      <c r="J723" s="169">
        <f>INDEX('Org2564 NEW'!G$4:G$902,MATCH(OrgTbl[[#This Row],[code5]],'Org2564 NEW'!$C$4:$C$902,0))</f>
        <v>70</v>
      </c>
      <c r="K723" s="164" t="s">
        <v>932</v>
      </c>
      <c r="L723" s="164" t="str">
        <f>INDEX('Org2564 NEW'!F$4:F$902,MATCH(OrgTbl[[#This Row],[code5]],'Org2564 NEW'!$C$4:$C$902,0))</f>
        <v>F2</v>
      </c>
      <c r="M723" s="165">
        <f>INDEX('Org2564 NEW'!I$4:I$902,MATCH(OrgTbl[[#This Row],[code5]],'Org2564 NEW'!$C$4:$C$902,0))</f>
        <v>7</v>
      </c>
      <c r="O723" s="164" t="s">
        <v>4492</v>
      </c>
      <c r="P723" s="164" t="str">
        <f>INDEX('Org2564 NEW'!J$4:J$902,MATCH(OrgTbl[[#This Row],[code5]],'Org2564 NEW'!$C$4:$C$902,0))</f>
        <v>รพช.F2 60,000-90,000</v>
      </c>
      <c r="Q723" s="164"/>
      <c r="R723" s="166"/>
    </row>
    <row r="724" spans="1:18" x14ac:dyDescent="0.35">
      <c r="A724" s="164" t="s">
        <v>892</v>
      </c>
      <c r="B724" s="164" t="s">
        <v>4493</v>
      </c>
      <c r="C724" s="164" t="s">
        <v>4494</v>
      </c>
      <c r="D724" s="164" t="s">
        <v>4495</v>
      </c>
      <c r="E724" s="165">
        <v>12</v>
      </c>
      <c r="F724" s="164" t="s">
        <v>948</v>
      </c>
      <c r="G724" s="164" t="str">
        <f>INDEX('Org2564 NEW'!E$4:E$902,MATCH(OrgTbl[[#This Row],[code5]],'Org2564 NEW'!$C$4:$C$902,0))</f>
        <v>รพช.</v>
      </c>
      <c r="H724" s="165">
        <v>90</v>
      </c>
      <c r="I724" s="164" t="s">
        <v>4469</v>
      </c>
      <c r="J724" s="169">
        <f>INDEX('Org2564 NEW'!G$4:G$902,MATCH(OrgTbl[[#This Row],[code5]],'Org2564 NEW'!$C$4:$C$902,0))</f>
        <v>46</v>
      </c>
      <c r="K724" s="164" t="s">
        <v>932</v>
      </c>
      <c r="L724" s="164" t="str">
        <f>INDEX('Org2564 NEW'!F$4:F$902,MATCH(OrgTbl[[#This Row],[code5]],'Org2564 NEW'!$C$4:$C$902,0))</f>
        <v>F2</v>
      </c>
      <c r="M724" s="165">
        <f>INDEX('Org2564 NEW'!I$4:I$902,MATCH(OrgTbl[[#This Row],[code5]],'Org2564 NEW'!$C$4:$C$902,0))</f>
        <v>7</v>
      </c>
      <c r="O724" s="164" t="s">
        <v>4496</v>
      </c>
      <c r="P724" s="164" t="str">
        <f>INDEX('Org2564 NEW'!J$4:J$902,MATCH(OrgTbl[[#This Row],[code5]],'Org2564 NEW'!$C$4:$C$902,0))</f>
        <v>รพช.F2 60,000-90,000</v>
      </c>
      <c r="Q724" s="164"/>
      <c r="R724" s="166"/>
    </row>
    <row r="725" spans="1:18" x14ac:dyDescent="0.35">
      <c r="A725" s="164" t="s">
        <v>893</v>
      </c>
      <c r="B725" s="164" t="s">
        <v>4497</v>
      </c>
      <c r="C725" s="164" t="s">
        <v>4498</v>
      </c>
      <c r="D725" s="164" t="s">
        <v>4499</v>
      </c>
      <c r="E725" s="165">
        <v>12</v>
      </c>
      <c r="F725" s="164" t="s">
        <v>948</v>
      </c>
      <c r="G725" s="164" t="str">
        <f>INDEX('Org2564 NEW'!E$4:E$902,MATCH(OrgTbl[[#This Row],[code5]],'Org2564 NEW'!$C$4:$C$902,0))</f>
        <v>รพช.</v>
      </c>
      <c r="H725" s="165">
        <v>90</v>
      </c>
      <c r="I725" s="164" t="s">
        <v>4469</v>
      </c>
      <c r="J725" s="169">
        <f>INDEX('Org2564 NEW'!G$4:G$902,MATCH(OrgTbl[[#This Row],[code5]],'Org2564 NEW'!$C$4:$C$902,0))</f>
        <v>62</v>
      </c>
      <c r="K725" s="164" t="s">
        <v>932</v>
      </c>
      <c r="L725" s="164" t="str">
        <f>INDEX('Org2564 NEW'!F$4:F$902,MATCH(OrgTbl[[#This Row],[code5]],'Org2564 NEW'!$C$4:$C$902,0))</f>
        <v>F1</v>
      </c>
      <c r="M725" s="165">
        <f>INDEX('Org2564 NEW'!I$4:I$902,MATCH(OrgTbl[[#This Row],[code5]],'Org2564 NEW'!$C$4:$C$902,0))</f>
        <v>9</v>
      </c>
      <c r="O725" s="164" t="s">
        <v>4500</v>
      </c>
      <c r="P725" s="164" t="str">
        <f>INDEX('Org2564 NEW'!J$4:J$902,MATCH(OrgTbl[[#This Row],[code5]],'Org2564 NEW'!$C$4:$C$902,0))</f>
        <v>รพช.F1 &lt;=50,000</v>
      </c>
      <c r="Q725" s="164"/>
      <c r="R725" s="166"/>
    </row>
    <row r="726" spans="1:18" x14ac:dyDescent="0.35">
      <c r="A726" s="164" t="s">
        <v>894</v>
      </c>
      <c r="B726" s="164" t="s">
        <v>4501</v>
      </c>
      <c r="C726" s="164" t="s">
        <v>4502</v>
      </c>
      <c r="D726" s="164" t="s">
        <v>4503</v>
      </c>
      <c r="E726" s="165">
        <v>12</v>
      </c>
      <c r="F726" s="164" t="s">
        <v>948</v>
      </c>
      <c r="G726" s="164" t="str">
        <f>INDEX('Org2564 NEW'!E$4:E$902,MATCH(OrgTbl[[#This Row],[code5]],'Org2564 NEW'!$C$4:$C$902,0))</f>
        <v>รพช.</v>
      </c>
      <c r="H726" s="165">
        <v>90</v>
      </c>
      <c r="I726" s="164" t="s">
        <v>4469</v>
      </c>
      <c r="J726" s="169">
        <f>INDEX('Org2564 NEW'!G$4:G$902,MATCH(OrgTbl[[#This Row],[code5]],'Org2564 NEW'!$C$4:$C$902,0))</f>
        <v>30</v>
      </c>
      <c r="K726" s="164" t="s">
        <v>932</v>
      </c>
      <c r="L726" s="164" t="str">
        <f>INDEX('Org2564 NEW'!F$4:F$902,MATCH(OrgTbl[[#This Row],[code5]],'Org2564 NEW'!$C$4:$C$902,0))</f>
        <v>F2</v>
      </c>
      <c r="M726" s="165">
        <f>INDEX('Org2564 NEW'!I$4:I$902,MATCH(OrgTbl[[#This Row],[code5]],'Org2564 NEW'!$C$4:$C$902,0))</f>
        <v>5</v>
      </c>
      <c r="O726" s="164" t="s">
        <v>4504</v>
      </c>
      <c r="P726" s="164" t="str">
        <f>INDEX('Org2564 NEW'!J$4:J$902,MATCH(OrgTbl[[#This Row],[code5]],'Org2564 NEW'!$C$4:$C$902,0))</f>
        <v>รพช.F2 &lt;=30,000</v>
      </c>
      <c r="Q726" s="164"/>
      <c r="R726" s="166"/>
    </row>
    <row r="727" spans="1:18" x14ac:dyDescent="0.35">
      <c r="A727" s="164" t="s">
        <v>895</v>
      </c>
      <c r="B727" s="164" t="s">
        <v>4505</v>
      </c>
      <c r="C727" s="164" t="s">
        <v>4506</v>
      </c>
      <c r="D727" s="164" t="s">
        <v>4507</v>
      </c>
      <c r="E727" s="165">
        <v>12</v>
      </c>
      <c r="F727" s="164" t="s">
        <v>948</v>
      </c>
      <c r="G727" s="164" t="str">
        <f>INDEX('Org2564 NEW'!E$4:E$902,MATCH(OrgTbl[[#This Row],[code5]],'Org2564 NEW'!$C$4:$C$902,0))</f>
        <v>รพช.</v>
      </c>
      <c r="H727" s="165">
        <v>90</v>
      </c>
      <c r="I727" s="164" t="s">
        <v>4469</v>
      </c>
      <c r="J727" s="169">
        <f>INDEX('Org2564 NEW'!G$4:G$902,MATCH(OrgTbl[[#This Row],[code5]],'Org2564 NEW'!$C$4:$C$902,0))</f>
        <v>72</v>
      </c>
      <c r="K727" s="164" t="s">
        <v>932</v>
      </c>
      <c r="L727" s="164" t="str">
        <f>INDEX('Org2564 NEW'!F$4:F$902,MATCH(OrgTbl[[#This Row],[code5]],'Org2564 NEW'!$C$4:$C$902,0))</f>
        <v>F2</v>
      </c>
      <c r="M727" s="165">
        <f>INDEX('Org2564 NEW'!I$4:I$902,MATCH(OrgTbl[[#This Row],[code5]],'Org2564 NEW'!$C$4:$C$902,0))</f>
        <v>6</v>
      </c>
      <c r="O727" s="164" t="s">
        <v>4508</v>
      </c>
      <c r="P727" s="164" t="str">
        <f>INDEX('Org2564 NEW'!J$4:J$902,MATCH(OrgTbl[[#This Row],[code5]],'Org2564 NEW'!$C$4:$C$902,0))</f>
        <v>รพช.F2 30,000 - 60,000</v>
      </c>
      <c r="Q727" s="164"/>
      <c r="R727" s="166"/>
    </row>
    <row r="728" spans="1:18" x14ac:dyDescent="0.35">
      <c r="A728" s="164" t="s">
        <v>896</v>
      </c>
      <c r="B728" s="164" t="s">
        <v>4509</v>
      </c>
      <c r="C728" s="164" t="s">
        <v>4510</v>
      </c>
      <c r="D728" s="164" t="s">
        <v>4511</v>
      </c>
      <c r="E728" s="165">
        <v>12</v>
      </c>
      <c r="F728" s="164" t="s">
        <v>948</v>
      </c>
      <c r="G728" s="164" t="str">
        <f>INDEX('Org2564 NEW'!E$4:E$902,MATCH(OrgTbl[[#This Row],[code5]],'Org2564 NEW'!$C$4:$C$902,0))</f>
        <v>รพช.</v>
      </c>
      <c r="H728" s="165">
        <v>90</v>
      </c>
      <c r="I728" s="164" t="s">
        <v>4469</v>
      </c>
      <c r="J728" s="169">
        <f>INDEX('Org2564 NEW'!G$4:G$902,MATCH(OrgTbl[[#This Row],[code5]],'Org2564 NEW'!$C$4:$C$902,0))</f>
        <v>55</v>
      </c>
      <c r="K728" s="164" t="s">
        <v>932</v>
      </c>
      <c r="L728" s="164" t="str">
        <f>INDEX('Org2564 NEW'!F$4:F$902,MATCH(OrgTbl[[#This Row],[code5]],'Org2564 NEW'!$C$4:$C$902,0))</f>
        <v>F2</v>
      </c>
      <c r="M728" s="165">
        <f>INDEX('Org2564 NEW'!I$4:I$902,MATCH(OrgTbl[[#This Row],[code5]],'Org2564 NEW'!$C$4:$C$902,0))</f>
        <v>6</v>
      </c>
      <c r="O728" s="164" t="s">
        <v>4512</v>
      </c>
      <c r="P728" s="164" t="str">
        <f>INDEX('Org2564 NEW'!J$4:J$902,MATCH(OrgTbl[[#This Row],[code5]],'Org2564 NEW'!$C$4:$C$902,0))</f>
        <v>รพช.F2 30,000 - 60,000</v>
      </c>
      <c r="Q728" s="164"/>
      <c r="R728" s="166"/>
    </row>
    <row r="729" spans="1:18" x14ac:dyDescent="0.35">
      <c r="A729" s="164" t="s">
        <v>897</v>
      </c>
      <c r="B729" s="164" t="s">
        <v>4513</v>
      </c>
      <c r="C729" s="164" t="s">
        <v>4514</v>
      </c>
      <c r="D729" s="164" t="s">
        <v>4515</v>
      </c>
      <c r="E729" s="165">
        <v>12</v>
      </c>
      <c r="F729" s="164" t="s">
        <v>948</v>
      </c>
      <c r="G729" s="164" t="str">
        <f>INDEX('Org2564 NEW'!E$4:E$902,MATCH(OrgTbl[[#This Row],[code5]],'Org2564 NEW'!$C$4:$C$902,0))</f>
        <v>รพช.</v>
      </c>
      <c r="H729" s="165">
        <v>90</v>
      </c>
      <c r="I729" s="164" t="s">
        <v>4469</v>
      </c>
      <c r="J729" s="169">
        <f>INDEX('Org2564 NEW'!G$4:G$902,MATCH(OrgTbl[[#This Row],[code5]],'Org2564 NEW'!$C$4:$C$902,0))</f>
        <v>30</v>
      </c>
      <c r="K729" s="164" t="s">
        <v>932</v>
      </c>
      <c r="L729" s="164" t="str">
        <f>INDEX('Org2564 NEW'!F$4:F$902,MATCH(OrgTbl[[#This Row],[code5]],'Org2564 NEW'!$C$4:$C$902,0))</f>
        <v>F2</v>
      </c>
      <c r="M729" s="165">
        <f>INDEX('Org2564 NEW'!I$4:I$902,MATCH(OrgTbl[[#This Row],[code5]],'Org2564 NEW'!$C$4:$C$902,0))</f>
        <v>5</v>
      </c>
      <c r="O729" s="164" t="s">
        <v>4516</v>
      </c>
      <c r="P729" s="164" t="str">
        <f>INDEX('Org2564 NEW'!J$4:J$902,MATCH(OrgTbl[[#This Row],[code5]],'Org2564 NEW'!$C$4:$C$902,0))</f>
        <v>รพช.F2 &lt;=30,000</v>
      </c>
      <c r="Q729" s="164"/>
      <c r="R729" s="166"/>
    </row>
    <row r="730" spans="1:18" x14ac:dyDescent="0.35">
      <c r="A730" s="164" t="s">
        <v>898</v>
      </c>
      <c r="B730" s="164" t="s">
        <v>4517</v>
      </c>
      <c r="C730" s="164" t="s">
        <v>4518</v>
      </c>
      <c r="D730" s="164" t="s">
        <v>4519</v>
      </c>
      <c r="E730" s="165">
        <v>12</v>
      </c>
      <c r="F730" s="164" t="s">
        <v>948</v>
      </c>
      <c r="G730" s="164" t="str">
        <f>INDEX('Org2564 NEW'!E$4:E$902,MATCH(OrgTbl[[#This Row],[code5]],'Org2564 NEW'!$C$4:$C$902,0))</f>
        <v>รพช.</v>
      </c>
      <c r="H730" s="165">
        <v>90</v>
      </c>
      <c r="I730" s="164" t="s">
        <v>4469</v>
      </c>
      <c r="J730" s="169">
        <f>INDEX('Org2564 NEW'!G$4:G$902,MATCH(OrgTbl[[#This Row],[code5]],'Org2564 NEW'!$C$4:$C$902,0))</f>
        <v>29</v>
      </c>
      <c r="K730" s="164" t="s">
        <v>932</v>
      </c>
      <c r="L730" s="164" t="str">
        <f>INDEX('Org2564 NEW'!F$4:F$902,MATCH(OrgTbl[[#This Row],[code5]],'Org2564 NEW'!$C$4:$C$902,0))</f>
        <v>F2</v>
      </c>
      <c r="M730" s="165">
        <f>INDEX('Org2564 NEW'!I$4:I$902,MATCH(OrgTbl[[#This Row],[code5]],'Org2564 NEW'!$C$4:$C$902,0))</f>
        <v>5</v>
      </c>
      <c r="O730" s="164" t="s">
        <v>4520</v>
      </c>
      <c r="P730" s="164" t="str">
        <f>INDEX('Org2564 NEW'!J$4:J$902,MATCH(OrgTbl[[#This Row],[code5]],'Org2564 NEW'!$C$4:$C$902,0))</f>
        <v>รพช.F2 &lt;=30,000</v>
      </c>
      <c r="Q730" s="164"/>
      <c r="R730" s="166"/>
    </row>
    <row r="731" spans="1:18" x14ac:dyDescent="0.35">
      <c r="A731" s="164" t="s">
        <v>899</v>
      </c>
      <c r="B731" s="164" t="s">
        <v>4521</v>
      </c>
      <c r="C731" s="164" t="s">
        <v>4522</v>
      </c>
      <c r="D731" s="164" t="s">
        <v>4523</v>
      </c>
      <c r="E731" s="165">
        <v>12</v>
      </c>
      <c r="F731" s="164" t="s">
        <v>948</v>
      </c>
      <c r="G731" s="164" t="str">
        <f>INDEX('Org2564 NEW'!E$4:E$902,MATCH(OrgTbl[[#This Row],[code5]],'Org2564 NEW'!$C$4:$C$902,0))</f>
        <v>รพช.</v>
      </c>
      <c r="H731" s="165">
        <v>90</v>
      </c>
      <c r="I731" s="164" t="s">
        <v>4469</v>
      </c>
      <c r="J731" s="169">
        <f>INDEX('Org2564 NEW'!G$4:G$902,MATCH(OrgTbl[[#This Row],[code5]],'Org2564 NEW'!$C$4:$C$902,0))</f>
        <v>34</v>
      </c>
      <c r="K731" s="164" t="s">
        <v>932</v>
      </c>
      <c r="L731" s="164" t="str">
        <f>INDEX('Org2564 NEW'!F$4:F$902,MATCH(OrgTbl[[#This Row],[code5]],'Org2564 NEW'!$C$4:$C$902,0))</f>
        <v>F2</v>
      </c>
      <c r="M731" s="165">
        <f>INDEX('Org2564 NEW'!I$4:I$902,MATCH(OrgTbl[[#This Row],[code5]],'Org2564 NEW'!$C$4:$C$902,0))</f>
        <v>6</v>
      </c>
      <c r="O731" s="164" t="s">
        <v>4524</v>
      </c>
      <c r="P731" s="164" t="str">
        <f>INDEX('Org2564 NEW'!J$4:J$902,MATCH(OrgTbl[[#This Row],[code5]],'Org2564 NEW'!$C$4:$C$902,0))</f>
        <v>รพช.F2 30,000 - 60,000</v>
      </c>
      <c r="Q731" s="164"/>
      <c r="R731" s="166"/>
    </row>
    <row r="732" spans="1:18" x14ac:dyDescent="0.35">
      <c r="A732" s="164" t="s">
        <v>900</v>
      </c>
      <c r="B732" s="164" t="s">
        <v>4525</v>
      </c>
      <c r="C732" s="164" t="s">
        <v>4526</v>
      </c>
      <c r="D732" s="164" t="s">
        <v>4527</v>
      </c>
      <c r="E732" s="165">
        <v>12</v>
      </c>
      <c r="F732" s="164" t="s">
        <v>948</v>
      </c>
      <c r="G732" s="164" t="str">
        <f>INDEX('Org2564 NEW'!E$4:E$902,MATCH(OrgTbl[[#This Row],[code5]],'Org2564 NEW'!$C$4:$C$902,0))</f>
        <v>รพช.</v>
      </c>
      <c r="H732" s="165">
        <v>90</v>
      </c>
      <c r="I732" s="164" t="s">
        <v>4469</v>
      </c>
      <c r="J732" s="169">
        <f>INDEX('Org2564 NEW'!G$4:G$902,MATCH(OrgTbl[[#This Row],[code5]],'Org2564 NEW'!$C$4:$C$902,0))</f>
        <v>24</v>
      </c>
      <c r="K732" s="164" t="s">
        <v>932</v>
      </c>
      <c r="L732" s="164" t="str">
        <f>INDEX('Org2564 NEW'!F$4:F$902,MATCH(OrgTbl[[#This Row],[code5]],'Org2564 NEW'!$C$4:$C$902,0))</f>
        <v>F2</v>
      </c>
      <c r="M732" s="165">
        <f>INDEX('Org2564 NEW'!I$4:I$902,MATCH(OrgTbl[[#This Row],[code5]],'Org2564 NEW'!$C$4:$C$902,0))</f>
        <v>5</v>
      </c>
      <c r="O732" s="164" t="s">
        <v>4528</v>
      </c>
      <c r="P732" s="164" t="str">
        <f>INDEX('Org2564 NEW'!J$4:J$902,MATCH(OrgTbl[[#This Row],[code5]],'Org2564 NEW'!$C$4:$C$902,0))</f>
        <v>รพช.F2 &lt;=30,000</v>
      </c>
      <c r="Q732" s="164"/>
      <c r="R732" s="166"/>
    </row>
    <row r="733" spans="1:18" x14ac:dyDescent="0.35">
      <c r="A733" s="164" t="s">
        <v>901</v>
      </c>
      <c r="B733" s="164" t="s">
        <v>4529</v>
      </c>
      <c r="C733" s="164" t="s">
        <v>4530</v>
      </c>
      <c r="D733" s="164" t="s">
        <v>4531</v>
      </c>
      <c r="E733" s="165">
        <v>12</v>
      </c>
      <c r="F733" s="164" t="s">
        <v>948</v>
      </c>
      <c r="G733" s="164" t="str">
        <f>INDEX('Org2564 NEW'!E$4:E$902,MATCH(OrgTbl[[#This Row],[code5]],'Org2564 NEW'!$C$4:$C$902,0))</f>
        <v>รพช.</v>
      </c>
      <c r="H733" s="165">
        <v>90</v>
      </c>
      <c r="I733" s="164" t="s">
        <v>4469</v>
      </c>
      <c r="J733" s="169">
        <f>INDEX('Org2564 NEW'!G$4:G$902,MATCH(OrgTbl[[#This Row],[code5]],'Org2564 NEW'!$C$4:$C$902,0))</f>
        <v>30</v>
      </c>
      <c r="K733" s="164" t="s">
        <v>932</v>
      </c>
      <c r="L733" s="164" t="str">
        <f>INDEX('Org2564 NEW'!F$4:F$902,MATCH(OrgTbl[[#This Row],[code5]],'Org2564 NEW'!$C$4:$C$902,0))</f>
        <v>F2</v>
      </c>
      <c r="M733" s="165">
        <f>INDEX('Org2564 NEW'!I$4:I$902,MATCH(OrgTbl[[#This Row],[code5]],'Org2564 NEW'!$C$4:$C$902,0))</f>
        <v>6</v>
      </c>
      <c r="O733" s="164" t="s">
        <v>4532</v>
      </c>
      <c r="P733" s="164" t="str">
        <f>INDEX('Org2564 NEW'!J$4:J$902,MATCH(OrgTbl[[#This Row],[code5]],'Org2564 NEW'!$C$4:$C$902,0))</f>
        <v>รพช.F2 30,000 - 60,000</v>
      </c>
      <c r="Q733" s="164"/>
      <c r="R733" s="166"/>
    </row>
    <row r="734" spans="1:18" x14ac:dyDescent="0.35">
      <c r="A734" s="164" t="s">
        <v>902</v>
      </c>
      <c r="B734" s="164" t="s">
        <v>4533</v>
      </c>
      <c r="C734" s="164" t="s">
        <v>4534</v>
      </c>
      <c r="D734" s="164" t="s">
        <v>4535</v>
      </c>
      <c r="E734" s="165">
        <v>12</v>
      </c>
      <c r="F734" s="164" t="s">
        <v>948</v>
      </c>
      <c r="G734" s="164" t="str">
        <f>INDEX('Org2564 NEW'!E$4:E$902,MATCH(OrgTbl[[#This Row],[code5]],'Org2564 NEW'!$C$4:$C$902,0))</f>
        <v>รพช.</v>
      </c>
      <c r="H734" s="165">
        <v>90</v>
      </c>
      <c r="I734" s="164" t="s">
        <v>4469</v>
      </c>
      <c r="J734" s="169">
        <f>INDEX('Org2564 NEW'!G$4:G$902,MATCH(OrgTbl[[#This Row],[code5]],'Org2564 NEW'!$C$4:$C$902,0))</f>
        <v>36</v>
      </c>
      <c r="K734" s="164" t="s">
        <v>932</v>
      </c>
      <c r="L734" s="164" t="str">
        <f>INDEX('Org2564 NEW'!F$4:F$902,MATCH(OrgTbl[[#This Row],[code5]],'Org2564 NEW'!$C$4:$C$902,0))</f>
        <v>F2</v>
      </c>
      <c r="M734" s="165">
        <f>INDEX('Org2564 NEW'!I$4:I$902,MATCH(OrgTbl[[#This Row],[code5]],'Org2564 NEW'!$C$4:$C$902,0))</f>
        <v>5</v>
      </c>
      <c r="O734" s="164" t="s">
        <v>4536</v>
      </c>
      <c r="P734" s="164" t="str">
        <f>INDEX('Org2564 NEW'!J$4:J$902,MATCH(OrgTbl[[#This Row],[code5]],'Org2564 NEW'!$C$4:$C$902,0))</f>
        <v>รพช.F2 &lt;=30,000</v>
      </c>
      <c r="Q734" s="164"/>
      <c r="R734" s="166"/>
    </row>
    <row r="735" spans="1:18" x14ac:dyDescent="0.35">
      <c r="A735" s="164" t="s">
        <v>904</v>
      </c>
      <c r="B735" s="164" t="s">
        <v>4542</v>
      </c>
      <c r="C735" s="164" t="s">
        <v>4543</v>
      </c>
      <c r="D735" s="164" t="s">
        <v>4544</v>
      </c>
      <c r="E735" s="165">
        <v>12</v>
      </c>
      <c r="F735" s="164" t="s">
        <v>948</v>
      </c>
      <c r="G735" s="164" t="str">
        <f>INDEX('Org2564 NEW'!E$4:E$902,MATCH(OrgTbl[[#This Row],[code5]],'Org2564 NEW'!$C$4:$C$902,0))</f>
        <v>รพช.</v>
      </c>
      <c r="H735" s="165">
        <v>91</v>
      </c>
      <c r="I735" s="164" t="s">
        <v>4539</v>
      </c>
      <c r="J735" s="169">
        <f>INDEX('Org2564 NEW'!G$4:G$902,MATCH(OrgTbl[[#This Row],[code5]],'Org2564 NEW'!$C$4:$C$902,0))</f>
        <v>31</v>
      </c>
      <c r="K735" s="164" t="s">
        <v>941</v>
      </c>
      <c r="L735" s="164" t="str">
        <f>INDEX('Org2564 NEW'!F$4:F$902,MATCH(OrgTbl[[#This Row],[code5]],'Org2564 NEW'!$C$4:$C$902,0))</f>
        <v>F2</v>
      </c>
      <c r="M735" s="165">
        <f>INDEX('Org2564 NEW'!I$4:I$902,MATCH(OrgTbl[[#This Row],[code5]],'Org2564 NEW'!$C$4:$C$902,0))</f>
        <v>5</v>
      </c>
      <c r="O735" s="164" t="s">
        <v>4545</v>
      </c>
      <c r="P735" s="164" t="str">
        <f>INDEX('Org2564 NEW'!J$4:J$902,MATCH(OrgTbl[[#This Row],[code5]],'Org2564 NEW'!$C$4:$C$902,0))</f>
        <v>รพช.F2 &lt;=30,000</v>
      </c>
      <c r="Q735" s="164"/>
      <c r="R735" s="166"/>
    </row>
    <row r="736" spans="1:18" x14ac:dyDescent="0.35">
      <c r="A736" s="164" t="s">
        <v>905</v>
      </c>
      <c r="B736" s="164" t="s">
        <v>4546</v>
      </c>
      <c r="C736" s="164" t="s">
        <v>4547</v>
      </c>
      <c r="D736" s="164" t="s">
        <v>4548</v>
      </c>
      <c r="E736" s="165">
        <v>12</v>
      </c>
      <c r="F736" s="164" t="s">
        <v>948</v>
      </c>
      <c r="G736" s="164" t="str">
        <f>INDEX('Org2564 NEW'!E$4:E$902,MATCH(OrgTbl[[#This Row],[code5]],'Org2564 NEW'!$C$4:$C$902,0))</f>
        <v>รพช.</v>
      </c>
      <c r="H736" s="165">
        <v>91</v>
      </c>
      <c r="I736" s="164" t="s">
        <v>4539</v>
      </c>
      <c r="J736" s="169">
        <f>INDEX('Org2564 NEW'!G$4:G$902,MATCH(OrgTbl[[#This Row],[code5]],'Org2564 NEW'!$C$4:$C$902,0))</f>
        <v>33</v>
      </c>
      <c r="K736" s="164" t="s">
        <v>941</v>
      </c>
      <c r="L736" s="164" t="str">
        <f>INDEX('Org2564 NEW'!F$4:F$902,MATCH(OrgTbl[[#This Row],[code5]],'Org2564 NEW'!$C$4:$C$902,0))</f>
        <v>F2</v>
      </c>
      <c r="M736" s="165">
        <f>INDEX('Org2564 NEW'!I$4:I$902,MATCH(OrgTbl[[#This Row],[code5]],'Org2564 NEW'!$C$4:$C$902,0))</f>
        <v>5</v>
      </c>
      <c r="O736" s="164" t="s">
        <v>4549</v>
      </c>
      <c r="P736" s="164" t="str">
        <f>INDEX('Org2564 NEW'!J$4:J$902,MATCH(OrgTbl[[#This Row],[code5]],'Org2564 NEW'!$C$4:$C$902,0))</f>
        <v>รพช.F2 &lt;=30,000</v>
      </c>
      <c r="Q736" s="164"/>
      <c r="R736" s="166"/>
    </row>
    <row r="737" spans="1:18" x14ac:dyDescent="0.35">
      <c r="A737" s="164" t="s">
        <v>906</v>
      </c>
      <c r="B737" s="164" t="s">
        <v>4550</v>
      </c>
      <c r="C737" s="164" t="s">
        <v>4551</v>
      </c>
      <c r="D737" s="164" t="s">
        <v>4552</v>
      </c>
      <c r="E737" s="165">
        <v>12</v>
      </c>
      <c r="F737" s="164" t="s">
        <v>948</v>
      </c>
      <c r="G737" s="164" t="str">
        <f>INDEX('Org2564 NEW'!E$4:E$902,MATCH(OrgTbl[[#This Row],[code5]],'Org2564 NEW'!$C$4:$C$902,0))</f>
        <v>รพช.</v>
      </c>
      <c r="H737" s="165">
        <v>91</v>
      </c>
      <c r="I737" s="164" t="s">
        <v>4539</v>
      </c>
      <c r="J737" s="169">
        <f>INDEX('Org2564 NEW'!G$4:G$902,MATCH(OrgTbl[[#This Row],[code5]],'Org2564 NEW'!$C$4:$C$902,0))</f>
        <v>33</v>
      </c>
      <c r="K737" s="164" t="s">
        <v>941</v>
      </c>
      <c r="L737" s="164" t="str">
        <f>INDEX('Org2564 NEW'!F$4:F$902,MATCH(OrgTbl[[#This Row],[code5]],'Org2564 NEW'!$C$4:$C$902,0))</f>
        <v>F2</v>
      </c>
      <c r="M737" s="165">
        <f>INDEX('Org2564 NEW'!I$4:I$902,MATCH(OrgTbl[[#This Row],[code5]],'Org2564 NEW'!$C$4:$C$902,0))</f>
        <v>5</v>
      </c>
      <c r="O737" s="164" t="s">
        <v>4553</v>
      </c>
      <c r="P737" s="164" t="str">
        <f>INDEX('Org2564 NEW'!J$4:J$902,MATCH(OrgTbl[[#This Row],[code5]],'Org2564 NEW'!$C$4:$C$902,0))</f>
        <v>รพช.F2 &lt;=30,000</v>
      </c>
      <c r="Q737" s="164"/>
      <c r="R737" s="166"/>
    </row>
    <row r="738" spans="1:18" x14ac:dyDescent="0.35">
      <c r="A738" s="164" t="s">
        <v>907</v>
      </c>
      <c r="B738" s="164" t="s">
        <v>4554</v>
      </c>
      <c r="C738" s="164" t="s">
        <v>4555</v>
      </c>
      <c r="D738" s="164" t="s">
        <v>4556</v>
      </c>
      <c r="E738" s="165">
        <v>12</v>
      </c>
      <c r="F738" s="164" t="s">
        <v>948</v>
      </c>
      <c r="G738" s="164" t="str">
        <f>INDEX('Org2564 NEW'!E$4:E$902,MATCH(OrgTbl[[#This Row],[code5]],'Org2564 NEW'!$C$4:$C$902,0))</f>
        <v>รพช.</v>
      </c>
      <c r="H738" s="165">
        <v>91</v>
      </c>
      <c r="I738" s="164" t="s">
        <v>4539</v>
      </c>
      <c r="J738" s="169">
        <f>INDEX('Org2564 NEW'!G$4:G$902,MATCH(OrgTbl[[#This Row],[code5]],'Org2564 NEW'!$C$4:$C$902,0))</f>
        <v>83</v>
      </c>
      <c r="K738" s="164" t="s">
        <v>941</v>
      </c>
      <c r="L738" s="164" t="str">
        <f>INDEX('Org2564 NEW'!F$4:F$902,MATCH(OrgTbl[[#This Row],[code5]],'Org2564 NEW'!$C$4:$C$902,0))</f>
        <v>F1</v>
      </c>
      <c r="M738" s="165">
        <f>INDEX('Org2564 NEW'!I$4:I$902,MATCH(OrgTbl[[#This Row],[code5]],'Org2564 NEW'!$C$4:$C$902,0))</f>
        <v>10</v>
      </c>
      <c r="O738" s="164" t="s">
        <v>4557</v>
      </c>
      <c r="P738" s="164" t="str">
        <f>INDEX('Org2564 NEW'!J$4:J$902,MATCH(OrgTbl[[#This Row],[code5]],'Org2564 NEW'!$C$4:$C$902,0))</f>
        <v>รพช.F1 50,000-100,000</v>
      </c>
      <c r="Q738" s="164"/>
      <c r="R738" s="166"/>
    </row>
    <row r="739" spans="1:18" x14ac:dyDescent="0.35">
      <c r="A739" s="164" t="s">
        <v>908</v>
      </c>
      <c r="B739" s="164" t="s">
        <v>4558</v>
      </c>
      <c r="C739" s="164" t="s">
        <v>4559</v>
      </c>
      <c r="D739" s="164" t="s">
        <v>4560</v>
      </c>
      <c r="E739" s="165">
        <v>12</v>
      </c>
      <c r="F739" s="164" t="s">
        <v>948</v>
      </c>
      <c r="G739" s="164" t="str">
        <f>INDEX('Org2564 NEW'!E$4:E$902,MATCH(OrgTbl[[#This Row],[code5]],'Org2564 NEW'!$C$4:$C$902,0))</f>
        <v>รพช.</v>
      </c>
      <c r="H739" s="165">
        <v>91</v>
      </c>
      <c r="I739" s="164" t="s">
        <v>4539</v>
      </c>
      <c r="J739" s="169">
        <f>INDEX('Org2564 NEW'!G$4:G$902,MATCH(OrgTbl[[#This Row],[code5]],'Org2564 NEW'!$C$4:$C$902,0))</f>
        <v>36</v>
      </c>
      <c r="K739" s="164" t="s">
        <v>941</v>
      </c>
      <c r="L739" s="164" t="str">
        <f>INDEX('Org2564 NEW'!F$4:F$902,MATCH(OrgTbl[[#This Row],[code5]],'Org2564 NEW'!$C$4:$C$902,0))</f>
        <v>F2</v>
      </c>
      <c r="M739" s="165">
        <f>INDEX('Org2564 NEW'!I$4:I$902,MATCH(OrgTbl[[#This Row],[code5]],'Org2564 NEW'!$C$4:$C$902,0))</f>
        <v>5</v>
      </c>
      <c r="O739" s="164" t="s">
        <v>4561</v>
      </c>
      <c r="P739" s="164" t="str">
        <f>INDEX('Org2564 NEW'!J$4:J$902,MATCH(OrgTbl[[#This Row],[code5]],'Org2564 NEW'!$C$4:$C$902,0))</f>
        <v>รพช.F2 &lt;=30,000</v>
      </c>
      <c r="Q739" s="164"/>
      <c r="R739" s="166"/>
    </row>
    <row r="740" spans="1:18" x14ac:dyDescent="0.35">
      <c r="A740" s="164" t="s">
        <v>834</v>
      </c>
      <c r="B740" s="164" t="s">
        <v>4571</v>
      </c>
      <c r="C740" s="164" t="s">
        <v>4572</v>
      </c>
      <c r="D740" s="164" t="s">
        <v>4573</v>
      </c>
      <c r="E740" s="165">
        <v>12</v>
      </c>
      <c r="F740" s="164" t="s">
        <v>948</v>
      </c>
      <c r="G740" s="164" t="str">
        <f>INDEX('Org2564 NEW'!E$4:E$902,MATCH(OrgTbl[[#This Row],[code5]],'Org2564 NEW'!$C$4:$C$902,0))</f>
        <v>รพช.</v>
      </c>
      <c r="H740" s="165">
        <v>92</v>
      </c>
      <c r="I740" s="164" t="s">
        <v>4568</v>
      </c>
      <c r="J740" s="169">
        <f>INDEX('Org2564 NEW'!G$4:G$902,MATCH(OrgTbl[[#This Row],[code5]],'Org2564 NEW'!$C$4:$C$902,0))</f>
        <v>77</v>
      </c>
      <c r="K740" s="164" t="s">
        <v>932</v>
      </c>
      <c r="L740" s="164" t="str">
        <f>INDEX('Org2564 NEW'!F$4:F$902,MATCH(OrgTbl[[#This Row],[code5]],'Org2564 NEW'!$C$4:$C$902,0))</f>
        <v>F1</v>
      </c>
      <c r="M740" s="165">
        <f>INDEX('Org2564 NEW'!I$4:I$902,MATCH(OrgTbl[[#This Row],[code5]],'Org2564 NEW'!$C$4:$C$902,0))</f>
        <v>10</v>
      </c>
      <c r="O740" s="164" t="s">
        <v>4574</v>
      </c>
      <c r="P740" s="164" t="str">
        <f>INDEX('Org2564 NEW'!J$4:J$902,MATCH(OrgTbl[[#This Row],[code5]],'Org2564 NEW'!$C$4:$C$902,0))</f>
        <v>รพช.F1 50,000-100,000</v>
      </c>
      <c r="Q740" s="164"/>
      <c r="R740" s="166"/>
    </row>
    <row r="741" spans="1:18" x14ac:dyDescent="0.35">
      <c r="A741" s="164" t="s">
        <v>835</v>
      </c>
      <c r="B741" s="164" t="s">
        <v>4575</v>
      </c>
      <c r="C741" s="164" t="s">
        <v>4576</v>
      </c>
      <c r="D741" s="164" t="s">
        <v>4577</v>
      </c>
      <c r="E741" s="165">
        <v>12</v>
      </c>
      <c r="F741" s="164" t="s">
        <v>948</v>
      </c>
      <c r="G741" s="164" t="str">
        <f>INDEX('Org2564 NEW'!E$4:E$902,MATCH(OrgTbl[[#This Row],[code5]],'Org2564 NEW'!$C$4:$C$902,0))</f>
        <v>รพช.</v>
      </c>
      <c r="H741" s="165">
        <v>92</v>
      </c>
      <c r="I741" s="164" t="s">
        <v>4568</v>
      </c>
      <c r="J741" s="169">
        <f>INDEX('Org2564 NEW'!G$4:G$902,MATCH(OrgTbl[[#This Row],[code5]],'Org2564 NEW'!$C$4:$C$902,0))</f>
        <v>60</v>
      </c>
      <c r="K741" s="164" t="s">
        <v>932</v>
      </c>
      <c r="L741" s="164" t="str">
        <f>INDEX('Org2564 NEW'!F$4:F$902,MATCH(OrgTbl[[#This Row],[code5]],'Org2564 NEW'!$C$4:$C$902,0))</f>
        <v>F1</v>
      </c>
      <c r="M741" s="165">
        <f>INDEX('Org2564 NEW'!I$4:I$902,MATCH(OrgTbl[[#This Row],[code5]],'Org2564 NEW'!$C$4:$C$902,0))</f>
        <v>9</v>
      </c>
      <c r="O741" s="164" t="s">
        <v>4578</v>
      </c>
      <c r="P741" s="164" t="str">
        <f>INDEX('Org2564 NEW'!J$4:J$902,MATCH(OrgTbl[[#This Row],[code5]],'Org2564 NEW'!$C$4:$C$902,0))</f>
        <v>รพช.F1 &lt;=50,000</v>
      </c>
      <c r="Q741" s="164"/>
      <c r="R741" s="166"/>
    </row>
    <row r="742" spans="1:18" x14ac:dyDescent="0.35">
      <c r="A742" s="164" t="s">
        <v>836</v>
      </c>
      <c r="B742" s="164" t="s">
        <v>4579</v>
      </c>
      <c r="C742" s="164" t="s">
        <v>4580</v>
      </c>
      <c r="D742" s="164" t="s">
        <v>4581</v>
      </c>
      <c r="E742" s="165">
        <v>12</v>
      </c>
      <c r="F742" s="164" t="s">
        <v>948</v>
      </c>
      <c r="G742" s="164" t="str">
        <f>INDEX('Org2564 NEW'!E$4:E$902,MATCH(OrgTbl[[#This Row],[code5]],'Org2564 NEW'!$C$4:$C$902,0))</f>
        <v>รพช.</v>
      </c>
      <c r="H742" s="165">
        <v>92</v>
      </c>
      <c r="I742" s="164" t="s">
        <v>4568</v>
      </c>
      <c r="J742" s="169">
        <f>INDEX('Org2564 NEW'!G$4:G$902,MATCH(OrgTbl[[#This Row],[code5]],'Org2564 NEW'!$C$4:$C$902,0))</f>
        <v>43</v>
      </c>
      <c r="K742" s="164" t="s">
        <v>932</v>
      </c>
      <c r="L742" s="164" t="str">
        <f>INDEX('Org2564 NEW'!F$4:F$902,MATCH(OrgTbl[[#This Row],[code5]],'Org2564 NEW'!$C$4:$C$902,0))</f>
        <v>F2</v>
      </c>
      <c r="M742" s="165">
        <f>INDEX('Org2564 NEW'!I$4:I$902,MATCH(OrgTbl[[#This Row],[code5]],'Org2564 NEW'!$C$4:$C$902,0))</f>
        <v>6</v>
      </c>
      <c r="O742" s="164" t="s">
        <v>4582</v>
      </c>
      <c r="P742" s="164" t="str">
        <f>INDEX('Org2564 NEW'!J$4:J$902,MATCH(OrgTbl[[#This Row],[code5]],'Org2564 NEW'!$C$4:$C$902,0))</f>
        <v>รพช.F2 30,000 - 60,000</v>
      </c>
      <c r="Q742" s="164"/>
      <c r="R742" s="166"/>
    </row>
    <row r="743" spans="1:18" x14ac:dyDescent="0.35">
      <c r="A743" s="164" t="s">
        <v>837</v>
      </c>
      <c r="B743" s="164" t="s">
        <v>4583</v>
      </c>
      <c r="C743" s="164" t="s">
        <v>4584</v>
      </c>
      <c r="D743" s="164" t="s">
        <v>4585</v>
      </c>
      <c r="E743" s="165">
        <v>12</v>
      </c>
      <c r="F743" s="164" t="s">
        <v>948</v>
      </c>
      <c r="G743" s="164" t="str">
        <f>INDEX('Org2564 NEW'!E$4:E$902,MATCH(OrgTbl[[#This Row],[code5]],'Org2564 NEW'!$C$4:$C$902,0))</f>
        <v>รพช.</v>
      </c>
      <c r="H743" s="165">
        <v>92</v>
      </c>
      <c r="I743" s="164" t="s">
        <v>4568</v>
      </c>
      <c r="J743" s="169">
        <f>INDEX('Org2564 NEW'!G$4:G$902,MATCH(OrgTbl[[#This Row],[code5]],'Org2564 NEW'!$C$4:$C$902,0))</f>
        <v>44</v>
      </c>
      <c r="K743" s="164" t="s">
        <v>932</v>
      </c>
      <c r="L743" s="164" t="str">
        <f>INDEX('Org2564 NEW'!F$4:F$902,MATCH(OrgTbl[[#This Row],[code5]],'Org2564 NEW'!$C$4:$C$902,0))</f>
        <v>F2</v>
      </c>
      <c r="M743" s="165">
        <f>INDEX('Org2564 NEW'!I$4:I$902,MATCH(OrgTbl[[#This Row],[code5]],'Org2564 NEW'!$C$4:$C$902,0))</f>
        <v>6</v>
      </c>
      <c r="O743" s="164" t="s">
        <v>4586</v>
      </c>
      <c r="P743" s="164" t="str">
        <f>INDEX('Org2564 NEW'!J$4:J$902,MATCH(OrgTbl[[#This Row],[code5]],'Org2564 NEW'!$C$4:$C$902,0))</f>
        <v>รพช.F2 30,000 - 60,000</v>
      </c>
      <c r="Q743" s="164"/>
      <c r="R743" s="166"/>
    </row>
    <row r="744" spans="1:18" x14ac:dyDescent="0.35">
      <c r="A744" s="164" t="s">
        <v>838</v>
      </c>
      <c r="B744" s="164" t="s">
        <v>4587</v>
      </c>
      <c r="C744" s="164" t="s">
        <v>4588</v>
      </c>
      <c r="D744" s="164" t="s">
        <v>4589</v>
      </c>
      <c r="E744" s="165">
        <v>12</v>
      </c>
      <c r="F744" s="164" t="s">
        <v>948</v>
      </c>
      <c r="G744" s="164" t="str">
        <f>INDEX('Org2564 NEW'!E$4:E$902,MATCH(OrgTbl[[#This Row],[code5]],'Org2564 NEW'!$C$4:$C$902,0))</f>
        <v>รพช.</v>
      </c>
      <c r="H744" s="165">
        <v>92</v>
      </c>
      <c r="I744" s="164" t="s">
        <v>4568</v>
      </c>
      <c r="J744" s="169">
        <f>INDEX('Org2564 NEW'!G$4:G$902,MATCH(OrgTbl[[#This Row],[code5]],'Org2564 NEW'!$C$4:$C$902,0))</f>
        <v>100</v>
      </c>
      <c r="K744" s="164" t="s">
        <v>932</v>
      </c>
      <c r="L744" s="164" t="str">
        <f>INDEX('Org2564 NEW'!F$4:F$902,MATCH(OrgTbl[[#This Row],[code5]],'Org2564 NEW'!$C$4:$C$902,0))</f>
        <v>M2</v>
      </c>
      <c r="M744" s="165">
        <f>INDEX('Org2564 NEW'!I$4:I$902,MATCH(OrgTbl[[#This Row],[code5]],'Org2564 NEW'!$C$4:$C$902,0))</f>
        <v>12</v>
      </c>
      <c r="O744" s="164" t="s">
        <v>4590</v>
      </c>
      <c r="P744" s="164" t="str">
        <f>INDEX('Org2564 NEW'!J$4:J$902,MATCH(OrgTbl[[#This Row],[code5]],'Org2564 NEW'!$C$4:$C$902,0))</f>
        <v>รพช. M2 &lt;=100</v>
      </c>
      <c r="Q744" s="164"/>
      <c r="R744" s="166"/>
    </row>
    <row r="745" spans="1:18" x14ac:dyDescent="0.35">
      <c r="A745" s="164" t="s">
        <v>839</v>
      </c>
      <c r="B745" s="164" t="s">
        <v>4591</v>
      </c>
      <c r="C745" s="164" t="s">
        <v>4592</v>
      </c>
      <c r="D745" s="164" t="s">
        <v>4593</v>
      </c>
      <c r="E745" s="165">
        <v>12</v>
      </c>
      <c r="F745" s="164" t="s">
        <v>948</v>
      </c>
      <c r="G745" s="164" t="str">
        <f>INDEX('Org2564 NEW'!E$4:E$902,MATCH(OrgTbl[[#This Row],[code5]],'Org2564 NEW'!$C$4:$C$902,0))</f>
        <v>รพช.</v>
      </c>
      <c r="H745" s="165">
        <v>92</v>
      </c>
      <c r="I745" s="164" t="s">
        <v>4568</v>
      </c>
      <c r="J745" s="169">
        <f>INDEX('Org2564 NEW'!G$4:G$902,MATCH(OrgTbl[[#This Row],[code5]],'Org2564 NEW'!$C$4:$C$902,0))</f>
        <v>38</v>
      </c>
      <c r="K745" s="164" t="s">
        <v>932</v>
      </c>
      <c r="L745" s="164" t="str">
        <f>INDEX('Org2564 NEW'!F$4:F$902,MATCH(OrgTbl[[#This Row],[code5]],'Org2564 NEW'!$C$4:$C$902,0))</f>
        <v>F2</v>
      </c>
      <c r="M745" s="165">
        <f>INDEX('Org2564 NEW'!I$4:I$902,MATCH(OrgTbl[[#This Row],[code5]],'Org2564 NEW'!$C$4:$C$902,0))</f>
        <v>6</v>
      </c>
      <c r="O745" s="164" t="s">
        <v>4594</v>
      </c>
      <c r="P745" s="164" t="str">
        <f>INDEX('Org2564 NEW'!J$4:J$902,MATCH(OrgTbl[[#This Row],[code5]],'Org2564 NEW'!$C$4:$C$902,0))</f>
        <v>รพช.F2 30,000 - 60,000</v>
      </c>
      <c r="Q745" s="164"/>
      <c r="R745" s="166"/>
    </row>
    <row r="746" spans="1:18" x14ac:dyDescent="0.35">
      <c r="A746" s="164" t="s">
        <v>840</v>
      </c>
      <c r="B746" s="164" t="s">
        <v>4595</v>
      </c>
      <c r="C746" s="164" t="s">
        <v>4596</v>
      </c>
      <c r="D746" s="164" t="s">
        <v>4597</v>
      </c>
      <c r="E746" s="165">
        <v>12</v>
      </c>
      <c r="F746" s="164" t="s">
        <v>948</v>
      </c>
      <c r="G746" s="164" t="str">
        <f>INDEX('Org2564 NEW'!E$4:E$902,MATCH(OrgTbl[[#This Row],[code5]],'Org2564 NEW'!$C$4:$C$902,0))</f>
        <v>รพช.</v>
      </c>
      <c r="H746" s="165">
        <v>92</v>
      </c>
      <c r="I746" s="164" t="s">
        <v>4568</v>
      </c>
      <c r="J746" s="169">
        <f>INDEX('Org2564 NEW'!G$4:G$902,MATCH(OrgTbl[[#This Row],[code5]],'Org2564 NEW'!$C$4:$C$902,0))</f>
        <v>60</v>
      </c>
      <c r="K746" s="164" t="s">
        <v>932</v>
      </c>
      <c r="L746" s="164" t="str">
        <f>INDEX('Org2564 NEW'!F$4:F$902,MATCH(OrgTbl[[#This Row],[code5]],'Org2564 NEW'!$C$4:$C$902,0))</f>
        <v>F2</v>
      </c>
      <c r="M746" s="165">
        <f>INDEX('Org2564 NEW'!I$4:I$902,MATCH(OrgTbl[[#This Row],[code5]],'Org2564 NEW'!$C$4:$C$902,0))</f>
        <v>6</v>
      </c>
      <c r="O746" s="164" t="s">
        <v>4598</v>
      </c>
      <c r="P746" s="164" t="str">
        <f>INDEX('Org2564 NEW'!J$4:J$902,MATCH(OrgTbl[[#This Row],[code5]],'Org2564 NEW'!$C$4:$C$902,0))</f>
        <v>รพช.F2 30,000 - 60,000</v>
      </c>
      <c r="Q746" s="164"/>
      <c r="R746" s="166"/>
    </row>
    <row r="747" spans="1:18" x14ac:dyDescent="0.35">
      <c r="A747" s="164" t="s">
        <v>868</v>
      </c>
      <c r="B747" s="164" t="s">
        <v>4612</v>
      </c>
      <c r="C747" s="164" t="s">
        <v>4613</v>
      </c>
      <c r="D747" s="164" t="s">
        <v>4614</v>
      </c>
      <c r="E747" s="165">
        <v>12</v>
      </c>
      <c r="F747" s="164" t="s">
        <v>948</v>
      </c>
      <c r="G747" s="164" t="str">
        <f>INDEX('Org2564 NEW'!E$4:E$902,MATCH(OrgTbl[[#This Row],[code5]],'Org2564 NEW'!$C$4:$C$902,0))</f>
        <v>รพช.</v>
      </c>
      <c r="H747" s="165">
        <v>93</v>
      </c>
      <c r="I747" s="164" t="s">
        <v>4609</v>
      </c>
      <c r="J747" s="169">
        <f>INDEX('Org2564 NEW'!G$4:G$902,MATCH(OrgTbl[[#This Row],[code5]],'Org2564 NEW'!$C$4:$C$902,0))</f>
        <v>30</v>
      </c>
      <c r="K747" s="164" t="s">
        <v>932</v>
      </c>
      <c r="L747" s="164" t="str">
        <f>INDEX('Org2564 NEW'!F$4:F$902,MATCH(OrgTbl[[#This Row],[code5]],'Org2564 NEW'!$C$4:$C$902,0))</f>
        <v>F2</v>
      </c>
      <c r="M747" s="165">
        <f>INDEX('Org2564 NEW'!I$4:I$902,MATCH(OrgTbl[[#This Row],[code5]],'Org2564 NEW'!$C$4:$C$902,0))</f>
        <v>5</v>
      </c>
      <c r="O747" s="164" t="s">
        <v>4615</v>
      </c>
      <c r="P747" s="164" t="str">
        <f>INDEX('Org2564 NEW'!J$4:J$902,MATCH(OrgTbl[[#This Row],[code5]],'Org2564 NEW'!$C$4:$C$902,0))</f>
        <v>รพช.F2 &lt;=30,000</v>
      </c>
      <c r="Q747" s="164"/>
      <c r="R747" s="166"/>
    </row>
    <row r="748" spans="1:18" x14ac:dyDescent="0.35">
      <c r="A748" s="164" t="s">
        <v>869</v>
      </c>
      <c r="B748" s="164" t="s">
        <v>4616</v>
      </c>
      <c r="C748" s="164" t="s">
        <v>4617</v>
      </c>
      <c r="D748" s="164" t="s">
        <v>4618</v>
      </c>
      <c r="E748" s="165">
        <v>12</v>
      </c>
      <c r="F748" s="164" t="s">
        <v>948</v>
      </c>
      <c r="G748" s="164" t="str">
        <f>INDEX('Org2564 NEW'!E$4:E$902,MATCH(OrgTbl[[#This Row],[code5]],'Org2564 NEW'!$C$4:$C$902,0))</f>
        <v>รพช.</v>
      </c>
      <c r="H748" s="165">
        <v>93</v>
      </c>
      <c r="I748" s="164" t="s">
        <v>4609</v>
      </c>
      <c r="J748" s="169">
        <f>INDEX('Org2564 NEW'!G$4:G$902,MATCH(OrgTbl[[#This Row],[code5]],'Org2564 NEW'!$C$4:$C$902,0))</f>
        <v>50</v>
      </c>
      <c r="K748" s="164" t="s">
        <v>932</v>
      </c>
      <c r="L748" s="164" t="str">
        <f>INDEX('Org2564 NEW'!F$4:F$902,MATCH(OrgTbl[[#This Row],[code5]],'Org2564 NEW'!$C$4:$C$902,0))</f>
        <v>F2</v>
      </c>
      <c r="M748" s="165">
        <f>INDEX('Org2564 NEW'!I$4:I$902,MATCH(OrgTbl[[#This Row],[code5]],'Org2564 NEW'!$C$4:$C$902,0))</f>
        <v>6</v>
      </c>
      <c r="O748" s="164" t="s">
        <v>4619</v>
      </c>
      <c r="P748" s="164" t="str">
        <f>INDEX('Org2564 NEW'!J$4:J$902,MATCH(OrgTbl[[#This Row],[code5]],'Org2564 NEW'!$C$4:$C$902,0))</f>
        <v>รพช.F2 30,000 - 60,000</v>
      </c>
      <c r="Q748" s="164"/>
      <c r="R748" s="166"/>
    </row>
    <row r="749" spans="1:18" x14ac:dyDescent="0.35">
      <c r="A749" s="164" t="s">
        <v>870</v>
      </c>
      <c r="B749" s="164" t="s">
        <v>4620</v>
      </c>
      <c r="C749" s="164" t="s">
        <v>4621</v>
      </c>
      <c r="D749" s="164" t="s">
        <v>4622</v>
      </c>
      <c r="E749" s="165">
        <v>12</v>
      </c>
      <c r="F749" s="164" t="s">
        <v>948</v>
      </c>
      <c r="G749" s="164" t="str">
        <f>INDEX('Org2564 NEW'!E$4:E$902,MATCH(OrgTbl[[#This Row],[code5]],'Org2564 NEW'!$C$4:$C$902,0))</f>
        <v>รพช.</v>
      </c>
      <c r="H749" s="165">
        <v>93</v>
      </c>
      <c r="I749" s="164" t="s">
        <v>4609</v>
      </c>
      <c r="J749" s="169">
        <f>INDEX('Org2564 NEW'!G$4:G$902,MATCH(OrgTbl[[#This Row],[code5]],'Org2564 NEW'!$C$4:$C$902,0))</f>
        <v>36</v>
      </c>
      <c r="K749" s="164" t="s">
        <v>932</v>
      </c>
      <c r="L749" s="164" t="str">
        <f>INDEX('Org2564 NEW'!F$4:F$902,MATCH(OrgTbl[[#This Row],[code5]],'Org2564 NEW'!$C$4:$C$902,0))</f>
        <v>F1</v>
      </c>
      <c r="M749" s="165">
        <f>INDEX('Org2564 NEW'!I$4:I$902,MATCH(OrgTbl[[#This Row],[code5]],'Org2564 NEW'!$C$4:$C$902,0))</f>
        <v>9</v>
      </c>
      <c r="O749" s="164" t="s">
        <v>4623</v>
      </c>
      <c r="P749" s="164" t="str">
        <f>INDEX('Org2564 NEW'!J$4:J$902,MATCH(OrgTbl[[#This Row],[code5]],'Org2564 NEW'!$C$4:$C$902,0))</f>
        <v>รพช.F1 &lt;=50,000</v>
      </c>
      <c r="Q749" s="164"/>
      <c r="R749" s="166"/>
    </row>
    <row r="750" spans="1:18" x14ac:dyDescent="0.35">
      <c r="A750" s="164" t="s">
        <v>871</v>
      </c>
      <c r="B750" s="164" t="s">
        <v>4624</v>
      </c>
      <c r="C750" s="164" t="s">
        <v>4625</v>
      </c>
      <c r="D750" s="164" t="s">
        <v>4626</v>
      </c>
      <c r="E750" s="165">
        <v>12</v>
      </c>
      <c r="F750" s="164" t="s">
        <v>948</v>
      </c>
      <c r="G750" s="164" t="str">
        <f>INDEX('Org2564 NEW'!E$4:E$902,MATCH(OrgTbl[[#This Row],[code5]],'Org2564 NEW'!$C$4:$C$902,0))</f>
        <v>รพช.</v>
      </c>
      <c r="H750" s="165">
        <v>93</v>
      </c>
      <c r="I750" s="164" t="s">
        <v>4609</v>
      </c>
      <c r="J750" s="169">
        <f>INDEX('Org2564 NEW'!G$4:G$902,MATCH(OrgTbl[[#This Row],[code5]],'Org2564 NEW'!$C$4:$C$902,0))</f>
        <v>90</v>
      </c>
      <c r="K750" s="164" t="s">
        <v>932</v>
      </c>
      <c r="L750" s="164" t="str">
        <f>INDEX('Org2564 NEW'!F$4:F$902,MATCH(OrgTbl[[#This Row],[code5]],'Org2564 NEW'!$C$4:$C$902,0))</f>
        <v>M2</v>
      </c>
      <c r="M750" s="165">
        <f>INDEX('Org2564 NEW'!I$4:I$902,MATCH(OrgTbl[[#This Row],[code5]],'Org2564 NEW'!$C$4:$C$902,0))</f>
        <v>12</v>
      </c>
      <c r="O750" s="164" t="s">
        <v>4627</v>
      </c>
      <c r="P750" s="164" t="str">
        <f>INDEX('Org2564 NEW'!J$4:J$902,MATCH(OrgTbl[[#This Row],[code5]],'Org2564 NEW'!$C$4:$C$902,0))</f>
        <v>รพช. M2 &lt;=100</v>
      </c>
      <c r="Q750" s="164"/>
      <c r="R750" s="166"/>
    </row>
    <row r="751" spans="1:18" x14ac:dyDescent="0.35">
      <c r="A751" s="164" t="s">
        <v>872</v>
      </c>
      <c r="B751" s="164" t="s">
        <v>4628</v>
      </c>
      <c r="C751" s="164" t="s">
        <v>4629</v>
      </c>
      <c r="D751" s="164" t="s">
        <v>4630</v>
      </c>
      <c r="E751" s="165">
        <v>12</v>
      </c>
      <c r="F751" s="164" t="s">
        <v>948</v>
      </c>
      <c r="G751" s="164" t="str">
        <f>INDEX('Org2564 NEW'!E$4:E$902,MATCH(OrgTbl[[#This Row],[code5]],'Org2564 NEW'!$C$4:$C$902,0))</f>
        <v>รพช.</v>
      </c>
      <c r="H751" s="165">
        <v>93</v>
      </c>
      <c r="I751" s="164" t="s">
        <v>4609</v>
      </c>
      <c r="J751" s="169">
        <f>INDEX('Org2564 NEW'!G$4:G$902,MATCH(OrgTbl[[#This Row],[code5]],'Org2564 NEW'!$C$4:$C$902,0))</f>
        <v>36</v>
      </c>
      <c r="K751" s="164" t="s">
        <v>932</v>
      </c>
      <c r="L751" s="164" t="str">
        <f>INDEX('Org2564 NEW'!F$4:F$902,MATCH(OrgTbl[[#This Row],[code5]],'Org2564 NEW'!$C$4:$C$902,0))</f>
        <v>F2</v>
      </c>
      <c r="M751" s="165">
        <f>INDEX('Org2564 NEW'!I$4:I$902,MATCH(OrgTbl[[#This Row],[code5]],'Org2564 NEW'!$C$4:$C$902,0))</f>
        <v>6</v>
      </c>
      <c r="O751" s="164" t="s">
        <v>4631</v>
      </c>
      <c r="P751" s="164" t="str">
        <f>INDEX('Org2564 NEW'!J$4:J$902,MATCH(OrgTbl[[#This Row],[code5]],'Org2564 NEW'!$C$4:$C$902,0))</f>
        <v>รพช.F2 30,000 - 60,000</v>
      </c>
      <c r="Q751" s="164"/>
      <c r="R751" s="166"/>
    </row>
    <row r="752" spans="1:18" x14ac:dyDescent="0.35">
      <c r="A752" s="164" t="s">
        <v>873</v>
      </c>
      <c r="B752" s="164" t="s">
        <v>4632</v>
      </c>
      <c r="C752" s="164" t="s">
        <v>4633</v>
      </c>
      <c r="D752" s="164" t="s">
        <v>4634</v>
      </c>
      <c r="E752" s="165">
        <v>12</v>
      </c>
      <c r="F752" s="164" t="s">
        <v>948</v>
      </c>
      <c r="G752" s="164" t="str">
        <f>INDEX('Org2564 NEW'!E$4:E$902,MATCH(OrgTbl[[#This Row],[code5]],'Org2564 NEW'!$C$4:$C$902,0))</f>
        <v>รพช.</v>
      </c>
      <c r="H752" s="165">
        <v>93</v>
      </c>
      <c r="I752" s="164" t="s">
        <v>4609</v>
      </c>
      <c r="J752" s="169">
        <f>INDEX('Org2564 NEW'!G$4:G$902,MATCH(OrgTbl[[#This Row],[code5]],'Org2564 NEW'!$C$4:$C$902,0))</f>
        <v>30</v>
      </c>
      <c r="K752" s="164" t="s">
        <v>932</v>
      </c>
      <c r="L752" s="164" t="str">
        <f>INDEX('Org2564 NEW'!F$4:F$902,MATCH(OrgTbl[[#This Row],[code5]],'Org2564 NEW'!$C$4:$C$902,0))</f>
        <v>F2</v>
      </c>
      <c r="M752" s="165">
        <f>INDEX('Org2564 NEW'!I$4:I$902,MATCH(OrgTbl[[#This Row],[code5]],'Org2564 NEW'!$C$4:$C$902,0))</f>
        <v>5</v>
      </c>
      <c r="O752" s="164" t="s">
        <v>4635</v>
      </c>
      <c r="P752" s="164" t="str">
        <f>INDEX('Org2564 NEW'!J$4:J$902,MATCH(OrgTbl[[#This Row],[code5]],'Org2564 NEW'!$C$4:$C$902,0))</f>
        <v>รพช.F2 &lt;=30,000</v>
      </c>
      <c r="Q752" s="164"/>
      <c r="R752" s="166"/>
    </row>
    <row r="753" spans="1:18" x14ac:dyDescent="0.35">
      <c r="A753" s="164" t="s">
        <v>874</v>
      </c>
      <c r="B753" s="164" t="s">
        <v>4636</v>
      </c>
      <c r="C753" s="164" t="s">
        <v>4637</v>
      </c>
      <c r="D753" s="164" t="s">
        <v>4638</v>
      </c>
      <c r="E753" s="165">
        <v>12</v>
      </c>
      <c r="F753" s="164" t="s">
        <v>948</v>
      </c>
      <c r="G753" s="164" t="str">
        <f>INDEX('Org2564 NEW'!E$4:E$902,MATCH(OrgTbl[[#This Row],[code5]],'Org2564 NEW'!$C$4:$C$902,0))</f>
        <v>รพช.</v>
      </c>
      <c r="H753" s="165">
        <v>93</v>
      </c>
      <c r="I753" s="164" t="s">
        <v>4609</v>
      </c>
      <c r="J753" s="169">
        <f>INDEX('Org2564 NEW'!G$4:G$902,MATCH(OrgTbl[[#This Row],[code5]],'Org2564 NEW'!$C$4:$C$902,0))</f>
        <v>30</v>
      </c>
      <c r="K753" s="164" t="s">
        <v>932</v>
      </c>
      <c r="L753" s="164" t="str">
        <f>INDEX('Org2564 NEW'!F$4:F$902,MATCH(OrgTbl[[#This Row],[code5]],'Org2564 NEW'!$C$4:$C$902,0))</f>
        <v>F2</v>
      </c>
      <c r="M753" s="165">
        <f>INDEX('Org2564 NEW'!I$4:I$902,MATCH(OrgTbl[[#This Row],[code5]],'Org2564 NEW'!$C$4:$C$902,0))</f>
        <v>6</v>
      </c>
      <c r="O753" s="164" t="s">
        <v>4639</v>
      </c>
      <c r="P753" s="164" t="str">
        <f>INDEX('Org2564 NEW'!J$4:J$902,MATCH(OrgTbl[[#This Row],[code5]],'Org2564 NEW'!$C$4:$C$902,0))</f>
        <v>รพช.F2 30,000 - 60,000</v>
      </c>
      <c r="Q753" s="164"/>
      <c r="R753" s="166"/>
    </row>
    <row r="754" spans="1:18" x14ac:dyDescent="0.35">
      <c r="A754" s="164" t="s">
        <v>875</v>
      </c>
      <c r="B754" s="164" t="s">
        <v>4640</v>
      </c>
      <c r="C754" s="164" t="s">
        <v>4641</v>
      </c>
      <c r="D754" s="164" t="s">
        <v>4642</v>
      </c>
      <c r="E754" s="165">
        <v>12</v>
      </c>
      <c r="F754" s="164" t="s">
        <v>948</v>
      </c>
      <c r="G754" s="164" t="str">
        <f>INDEX('Org2564 NEW'!E$4:E$902,MATCH(OrgTbl[[#This Row],[code5]],'Org2564 NEW'!$C$4:$C$902,0))</f>
        <v>รพช.</v>
      </c>
      <c r="H754" s="165">
        <v>93</v>
      </c>
      <c r="I754" s="164" t="s">
        <v>4609</v>
      </c>
      <c r="J754" s="169">
        <f>INDEX('Org2564 NEW'!G$4:G$902,MATCH(OrgTbl[[#This Row],[code5]],'Org2564 NEW'!$C$4:$C$902,0))</f>
        <v>30</v>
      </c>
      <c r="K754" s="164" t="s">
        <v>932</v>
      </c>
      <c r="L754" s="164" t="str">
        <f>INDEX('Org2564 NEW'!F$4:F$902,MATCH(OrgTbl[[#This Row],[code5]],'Org2564 NEW'!$C$4:$C$902,0))</f>
        <v>F2</v>
      </c>
      <c r="M754" s="165">
        <f>INDEX('Org2564 NEW'!I$4:I$902,MATCH(OrgTbl[[#This Row],[code5]],'Org2564 NEW'!$C$4:$C$902,0))</f>
        <v>5</v>
      </c>
      <c r="O754" s="164" t="s">
        <v>4643</v>
      </c>
      <c r="P754" s="164" t="str">
        <f>INDEX('Org2564 NEW'!J$4:J$902,MATCH(OrgTbl[[#This Row],[code5]],'Org2564 NEW'!$C$4:$C$902,0))</f>
        <v>รพช.F2 &lt;=30,000</v>
      </c>
      <c r="Q754" s="164"/>
      <c r="R754" s="166"/>
    </row>
    <row r="755" spans="1:18" x14ac:dyDescent="0.35">
      <c r="A755" s="164" t="s">
        <v>876</v>
      </c>
      <c r="B755" s="164" t="s">
        <v>4644</v>
      </c>
      <c r="C755" s="164" t="s">
        <v>4645</v>
      </c>
      <c r="D755" s="164" t="s">
        <v>4646</v>
      </c>
      <c r="E755" s="165">
        <v>12</v>
      </c>
      <c r="F755" s="164" t="s">
        <v>948</v>
      </c>
      <c r="G755" s="164" t="str">
        <f>INDEX('Org2564 NEW'!E$4:E$902,MATCH(OrgTbl[[#This Row],[code5]],'Org2564 NEW'!$C$4:$C$902,0))</f>
        <v>รพช.</v>
      </c>
      <c r="H755" s="165">
        <v>93</v>
      </c>
      <c r="I755" s="164" t="s">
        <v>4609</v>
      </c>
      <c r="J755" s="169">
        <f>INDEX('Org2564 NEW'!G$4:G$902,MATCH(OrgTbl[[#This Row],[code5]],'Org2564 NEW'!$C$4:$C$902,0))</f>
        <v>30</v>
      </c>
      <c r="K755" s="164" t="s">
        <v>932</v>
      </c>
      <c r="L755" s="164" t="str">
        <f>INDEX('Org2564 NEW'!F$4:F$902,MATCH(OrgTbl[[#This Row],[code5]],'Org2564 NEW'!$C$4:$C$902,0))</f>
        <v>F2</v>
      </c>
      <c r="M755" s="165">
        <f>INDEX('Org2564 NEW'!I$4:I$902,MATCH(OrgTbl[[#This Row],[code5]],'Org2564 NEW'!$C$4:$C$902,0))</f>
        <v>5</v>
      </c>
      <c r="O755" s="164" t="s">
        <v>4647</v>
      </c>
      <c r="P755" s="164" t="str">
        <f>INDEX('Org2564 NEW'!J$4:J$902,MATCH(OrgTbl[[#This Row],[code5]],'Org2564 NEW'!$C$4:$C$902,0))</f>
        <v>รพช.F2 &lt;=30,000</v>
      </c>
      <c r="Q755" s="164"/>
      <c r="R755" s="166"/>
    </row>
    <row r="756" spans="1:18" x14ac:dyDescent="0.35">
      <c r="A756" s="164" t="s">
        <v>856</v>
      </c>
      <c r="B756" s="164" t="s">
        <v>4657</v>
      </c>
      <c r="C756" s="164" t="s">
        <v>4658</v>
      </c>
      <c r="D756" s="164" t="s">
        <v>4659</v>
      </c>
      <c r="E756" s="165">
        <v>12</v>
      </c>
      <c r="F756" s="164" t="s">
        <v>948</v>
      </c>
      <c r="G756" s="164" t="str">
        <f>INDEX('Org2564 NEW'!E$4:E$902,MATCH(OrgTbl[[#This Row],[code5]],'Org2564 NEW'!$C$4:$C$902,0))</f>
        <v>รพช.</v>
      </c>
      <c r="H756" s="165">
        <v>94</v>
      </c>
      <c r="I756" s="164" t="s">
        <v>4654</v>
      </c>
      <c r="J756" s="169">
        <f>INDEX('Org2564 NEW'!G$4:G$902,MATCH(OrgTbl[[#This Row],[code5]],'Org2564 NEW'!$C$4:$C$902,0))</f>
        <v>106</v>
      </c>
      <c r="K756" s="164" t="s">
        <v>932</v>
      </c>
      <c r="L756" s="164" t="str">
        <f>INDEX('Org2564 NEW'!F$4:F$902,MATCH(OrgTbl[[#This Row],[code5]],'Org2564 NEW'!$C$4:$C$902,0))</f>
        <v>F1</v>
      </c>
      <c r="M756" s="165">
        <f>INDEX('Org2564 NEW'!I$4:I$902,MATCH(OrgTbl[[#This Row],[code5]],'Org2564 NEW'!$C$4:$C$902,0))</f>
        <v>10</v>
      </c>
      <c r="O756" s="164" t="s">
        <v>4660</v>
      </c>
      <c r="P756" s="164" t="str">
        <f>INDEX('Org2564 NEW'!J$4:J$902,MATCH(OrgTbl[[#This Row],[code5]],'Org2564 NEW'!$C$4:$C$902,0))</f>
        <v>รพช.F1 50,000-100,000</v>
      </c>
      <c r="Q756" s="164"/>
      <c r="R756" s="166"/>
    </row>
    <row r="757" spans="1:18" x14ac:dyDescent="0.35">
      <c r="A757" s="164" t="s">
        <v>857</v>
      </c>
      <c r="B757" s="164" t="s">
        <v>4661</v>
      </c>
      <c r="C757" s="164" t="s">
        <v>4662</v>
      </c>
      <c r="D757" s="164" t="s">
        <v>4663</v>
      </c>
      <c r="E757" s="165">
        <v>12</v>
      </c>
      <c r="F757" s="164" t="s">
        <v>948</v>
      </c>
      <c r="G757" s="164" t="str">
        <f>INDEX('Org2564 NEW'!E$4:E$902,MATCH(OrgTbl[[#This Row],[code5]],'Org2564 NEW'!$C$4:$C$902,0))</f>
        <v>รพช.</v>
      </c>
      <c r="H757" s="165">
        <v>94</v>
      </c>
      <c r="I757" s="164" t="s">
        <v>4654</v>
      </c>
      <c r="J757" s="169">
        <f>INDEX('Org2564 NEW'!G$4:G$902,MATCH(OrgTbl[[#This Row],[code5]],'Org2564 NEW'!$C$4:$C$902,0))</f>
        <v>46</v>
      </c>
      <c r="K757" s="164" t="s">
        <v>932</v>
      </c>
      <c r="L757" s="164" t="str">
        <f>INDEX('Org2564 NEW'!F$4:F$902,MATCH(OrgTbl[[#This Row],[code5]],'Org2564 NEW'!$C$4:$C$902,0))</f>
        <v>F2</v>
      </c>
      <c r="M757" s="165">
        <f>INDEX('Org2564 NEW'!I$4:I$902,MATCH(OrgTbl[[#This Row],[code5]],'Org2564 NEW'!$C$4:$C$902,0))</f>
        <v>7</v>
      </c>
      <c r="O757" s="164" t="s">
        <v>4664</v>
      </c>
      <c r="P757" s="164" t="str">
        <f>INDEX('Org2564 NEW'!J$4:J$902,MATCH(OrgTbl[[#This Row],[code5]],'Org2564 NEW'!$C$4:$C$902,0))</f>
        <v>รพช.F2 60,000-90,000</v>
      </c>
      <c r="Q757" s="164"/>
      <c r="R757" s="166"/>
    </row>
    <row r="758" spans="1:18" x14ac:dyDescent="0.35">
      <c r="A758" s="164" t="s">
        <v>858</v>
      </c>
      <c r="B758" s="164" t="s">
        <v>4665</v>
      </c>
      <c r="C758" s="164" t="s">
        <v>4666</v>
      </c>
      <c r="D758" s="164" t="s">
        <v>4667</v>
      </c>
      <c r="E758" s="165">
        <v>12</v>
      </c>
      <c r="F758" s="164" t="s">
        <v>948</v>
      </c>
      <c r="G758" s="164" t="str">
        <f>INDEX('Org2564 NEW'!E$4:E$902,MATCH(OrgTbl[[#This Row],[code5]],'Org2564 NEW'!$C$4:$C$902,0))</f>
        <v>รพช.</v>
      </c>
      <c r="H758" s="165">
        <v>94</v>
      </c>
      <c r="I758" s="164" t="s">
        <v>4654</v>
      </c>
      <c r="J758" s="169">
        <f>INDEX('Org2564 NEW'!G$4:G$902,MATCH(OrgTbl[[#This Row],[code5]],'Org2564 NEW'!$C$4:$C$902,0))</f>
        <v>39</v>
      </c>
      <c r="K758" s="164" t="s">
        <v>941</v>
      </c>
      <c r="L758" s="164" t="str">
        <f>INDEX('Org2564 NEW'!F$4:F$902,MATCH(OrgTbl[[#This Row],[code5]],'Org2564 NEW'!$C$4:$C$902,0))</f>
        <v>F2</v>
      </c>
      <c r="M758" s="165">
        <f>INDEX('Org2564 NEW'!I$4:I$902,MATCH(OrgTbl[[#This Row],[code5]],'Org2564 NEW'!$C$4:$C$902,0))</f>
        <v>6</v>
      </c>
      <c r="O758" s="164" t="s">
        <v>4668</v>
      </c>
      <c r="P758" s="164" t="str">
        <f>INDEX('Org2564 NEW'!J$4:J$902,MATCH(OrgTbl[[#This Row],[code5]],'Org2564 NEW'!$C$4:$C$902,0))</f>
        <v>รพช.F2 30,000 - 60,000</v>
      </c>
      <c r="Q758" s="164"/>
      <c r="R758" s="166"/>
    </row>
    <row r="759" spans="1:18" x14ac:dyDescent="0.35">
      <c r="A759" s="164" t="s">
        <v>859</v>
      </c>
      <c r="B759" s="164" t="s">
        <v>4669</v>
      </c>
      <c r="C759" s="164" t="s">
        <v>4670</v>
      </c>
      <c r="D759" s="164" t="s">
        <v>4671</v>
      </c>
      <c r="E759" s="165">
        <v>12</v>
      </c>
      <c r="F759" s="164" t="s">
        <v>948</v>
      </c>
      <c r="G759" s="164" t="str">
        <f>INDEX('Org2564 NEW'!E$4:E$902,MATCH(OrgTbl[[#This Row],[code5]],'Org2564 NEW'!$C$4:$C$902,0))</f>
        <v>รพช.</v>
      </c>
      <c r="H759" s="165">
        <v>94</v>
      </c>
      <c r="I759" s="164" t="s">
        <v>4654</v>
      </c>
      <c r="J759" s="169">
        <f>INDEX('Org2564 NEW'!G$4:G$902,MATCH(OrgTbl[[#This Row],[code5]],'Org2564 NEW'!$C$4:$C$902,0))</f>
        <v>42</v>
      </c>
      <c r="K759" s="164" t="s">
        <v>932</v>
      </c>
      <c r="L759" s="164" t="str">
        <f>INDEX('Org2564 NEW'!F$4:F$902,MATCH(OrgTbl[[#This Row],[code5]],'Org2564 NEW'!$C$4:$C$902,0))</f>
        <v>F2</v>
      </c>
      <c r="M759" s="165">
        <f>INDEX('Org2564 NEW'!I$4:I$902,MATCH(OrgTbl[[#This Row],[code5]],'Org2564 NEW'!$C$4:$C$902,0))</f>
        <v>6</v>
      </c>
      <c r="O759" s="164" t="s">
        <v>4672</v>
      </c>
      <c r="P759" s="164" t="str">
        <f>INDEX('Org2564 NEW'!J$4:J$902,MATCH(OrgTbl[[#This Row],[code5]],'Org2564 NEW'!$C$4:$C$902,0))</f>
        <v>รพช.F2 30,000 - 60,000</v>
      </c>
      <c r="Q759" s="164"/>
      <c r="R759" s="166"/>
    </row>
    <row r="760" spans="1:18" x14ac:dyDescent="0.35">
      <c r="A760" s="164" t="s">
        <v>860</v>
      </c>
      <c r="B760" s="164" t="s">
        <v>4673</v>
      </c>
      <c r="C760" s="164" t="s">
        <v>4674</v>
      </c>
      <c r="D760" s="164" t="s">
        <v>4675</v>
      </c>
      <c r="E760" s="165">
        <v>12</v>
      </c>
      <c r="F760" s="164" t="s">
        <v>948</v>
      </c>
      <c r="G760" s="164" t="str">
        <f>INDEX('Org2564 NEW'!E$4:E$902,MATCH(OrgTbl[[#This Row],[code5]],'Org2564 NEW'!$C$4:$C$902,0))</f>
        <v>รพช.</v>
      </c>
      <c r="H760" s="165">
        <v>94</v>
      </c>
      <c r="I760" s="164" t="s">
        <v>4654</v>
      </c>
      <c r="J760" s="169">
        <f>INDEX('Org2564 NEW'!G$4:G$902,MATCH(OrgTbl[[#This Row],[code5]],'Org2564 NEW'!$C$4:$C$902,0))</f>
        <v>36</v>
      </c>
      <c r="K760" s="164" t="s">
        <v>932</v>
      </c>
      <c r="L760" s="164" t="str">
        <f>INDEX('Org2564 NEW'!F$4:F$902,MATCH(OrgTbl[[#This Row],[code5]],'Org2564 NEW'!$C$4:$C$902,0))</f>
        <v>F2</v>
      </c>
      <c r="M760" s="165">
        <f>INDEX('Org2564 NEW'!I$4:I$902,MATCH(OrgTbl[[#This Row],[code5]],'Org2564 NEW'!$C$4:$C$902,0))</f>
        <v>5</v>
      </c>
      <c r="O760" s="164" t="s">
        <v>4676</v>
      </c>
      <c r="P760" s="164" t="str">
        <f>INDEX('Org2564 NEW'!J$4:J$902,MATCH(OrgTbl[[#This Row],[code5]],'Org2564 NEW'!$C$4:$C$902,0))</f>
        <v>รพช.F2 &lt;=30,000</v>
      </c>
      <c r="Q760" s="164"/>
      <c r="R760" s="166"/>
    </row>
    <row r="761" spans="1:18" x14ac:dyDescent="0.35">
      <c r="A761" s="164" t="s">
        <v>861</v>
      </c>
      <c r="B761" s="164" t="s">
        <v>4677</v>
      </c>
      <c r="C761" s="164" t="s">
        <v>4678</v>
      </c>
      <c r="D761" s="164" t="s">
        <v>4679</v>
      </c>
      <c r="E761" s="165">
        <v>12</v>
      </c>
      <c r="F761" s="164" t="s">
        <v>948</v>
      </c>
      <c r="G761" s="164" t="str">
        <f>INDEX('Org2564 NEW'!E$4:E$902,MATCH(OrgTbl[[#This Row],[code5]],'Org2564 NEW'!$C$4:$C$902,0))</f>
        <v>รพช.</v>
      </c>
      <c r="H761" s="165">
        <v>94</v>
      </c>
      <c r="I761" s="164" t="s">
        <v>4654</v>
      </c>
      <c r="J761" s="169">
        <f>INDEX('Org2564 NEW'!G$4:G$902,MATCH(OrgTbl[[#This Row],[code5]],'Org2564 NEW'!$C$4:$C$902,0))</f>
        <v>34</v>
      </c>
      <c r="K761" s="164" t="s">
        <v>932</v>
      </c>
      <c r="L761" s="164" t="str">
        <f>INDEX('Org2564 NEW'!F$4:F$902,MATCH(OrgTbl[[#This Row],[code5]],'Org2564 NEW'!$C$4:$C$902,0))</f>
        <v>F2</v>
      </c>
      <c r="M761" s="165">
        <f>INDEX('Org2564 NEW'!I$4:I$902,MATCH(OrgTbl[[#This Row],[code5]],'Org2564 NEW'!$C$4:$C$902,0))</f>
        <v>5</v>
      </c>
      <c r="O761" s="164" t="s">
        <v>4680</v>
      </c>
      <c r="P761" s="164" t="str">
        <f>INDEX('Org2564 NEW'!J$4:J$902,MATCH(OrgTbl[[#This Row],[code5]],'Org2564 NEW'!$C$4:$C$902,0))</f>
        <v>รพช.F2 &lt;=30,000</v>
      </c>
      <c r="Q761" s="164"/>
      <c r="R761" s="166"/>
    </row>
    <row r="762" spans="1:18" x14ac:dyDescent="0.35">
      <c r="A762" s="164" t="s">
        <v>862</v>
      </c>
      <c r="B762" s="164" t="s">
        <v>4681</v>
      </c>
      <c r="C762" s="164" t="s">
        <v>4682</v>
      </c>
      <c r="D762" s="164" t="s">
        <v>4683</v>
      </c>
      <c r="E762" s="165">
        <v>12</v>
      </c>
      <c r="F762" s="164" t="s">
        <v>948</v>
      </c>
      <c r="G762" s="164" t="str">
        <f>INDEX('Org2564 NEW'!E$4:E$902,MATCH(OrgTbl[[#This Row],[code5]],'Org2564 NEW'!$C$4:$C$902,0))</f>
        <v>รพช.</v>
      </c>
      <c r="H762" s="165">
        <v>94</v>
      </c>
      <c r="I762" s="164" t="s">
        <v>4654</v>
      </c>
      <c r="J762" s="169">
        <f>INDEX('Org2564 NEW'!G$4:G$902,MATCH(OrgTbl[[#This Row],[code5]],'Org2564 NEW'!$C$4:$C$902,0))</f>
        <v>79</v>
      </c>
      <c r="K762" s="164" t="s">
        <v>932</v>
      </c>
      <c r="L762" s="164" t="str">
        <f>INDEX('Org2564 NEW'!F$4:F$902,MATCH(OrgTbl[[#This Row],[code5]],'Org2564 NEW'!$C$4:$C$902,0))</f>
        <v>F2</v>
      </c>
      <c r="M762" s="165">
        <f>INDEX('Org2564 NEW'!I$4:I$902,MATCH(OrgTbl[[#This Row],[code5]],'Org2564 NEW'!$C$4:$C$902,0))</f>
        <v>7</v>
      </c>
      <c r="O762" s="164" t="s">
        <v>4684</v>
      </c>
      <c r="P762" s="164" t="str">
        <f>INDEX('Org2564 NEW'!J$4:J$902,MATCH(OrgTbl[[#This Row],[code5]],'Org2564 NEW'!$C$4:$C$902,0))</f>
        <v>รพช.F2 60,000-90,000</v>
      </c>
      <c r="Q762" s="164"/>
      <c r="R762" s="166"/>
    </row>
    <row r="763" spans="1:18" x14ac:dyDescent="0.35">
      <c r="A763" s="164" t="s">
        <v>863</v>
      </c>
      <c r="B763" s="164" t="s">
        <v>4685</v>
      </c>
      <c r="C763" s="164" t="s">
        <v>4686</v>
      </c>
      <c r="D763" s="164" t="s">
        <v>4687</v>
      </c>
      <c r="E763" s="165">
        <v>12</v>
      </c>
      <c r="F763" s="164" t="s">
        <v>948</v>
      </c>
      <c r="G763" s="164" t="str">
        <f>INDEX('Org2564 NEW'!E$4:E$902,MATCH(OrgTbl[[#This Row],[code5]],'Org2564 NEW'!$C$4:$C$902,0))</f>
        <v>รพช.</v>
      </c>
      <c r="H763" s="165">
        <v>94</v>
      </c>
      <c r="I763" s="164" t="s">
        <v>4654</v>
      </c>
      <c r="J763" s="169">
        <f>INDEX('Org2564 NEW'!G$4:G$902,MATCH(OrgTbl[[#This Row],[code5]],'Org2564 NEW'!$C$4:$C$902,0))</f>
        <v>48</v>
      </c>
      <c r="K763" s="164" t="s">
        <v>941</v>
      </c>
      <c r="L763" s="164" t="str">
        <f>INDEX('Org2564 NEW'!F$4:F$902,MATCH(OrgTbl[[#This Row],[code5]],'Org2564 NEW'!$C$4:$C$902,0))</f>
        <v>F2</v>
      </c>
      <c r="M763" s="165">
        <f>INDEX('Org2564 NEW'!I$4:I$902,MATCH(OrgTbl[[#This Row],[code5]],'Org2564 NEW'!$C$4:$C$902,0))</f>
        <v>7</v>
      </c>
      <c r="O763" s="164" t="s">
        <v>4688</v>
      </c>
      <c r="P763" s="164" t="str">
        <f>INDEX('Org2564 NEW'!J$4:J$902,MATCH(OrgTbl[[#This Row],[code5]],'Org2564 NEW'!$C$4:$C$902,0))</f>
        <v>รพช.F2 60,000-90,000</v>
      </c>
      <c r="Q763" s="164"/>
      <c r="R763" s="166"/>
    </row>
    <row r="764" spans="1:18" x14ac:dyDescent="0.35">
      <c r="A764" s="164" t="s">
        <v>864</v>
      </c>
      <c r="B764" s="164" t="s">
        <v>4689</v>
      </c>
      <c r="C764" s="164" t="s">
        <v>4690</v>
      </c>
      <c r="D764" s="164" t="s">
        <v>4691</v>
      </c>
      <c r="E764" s="165">
        <v>12</v>
      </c>
      <c r="F764" s="164" t="s">
        <v>948</v>
      </c>
      <c r="G764" s="164" t="str">
        <f>INDEX('Org2564 NEW'!E$4:E$902,MATCH(OrgTbl[[#This Row],[code5]],'Org2564 NEW'!$C$4:$C$902,0))</f>
        <v>รพช.</v>
      </c>
      <c r="H764" s="165">
        <v>94</v>
      </c>
      <c r="I764" s="164" t="s">
        <v>4654</v>
      </c>
      <c r="J764" s="169">
        <f>INDEX('Org2564 NEW'!G$4:G$902,MATCH(OrgTbl[[#This Row],[code5]],'Org2564 NEW'!$C$4:$C$902,0))</f>
        <v>39</v>
      </c>
      <c r="K764" s="164" t="s">
        <v>932</v>
      </c>
      <c r="L764" s="164" t="str">
        <f>INDEX('Org2564 NEW'!F$4:F$902,MATCH(OrgTbl[[#This Row],[code5]],'Org2564 NEW'!$C$4:$C$902,0))</f>
        <v>F2</v>
      </c>
      <c r="M764" s="165">
        <f>INDEX('Org2564 NEW'!I$4:I$902,MATCH(OrgTbl[[#This Row],[code5]],'Org2564 NEW'!$C$4:$C$902,0))</f>
        <v>5</v>
      </c>
      <c r="O764" s="164" t="s">
        <v>4693</v>
      </c>
      <c r="P764" s="164" t="str">
        <f>INDEX('Org2564 NEW'!J$4:J$902,MATCH(OrgTbl[[#This Row],[code5]],'Org2564 NEW'!$C$4:$C$902,0))</f>
        <v>รพช.F2 &lt;=30,000</v>
      </c>
      <c r="Q764" s="164"/>
      <c r="R764" s="166"/>
    </row>
    <row r="765" spans="1:18" x14ac:dyDescent="0.35">
      <c r="A765" s="164" t="s">
        <v>880</v>
      </c>
      <c r="B765" s="164" t="s">
        <v>4712</v>
      </c>
      <c r="C765" s="164" t="s">
        <v>4713</v>
      </c>
      <c r="D765" s="164" t="s">
        <v>4714</v>
      </c>
      <c r="E765" s="165">
        <v>12</v>
      </c>
      <c r="F765" s="164" t="s">
        <v>948</v>
      </c>
      <c r="G765" s="164" t="str">
        <f>INDEX('Org2564 NEW'!E$4:E$902,MATCH(OrgTbl[[#This Row],[code5]],'Org2564 NEW'!$C$4:$C$902,0))</f>
        <v>รพช.</v>
      </c>
      <c r="H765" s="165">
        <v>95</v>
      </c>
      <c r="I765" s="164" t="s">
        <v>4704</v>
      </c>
      <c r="J765" s="169">
        <f>INDEX('Org2564 NEW'!G$4:G$902,MATCH(OrgTbl[[#This Row],[code5]],'Org2564 NEW'!$C$4:$C$902,0))</f>
        <v>60</v>
      </c>
      <c r="K765" s="164" t="s">
        <v>932</v>
      </c>
      <c r="L765" s="164" t="str">
        <f>INDEX('Org2564 NEW'!F$4:F$902,MATCH(OrgTbl[[#This Row],[code5]],'Org2564 NEW'!$C$4:$C$902,0))</f>
        <v>F2</v>
      </c>
      <c r="M765" s="165">
        <f>INDEX('Org2564 NEW'!I$4:I$902,MATCH(OrgTbl[[#This Row],[code5]],'Org2564 NEW'!$C$4:$C$902,0))</f>
        <v>6</v>
      </c>
      <c r="O765" s="164" t="s">
        <v>4715</v>
      </c>
      <c r="P765" s="164" t="str">
        <f>INDEX('Org2564 NEW'!J$4:J$902,MATCH(OrgTbl[[#This Row],[code5]],'Org2564 NEW'!$C$4:$C$902,0))</f>
        <v>รพช.F2 30,000 - 60,000</v>
      </c>
      <c r="Q765" s="164"/>
      <c r="R765" s="166"/>
    </row>
    <row r="766" spans="1:18" x14ac:dyDescent="0.35">
      <c r="A766" s="164" t="s">
        <v>881</v>
      </c>
      <c r="B766" s="164" t="s">
        <v>4716</v>
      </c>
      <c r="C766" s="164" t="s">
        <v>4717</v>
      </c>
      <c r="D766" s="164" t="s">
        <v>4718</v>
      </c>
      <c r="E766" s="165">
        <v>12</v>
      </c>
      <c r="F766" s="164" t="s">
        <v>948</v>
      </c>
      <c r="G766" s="164" t="str">
        <f>INDEX('Org2564 NEW'!E$4:E$902,MATCH(OrgTbl[[#This Row],[code5]],'Org2564 NEW'!$C$4:$C$902,0))</f>
        <v>รพช.</v>
      </c>
      <c r="H766" s="165">
        <v>95</v>
      </c>
      <c r="I766" s="164" t="s">
        <v>4704</v>
      </c>
      <c r="J766" s="169">
        <f>INDEX('Org2564 NEW'!G$4:G$902,MATCH(OrgTbl[[#This Row],[code5]],'Org2564 NEW'!$C$4:$C$902,0))</f>
        <v>30</v>
      </c>
      <c r="K766" s="164" t="s">
        <v>932</v>
      </c>
      <c r="L766" s="164" t="str">
        <f>INDEX('Org2564 NEW'!F$4:F$902,MATCH(OrgTbl[[#This Row],[code5]],'Org2564 NEW'!$C$4:$C$902,0))</f>
        <v>F2</v>
      </c>
      <c r="M766" s="165">
        <f>INDEX('Org2564 NEW'!I$4:I$902,MATCH(OrgTbl[[#This Row],[code5]],'Org2564 NEW'!$C$4:$C$902,0))</f>
        <v>5</v>
      </c>
      <c r="O766" s="164" t="s">
        <v>4719</v>
      </c>
      <c r="P766" s="164" t="str">
        <f>INDEX('Org2564 NEW'!J$4:J$902,MATCH(OrgTbl[[#This Row],[code5]],'Org2564 NEW'!$C$4:$C$902,0))</f>
        <v>รพช.F2 &lt;=30,000</v>
      </c>
      <c r="Q766" s="164"/>
      <c r="R766" s="166"/>
    </row>
    <row r="767" spans="1:18" x14ac:dyDescent="0.35">
      <c r="A767" s="164" t="s">
        <v>882</v>
      </c>
      <c r="B767" s="164" t="s">
        <v>4720</v>
      </c>
      <c r="C767" s="164" t="s">
        <v>4721</v>
      </c>
      <c r="D767" s="164" t="s">
        <v>4722</v>
      </c>
      <c r="E767" s="165">
        <v>12</v>
      </c>
      <c r="F767" s="164" t="s">
        <v>948</v>
      </c>
      <c r="G767" s="164" t="str">
        <f>INDEX('Org2564 NEW'!E$4:E$902,MATCH(OrgTbl[[#This Row],[code5]],'Org2564 NEW'!$C$4:$C$902,0))</f>
        <v>รพช.</v>
      </c>
      <c r="H767" s="165">
        <v>95</v>
      </c>
      <c r="I767" s="164" t="s">
        <v>4704</v>
      </c>
      <c r="J767" s="169">
        <f>INDEX('Org2564 NEW'!G$4:G$902,MATCH(OrgTbl[[#This Row],[code5]],'Org2564 NEW'!$C$4:$C$902,0))</f>
        <v>107</v>
      </c>
      <c r="K767" s="164" t="s">
        <v>932</v>
      </c>
      <c r="L767" s="164" t="str">
        <f>INDEX('Org2564 NEW'!F$4:F$902,MATCH(OrgTbl[[#This Row],[code5]],'Org2564 NEW'!$C$4:$C$902,0))</f>
        <v>F1</v>
      </c>
      <c r="M767" s="165">
        <f>INDEX('Org2564 NEW'!I$4:I$902,MATCH(OrgTbl[[#This Row],[code5]],'Org2564 NEW'!$C$4:$C$902,0))</f>
        <v>10</v>
      </c>
      <c r="O767" s="164" t="s">
        <v>4723</v>
      </c>
      <c r="P767" s="164" t="str">
        <f>INDEX('Org2564 NEW'!J$4:J$902,MATCH(OrgTbl[[#This Row],[code5]],'Org2564 NEW'!$C$4:$C$902,0))</f>
        <v>รพช.F1 50,000-100,000</v>
      </c>
      <c r="Q767" s="164"/>
      <c r="R767" s="166"/>
    </row>
    <row r="768" spans="1:18" x14ac:dyDescent="0.35">
      <c r="A768" s="164" t="s">
        <v>845</v>
      </c>
      <c r="B768" s="164" t="s">
        <v>4747</v>
      </c>
      <c r="C768" s="164" t="s">
        <v>4748</v>
      </c>
      <c r="D768" s="164" t="s">
        <v>4749</v>
      </c>
      <c r="E768" s="165">
        <v>12</v>
      </c>
      <c r="F768" s="164" t="s">
        <v>948</v>
      </c>
      <c r="G768" s="164" t="str">
        <f>INDEX('Org2564 NEW'!E$4:E$902,MATCH(OrgTbl[[#This Row],[code5]],'Org2564 NEW'!$C$4:$C$902,0))</f>
        <v>รพช.</v>
      </c>
      <c r="H768" s="165">
        <v>96</v>
      </c>
      <c r="I768" s="164" t="s">
        <v>4739</v>
      </c>
      <c r="J768" s="169">
        <f>INDEX('Org2564 NEW'!G$4:G$902,MATCH(OrgTbl[[#This Row],[code5]],'Org2564 NEW'!$C$4:$C$902,0))</f>
        <v>109</v>
      </c>
      <c r="K768" s="164" t="s">
        <v>941</v>
      </c>
      <c r="L768" s="164" t="str">
        <f>INDEX('Org2564 NEW'!F$4:F$902,MATCH(OrgTbl[[#This Row],[code5]],'Org2564 NEW'!$C$4:$C$902,0))</f>
        <v>F1</v>
      </c>
      <c r="M768" s="165">
        <f>INDEX('Org2564 NEW'!I$4:I$902,MATCH(OrgTbl[[#This Row],[code5]],'Org2564 NEW'!$C$4:$C$902,0))</f>
        <v>10</v>
      </c>
      <c r="O768" s="164" t="s">
        <v>4750</v>
      </c>
      <c r="P768" s="164" t="str">
        <f>INDEX('Org2564 NEW'!J$4:J$902,MATCH(OrgTbl[[#This Row],[code5]],'Org2564 NEW'!$C$4:$C$902,0))</f>
        <v>รพช.F1 50,000-100,000</v>
      </c>
      <c r="Q768" s="164"/>
      <c r="R768" s="166"/>
    </row>
    <row r="769" spans="1:18" x14ac:dyDescent="0.35">
      <c r="A769" s="164" t="s">
        <v>846</v>
      </c>
      <c r="B769" s="164" t="s">
        <v>4751</v>
      </c>
      <c r="C769" s="164" t="s">
        <v>4752</v>
      </c>
      <c r="D769" s="164" t="s">
        <v>4753</v>
      </c>
      <c r="E769" s="165">
        <v>12</v>
      </c>
      <c r="F769" s="164" t="s">
        <v>948</v>
      </c>
      <c r="G769" s="164" t="str">
        <f>INDEX('Org2564 NEW'!E$4:E$902,MATCH(OrgTbl[[#This Row],[code5]],'Org2564 NEW'!$C$4:$C$902,0))</f>
        <v>รพช.</v>
      </c>
      <c r="H769" s="165">
        <v>96</v>
      </c>
      <c r="I769" s="164" t="s">
        <v>4739</v>
      </c>
      <c r="J769" s="169">
        <f>INDEX('Org2564 NEW'!G$4:G$902,MATCH(OrgTbl[[#This Row],[code5]],'Org2564 NEW'!$C$4:$C$902,0))</f>
        <v>68</v>
      </c>
      <c r="K769" s="164" t="s">
        <v>941</v>
      </c>
      <c r="L769" s="164" t="str">
        <f>INDEX('Org2564 NEW'!F$4:F$902,MATCH(OrgTbl[[#This Row],[code5]],'Org2564 NEW'!$C$4:$C$902,0))</f>
        <v>F2</v>
      </c>
      <c r="M769" s="165">
        <f>INDEX('Org2564 NEW'!I$4:I$902,MATCH(OrgTbl[[#This Row],[code5]],'Org2564 NEW'!$C$4:$C$902,0))</f>
        <v>6</v>
      </c>
      <c r="O769" s="164" t="s">
        <v>4754</v>
      </c>
      <c r="P769" s="164" t="str">
        <f>INDEX('Org2564 NEW'!J$4:J$902,MATCH(OrgTbl[[#This Row],[code5]],'Org2564 NEW'!$C$4:$C$902,0))</f>
        <v>รพช.F2 30,000 - 60,000</v>
      </c>
      <c r="Q769" s="164"/>
      <c r="R769" s="166"/>
    </row>
    <row r="770" spans="1:18" x14ac:dyDescent="0.35">
      <c r="A770" s="164" t="s">
        <v>847</v>
      </c>
      <c r="B770" s="164" t="s">
        <v>4755</v>
      </c>
      <c r="C770" s="164" t="s">
        <v>4756</v>
      </c>
      <c r="D770" s="164" t="s">
        <v>4757</v>
      </c>
      <c r="E770" s="165">
        <v>12</v>
      </c>
      <c r="F770" s="164" t="s">
        <v>948</v>
      </c>
      <c r="G770" s="164" t="str">
        <f>INDEX('Org2564 NEW'!E$4:E$902,MATCH(OrgTbl[[#This Row],[code5]],'Org2564 NEW'!$C$4:$C$902,0))</f>
        <v>รพช.</v>
      </c>
      <c r="H770" s="165">
        <v>96</v>
      </c>
      <c r="I770" s="164" t="s">
        <v>4739</v>
      </c>
      <c r="J770" s="169">
        <f>INDEX('Org2564 NEW'!G$4:G$902,MATCH(OrgTbl[[#This Row],[code5]],'Org2564 NEW'!$C$4:$C$902,0))</f>
        <v>85</v>
      </c>
      <c r="K770" s="164" t="s">
        <v>941</v>
      </c>
      <c r="L770" s="164" t="str">
        <f>INDEX('Org2564 NEW'!F$4:F$902,MATCH(OrgTbl[[#This Row],[code5]],'Org2564 NEW'!$C$4:$C$902,0))</f>
        <v>F1</v>
      </c>
      <c r="M770" s="165">
        <f>INDEX('Org2564 NEW'!I$4:I$902,MATCH(OrgTbl[[#This Row],[code5]],'Org2564 NEW'!$C$4:$C$902,0))</f>
        <v>10</v>
      </c>
      <c r="O770" s="164" t="s">
        <v>4758</v>
      </c>
      <c r="P770" s="164" t="str">
        <f>INDEX('Org2564 NEW'!J$4:J$902,MATCH(OrgTbl[[#This Row],[code5]],'Org2564 NEW'!$C$4:$C$902,0))</f>
        <v>รพช.F1 50,000-100,000</v>
      </c>
      <c r="Q770" s="164"/>
      <c r="R770" s="166"/>
    </row>
    <row r="771" spans="1:18" x14ac:dyDescent="0.35">
      <c r="A771" s="164" t="s">
        <v>4759</v>
      </c>
      <c r="B771" s="164" t="s">
        <v>4760</v>
      </c>
      <c r="C771" s="164" t="s">
        <v>4761</v>
      </c>
      <c r="D771" s="164" t="s">
        <v>4762</v>
      </c>
      <c r="E771" s="165">
        <v>12</v>
      </c>
      <c r="F771" s="164" t="s">
        <v>948</v>
      </c>
      <c r="G771" s="164" t="str">
        <f>INDEX('Org2564 NEW'!E$4:E$902,MATCH(OrgTbl[[#This Row],[code5]],'Org2564 NEW'!$C$4:$C$902,0))</f>
        <v>รพช.</v>
      </c>
      <c r="H771" s="165">
        <v>96</v>
      </c>
      <c r="I771" s="164" t="s">
        <v>4739</v>
      </c>
      <c r="J771" s="169">
        <f>INDEX('Org2564 NEW'!G$4:G$902,MATCH(OrgTbl[[#This Row],[code5]],'Org2564 NEW'!$C$4:$C$902,0))</f>
        <v>82</v>
      </c>
      <c r="K771" s="164" t="s">
        <v>941</v>
      </c>
      <c r="L771" s="164" t="str">
        <f>INDEX('Org2564 NEW'!F$4:F$902,MATCH(OrgTbl[[#This Row],[code5]],'Org2564 NEW'!$C$4:$C$902,0))</f>
        <v>F2</v>
      </c>
      <c r="M771" s="165">
        <f>INDEX('Org2564 NEW'!I$4:I$902,MATCH(OrgTbl[[#This Row],[code5]],'Org2564 NEW'!$C$4:$C$902,0))</f>
        <v>7</v>
      </c>
      <c r="O771" s="164" t="s">
        <v>4763</v>
      </c>
      <c r="P771" s="164" t="str">
        <f>INDEX('Org2564 NEW'!J$4:J$902,MATCH(OrgTbl[[#This Row],[code5]],'Org2564 NEW'!$C$4:$C$902,0))</f>
        <v>รพช.F2 60,000-90,000</v>
      </c>
      <c r="Q771" s="164"/>
      <c r="R771" s="166"/>
    </row>
    <row r="772" spans="1:18" x14ac:dyDescent="0.35">
      <c r="A772" s="164" t="s">
        <v>848</v>
      </c>
      <c r="B772" s="164" t="s">
        <v>4764</v>
      </c>
      <c r="C772" s="164" t="s">
        <v>4765</v>
      </c>
      <c r="D772" s="164" t="s">
        <v>4766</v>
      </c>
      <c r="E772" s="165">
        <v>12</v>
      </c>
      <c r="F772" s="164" t="s">
        <v>948</v>
      </c>
      <c r="G772" s="164" t="str">
        <f>INDEX('Org2564 NEW'!E$4:E$902,MATCH(OrgTbl[[#This Row],[code5]],'Org2564 NEW'!$C$4:$C$902,0))</f>
        <v>รพช.</v>
      </c>
      <c r="H772" s="165">
        <v>96</v>
      </c>
      <c r="I772" s="164" t="s">
        <v>4739</v>
      </c>
      <c r="J772" s="169">
        <f>INDEX('Org2564 NEW'!G$4:G$902,MATCH(OrgTbl[[#This Row],[code5]],'Org2564 NEW'!$C$4:$C$902,0))</f>
        <v>42</v>
      </c>
      <c r="K772" s="164" t="s">
        <v>941</v>
      </c>
      <c r="L772" s="164" t="str">
        <f>INDEX('Org2564 NEW'!F$4:F$902,MATCH(OrgTbl[[#This Row],[code5]],'Org2564 NEW'!$C$4:$C$902,0))</f>
        <v>F2</v>
      </c>
      <c r="M772" s="165">
        <f>INDEX('Org2564 NEW'!I$4:I$902,MATCH(OrgTbl[[#This Row],[code5]],'Org2564 NEW'!$C$4:$C$902,0))</f>
        <v>6</v>
      </c>
      <c r="O772" s="164" t="s">
        <v>4767</v>
      </c>
      <c r="P772" s="164" t="str">
        <f>INDEX('Org2564 NEW'!J$4:J$902,MATCH(OrgTbl[[#This Row],[code5]],'Org2564 NEW'!$C$4:$C$902,0))</f>
        <v>รพช.F2 30,000 - 60,000</v>
      </c>
      <c r="Q772" s="164"/>
      <c r="R772" s="166"/>
    </row>
    <row r="773" spans="1:18" x14ac:dyDescent="0.35">
      <c r="A773" s="164" t="s">
        <v>849</v>
      </c>
      <c r="B773" s="164" t="s">
        <v>4768</v>
      </c>
      <c r="C773" s="164" t="s">
        <v>4769</v>
      </c>
      <c r="D773" s="164" t="s">
        <v>4770</v>
      </c>
      <c r="E773" s="165">
        <v>12</v>
      </c>
      <c r="F773" s="164" t="s">
        <v>948</v>
      </c>
      <c r="G773" s="164" t="str">
        <f>INDEX('Org2564 NEW'!E$4:E$902,MATCH(OrgTbl[[#This Row],[code5]],'Org2564 NEW'!$C$4:$C$902,0))</f>
        <v>รพช.</v>
      </c>
      <c r="H773" s="165">
        <v>96</v>
      </c>
      <c r="I773" s="164" t="s">
        <v>4739</v>
      </c>
      <c r="J773" s="169">
        <f>INDEX('Org2564 NEW'!G$4:G$902,MATCH(OrgTbl[[#This Row],[code5]],'Org2564 NEW'!$C$4:$C$902,0))</f>
        <v>66</v>
      </c>
      <c r="K773" s="164" t="s">
        <v>941</v>
      </c>
      <c r="L773" s="164" t="str">
        <f>INDEX('Org2564 NEW'!F$4:F$902,MATCH(OrgTbl[[#This Row],[code5]],'Org2564 NEW'!$C$4:$C$902,0))</f>
        <v>F2</v>
      </c>
      <c r="M773" s="165">
        <f>INDEX('Org2564 NEW'!I$4:I$902,MATCH(OrgTbl[[#This Row],[code5]],'Org2564 NEW'!$C$4:$C$902,0))</f>
        <v>6</v>
      </c>
      <c r="O773" s="164" t="s">
        <v>4771</v>
      </c>
      <c r="P773" s="164" t="str">
        <f>INDEX('Org2564 NEW'!J$4:J$902,MATCH(OrgTbl[[#This Row],[code5]],'Org2564 NEW'!$C$4:$C$902,0))</f>
        <v>รพช.F2 30,000 - 60,000</v>
      </c>
      <c r="Q773" s="164"/>
      <c r="R773" s="166"/>
    </row>
    <row r="774" spans="1:18" x14ac:dyDescent="0.35">
      <c r="A774" s="164" t="s">
        <v>850</v>
      </c>
      <c r="B774" s="164" t="s">
        <v>4772</v>
      </c>
      <c r="C774" s="164" t="s">
        <v>4773</v>
      </c>
      <c r="D774" s="164" t="s">
        <v>4774</v>
      </c>
      <c r="E774" s="165">
        <v>12</v>
      </c>
      <c r="F774" s="164" t="s">
        <v>948</v>
      </c>
      <c r="G774" s="164" t="str">
        <f>INDEX('Org2564 NEW'!E$4:E$902,MATCH(OrgTbl[[#This Row],[code5]],'Org2564 NEW'!$C$4:$C$902,0))</f>
        <v>รพช.</v>
      </c>
      <c r="H774" s="165">
        <v>96</v>
      </c>
      <c r="I774" s="164" t="s">
        <v>4739</v>
      </c>
      <c r="J774" s="169">
        <f>INDEX('Org2564 NEW'!G$4:G$902,MATCH(OrgTbl[[#This Row],[code5]],'Org2564 NEW'!$C$4:$C$902,0))</f>
        <v>30</v>
      </c>
      <c r="K774" s="164" t="s">
        <v>941</v>
      </c>
      <c r="L774" s="164" t="str">
        <f>INDEX('Org2564 NEW'!F$4:F$902,MATCH(OrgTbl[[#This Row],[code5]],'Org2564 NEW'!$C$4:$C$902,0))</f>
        <v>F2</v>
      </c>
      <c r="M774" s="165">
        <f>INDEX('Org2564 NEW'!I$4:I$902,MATCH(OrgTbl[[#This Row],[code5]],'Org2564 NEW'!$C$4:$C$902,0))</f>
        <v>5</v>
      </c>
      <c r="O774" s="164" t="s">
        <v>4775</v>
      </c>
      <c r="P774" s="164" t="str">
        <f>INDEX('Org2564 NEW'!J$4:J$902,MATCH(OrgTbl[[#This Row],[code5]],'Org2564 NEW'!$C$4:$C$902,0))</f>
        <v>รพช.F2 &lt;=30,000</v>
      </c>
      <c r="Q774" s="164"/>
      <c r="R774" s="166"/>
    </row>
    <row r="775" spans="1:18" x14ac:dyDescent="0.35">
      <c r="A775" s="164" t="s">
        <v>851</v>
      </c>
      <c r="B775" s="164" t="s">
        <v>4776</v>
      </c>
      <c r="C775" s="164" t="s">
        <v>4777</v>
      </c>
      <c r="D775" s="164" t="s">
        <v>4778</v>
      </c>
      <c r="E775" s="165">
        <v>12</v>
      </c>
      <c r="F775" s="164" t="s">
        <v>948</v>
      </c>
      <c r="G775" s="164" t="str">
        <f>INDEX('Org2564 NEW'!E$4:E$902,MATCH(OrgTbl[[#This Row],[code5]],'Org2564 NEW'!$C$4:$C$902,0))</f>
        <v>รพช.</v>
      </c>
      <c r="H775" s="165">
        <v>96</v>
      </c>
      <c r="I775" s="164" t="s">
        <v>4739</v>
      </c>
      <c r="J775" s="169">
        <f>INDEX('Org2564 NEW'!G$4:G$902,MATCH(OrgTbl[[#This Row],[code5]],'Org2564 NEW'!$C$4:$C$902,0))</f>
        <v>36</v>
      </c>
      <c r="K775" s="164" t="s">
        <v>941</v>
      </c>
      <c r="L775" s="164" t="str">
        <f>INDEX('Org2564 NEW'!F$4:F$902,MATCH(OrgTbl[[#This Row],[code5]],'Org2564 NEW'!$C$4:$C$902,0))</f>
        <v>F2</v>
      </c>
      <c r="M775" s="165">
        <f>INDEX('Org2564 NEW'!I$4:I$902,MATCH(OrgTbl[[#This Row],[code5]],'Org2564 NEW'!$C$4:$C$902,0))</f>
        <v>6</v>
      </c>
      <c r="O775" s="164" t="s">
        <v>4779</v>
      </c>
      <c r="P775" s="164" t="str">
        <f>INDEX('Org2564 NEW'!J$4:J$902,MATCH(OrgTbl[[#This Row],[code5]],'Org2564 NEW'!$C$4:$C$902,0))</f>
        <v>รพช.F2 30,000 - 60,000</v>
      </c>
      <c r="Q775" s="164"/>
      <c r="R775" s="166"/>
    </row>
    <row r="776" spans="1:18" x14ac:dyDescent="0.35">
      <c r="A776" s="164" t="s">
        <v>750</v>
      </c>
      <c r="B776" s="164" t="s">
        <v>4008</v>
      </c>
      <c r="C776" s="164" t="s">
        <v>4009</v>
      </c>
      <c r="D776" s="164" t="s">
        <v>4010</v>
      </c>
      <c r="E776" s="165">
        <v>10</v>
      </c>
      <c r="F776" s="164" t="s">
        <v>938</v>
      </c>
      <c r="G776" s="164" t="str">
        <f>INDEX('Org2564 NEW'!E$4:E$902,MATCH(OrgTbl[[#This Row],[code5]],'Org2564 NEW'!$C$4:$C$902,0))</f>
        <v>รพท.</v>
      </c>
      <c r="H776" s="165">
        <v>34</v>
      </c>
      <c r="I776" s="164" t="s">
        <v>3931</v>
      </c>
      <c r="J776" s="169">
        <f>INDEX('Org2564 NEW'!G$4:G$902,MATCH(OrgTbl[[#This Row],[code5]],'Org2564 NEW'!$C$4:$C$902,0))</f>
        <v>319</v>
      </c>
      <c r="K776" s="164" t="s">
        <v>941</v>
      </c>
      <c r="L776" s="164" t="str">
        <f>INDEX('Org2564 NEW'!F$4:F$902,MATCH(OrgTbl[[#This Row],[code5]],'Org2564 NEW'!$C$4:$C$902,0))</f>
        <v>M1</v>
      </c>
      <c r="M776" s="165">
        <f>INDEX('Org2564 NEW'!I$4:I$902,MATCH(OrgTbl[[#This Row],[code5]],'Org2564 NEW'!$C$4:$C$902,0))</f>
        <v>15</v>
      </c>
      <c r="O776" s="164" t="s">
        <v>4012</v>
      </c>
      <c r="P776" s="164" t="str">
        <f>INDEX('Org2564 NEW'!J$4:J$902,MATCH(OrgTbl[[#This Row],[code5]],'Org2564 NEW'!$C$4:$C$902,0))</f>
        <v>รพท. M1 &gt;200</v>
      </c>
      <c r="Q776" s="164"/>
      <c r="R776" s="166"/>
    </row>
    <row r="777" spans="1:18" x14ac:dyDescent="0.35">
      <c r="A777" s="164" t="s">
        <v>701</v>
      </c>
      <c r="B777" s="164" t="s">
        <v>4070</v>
      </c>
      <c r="C777" s="164" t="s">
        <v>4071</v>
      </c>
      <c r="D777" s="164" t="s">
        <v>4072</v>
      </c>
      <c r="E777" s="165">
        <v>10</v>
      </c>
      <c r="F777" s="164" t="s">
        <v>948</v>
      </c>
      <c r="G777" s="164" t="str">
        <f>INDEX('Org2564 NEW'!E$4:E$902,MATCH(OrgTbl[[#This Row],[code5]],'Org2564 NEW'!$C$4:$C$902,0))</f>
        <v>รพช.</v>
      </c>
      <c r="H777" s="165">
        <v>35</v>
      </c>
      <c r="I777" s="164" t="s">
        <v>4039</v>
      </c>
      <c r="J777" s="169">
        <f>INDEX('Org2564 NEW'!G$4:G$902,MATCH(OrgTbl[[#This Row],[code5]],'Org2564 NEW'!$C$4:$C$902,0))</f>
        <v>120</v>
      </c>
      <c r="K777" s="164" t="s">
        <v>941</v>
      </c>
      <c r="L777" s="164" t="str">
        <f>INDEX('Org2564 NEW'!F$4:F$902,MATCH(OrgTbl[[#This Row],[code5]],'Org2564 NEW'!$C$4:$C$902,0))</f>
        <v>M2</v>
      </c>
      <c r="M777" s="165">
        <f>INDEX('Org2564 NEW'!I$4:I$902,MATCH(OrgTbl[[#This Row],[code5]],'Org2564 NEW'!$C$4:$C$902,0))</f>
        <v>13</v>
      </c>
      <c r="O777" s="164" t="s">
        <v>4073</v>
      </c>
      <c r="P777" s="164" t="str">
        <f>INDEX('Org2564 NEW'!J$4:J$902,MATCH(OrgTbl[[#This Row],[code5]],'Org2564 NEW'!$C$4:$C$902,0))</f>
        <v>รพช. M2 &gt;100</v>
      </c>
      <c r="Q777" s="164"/>
      <c r="R777" s="166"/>
    </row>
    <row r="778" spans="1:18" x14ac:dyDescent="0.35">
      <c r="A778" s="164" t="s">
        <v>477</v>
      </c>
      <c r="B778" s="164" t="s">
        <v>2848</v>
      </c>
      <c r="C778" s="164" t="s">
        <v>2849</v>
      </c>
      <c r="D778" s="164" t="s">
        <v>2850</v>
      </c>
      <c r="E778" s="165">
        <v>7</v>
      </c>
      <c r="F778" s="164" t="s">
        <v>948</v>
      </c>
      <c r="G778" s="164" t="str">
        <f>INDEX('Org2564 NEW'!E$4:E$902,MATCH(OrgTbl[[#This Row],[code5]],'Org2564 NEW'!$C$4:$C$902,0))</f>
        <v>รพช.</v>
      </c>
      <c r="H778" s="165">
        <v>40</v>
      </c>
      <c r="I778" s="164" t="s">
        <v>2771</v>
      </c>
      <c r="J778" s="169">
        <f>INDEX('Org2564 NEW'!G$4:G$902,MATCH(OrgTbl[[#This Row],[code5]],'Org2564 NEW'!$C$4:$C$902,0))</f>
        <v>114</v>
      </c>
      <c r="K778" s="164" t="s">
        <v>932</v>
      </c>
      <c r="L778" s="164" t="str">
        <f>INDEX('Org2564 NEW'!F$4:F$902,MATCH(OrgTbl[[#This Row],[code5]],'Org2564 NEW'!$C$4:$C$902,0))</f>
        <v>M2</v>
      </c>
      <c r="M778" s="165">
        <f>INDEX('Org2564 NEW'!I$4:I$902,MATCH(OrgTbl[[#This Row],[code5]],'Org2564 NEW'!$C$4:$C$902,0))</f>
        <v>13</v>
      </c>
      <c r="O778" s="164" t="s">
        <v>2851</v>
      </c>
      <c r="P778" s="164" t="str">
        <f>INDEX('Org2564 NEW'!J$4:J$902,MATCH(OrgTbl[[#This Row],[code5]],'Org2564 NEW'!$C$4:$C$902,0))</f>
        <v>รพช. M2 &gt;100</v>
      </c>
      <c r="Q778" s="164"/>
      <c r="R778" s="166"/>
    </row>
    <row r="779" spans="1:18" x14ac:dyDescent="0.35">
      <c r="A779" s="164" t="s">
        <v>594</v>
      </c>
      <c r="B779" s="164" t="s">
        <v>3231</v>
      </c>
      <c r="C779" s="164" t="s">
        <v>3232</v>
      </c>
      <c r="D779" s="164" t="s">
        <v>3233</v>
      </c>
      <c r="E779" s="165">
        <v>8</v>
      </c>
      <c r="F779" s="164" t="s">
        <v>948</v>
      </c>
      <c r="G779" s="164" t="str">
        <f>INDEX('Org2564 NEW'!E$4:E$902,MATCH(OrgTbl[[#This Row],[code5]],'Org2564 NEW'!$C$4:$C$902,0))</f>
        <v>รพช.</v>
      </c>
      <c r="H779" s="165">
        <v>41</v>
      </c>
      <c r="I779" s="164" t="s">
        <v>3158</v>
      </c>
      <c r="J779" s="169">
        <f>INDEX('Org2564 NEW'!G$4:G$902,MATCH(OrgTbl[[#This Row],[code5]],'Org2564 NEW'!$C$4:$C$902,0))</f>
        <v>139</v>
      </c>
      <c r="K779" s="164" t="s">
        <v>941</v>
      </c>
      <c r="L779" s="164" t="str">
        <f>INDEX('Org2564 NEW'!F$4:F$902,MATCH(OrgTbl[[#This Row],[code5]],'Org2564 NEW'!$C$4:$C$902,0))</f>
        <v>M2</v>
      </c>
      <c r="M779" s="165">
        <f>INDEX('Org2564 NEW'!I$4:I$902,MATCH(OrgTbl[[#This Row],[code5]],'Org2564 NEW'!$C$4:$C$902,0))</f>
        <v>13</v>
      </c>
      <c r="O779" s="164" t="s">
        <v>3235</v>
      </c>
      <c r="P779" s="164" t="str">
        <f>INDEX('Org2564 NEW'!J$4:J$902,MATCH(OrgTbl[[#This Row],[code5]],'Org2564 NEW'!$C$4:$C$902,0))</f>
        <v>รพช. M2 &gt;100</v>
      </c>
      <c r="Q779" s="164"/>
      <c r="R779" s="166"/>
    </row>
    <row r="780" spans="1:18" x14ac:dyDescent="0.35">
      <c r="A780" s="164" t="s">
        <v>540</v>
      </c>
      <c r="B780" s="164" t="s">
        <v>3290</v>
      </c>
      <c r="C780" s="164" t="s">
        <v>3291</v>
      </c>
      <c r="D780" s="164" t="s">
        <v>3292</v>
      </c>
      <c r="E780" s="165">
        <v>8</v>
      </c>
      <c r="F780" s="164" t="s">
        <v>948</v>
      </c>
      <c r="G780" s="164" t="str">
        <f>INDEX('Org2564 NEW'!E$4:E$902,MATCH(OrgTbl[[#This Row],[code5]],'Org2564 NEW'!$C$4:$C$902,0))</f>
        <v>รพช.</v>
      </c>
      <c r="H780" s="165">
        <v>42</v>
      </c>
      <c r="I780" s="164" t="s">
        <v>3246</v>
      </c>
      <c r="J780" s="169">
        <f>INDEX('Org2564 NEW'!G$4:G$902,MATCH(OrgTbl[[#This Row],[code5]],'Org2564 NEW'!$C$4:$C$902,0))</f>
        <v>60</v>
      </c>
      <c r="K780" s="164" t="s">
        <v>932</v>
      </c>
      <c r="L780" s="164" t="str">
        <f>INDEX('Org2564 NEW'!F$4:F$902,MATCH(OrgTbl[[#This Row],[code5]],'Org2564 NEW'!$C$4:$C$902,0))</f>
        <v>M2</v>
      </c>
      <c r="M780" s="165">
        <f>INDEX('Org2564 NEW'!I$4:I$902,MATCH(OrgTbl[[#This Row],[code5]],'Org2564 NEW'!$C$4:$C$902,0))</f>
        <v>12</v>
      </c>
      <c r="O780" s="164" t="s">
        <v>3293</v>
      </c>
      <c r="P780" s="164" t="str">
        <f>INDEX('Org2564 NEW'!J$4:J$902,MATCH(OrgTbl[[#This Row],[code5]],'Org2564 NEW'!$C$4:$C$902,0))</f>
        <v>รพช. M2 &lt;=100</v>
      </c>
      <c r="Q780" s="164"/>
      <c r="R780" s="166"/>
    </row>
    <row r="781" spans="1:18" x14ac:dyDescent="0.35">
      <c r="A781" s="164" t="s">
        <v>565</v>
      </c>
      <c r="B781" s="164" t="s">
        <v>3320</v>
      </c>
      <c r="C781" s="164" t="s">
        <v>3321</v>
      </c>
      <c r="D781" s="164" t="s">
        <v>3322</v>
      </c>
      <c r="E781" s="165">
        <v>8</v>
      </c>
      <c r="F781" s="164" t="s">
        <v>948</v>
      </c>
      <c r="G781" s="164" t="str">
        <f>INDEX('Org2564 NEW'!E$4:E$902,MATCH(OrgTbl[[#This Row],[code5]],'Org2564 NEW'!$C$4:$C$902,0))</f>
        <v>รพช.</v>
      </c>
      <c r="H781" s="165">
        <v>43</v>
      </c>
      <c r="I781" s="164" t="s">
        <v>3304</v>
      </c>
      <c r="J781" s="169">
        <f>INDEX('Org2564 NEW'!G$4:G$902,MATCH(OrgTbl[[#This Row],[code5]],'Org2564 NEW'!$C$4:$C$902,0))</f>
        <v>283</v>
      </c>
      <c r="K781" s="164" t="s">
        <v>932</v>
      </c>
      <c r="L781" s="164" t="str">
        <f>INDEX('Org2564 NEW'!F$4:F$902,MATCH(OrgTbl[[#This Row],[code5]],'Org2564 NEW'!$C$4:$C$902,0))</f>
        <v>M2</v>
      </c>
      <c r="M781" s="165">
        <f>INDEX('Org2564 NEW'!I$4:I$902,MATCH(OrgTbl[[#This Row],[code5]],'Org2564 NEW'!$C$4:$C$902,0))</f>
        <v>13</v>
      </c>
      <c r="O781" s="164" t="s">
        <v>3323</v>
      </c>
      <c r="P781" s="164" t="str">
        <f>INDEX('Org2564 NEW'!J$4:J$902,MATCH(OrgTbl[[#This Row],[code5]],'Org2564 NEW'!$C$4:$C$902,0))</f>
        <v>รพช. M2 &gt;100</v>
      </c>
      <c r="Q781" s="164"/>
      <c r="R781" s="166"/>
    </row>
    <row r="782" spans="1:18" x14ac:dyDescent="0.35">
      <c r="A782" s="164" t="s">
        <v>457</v>
      </c>
      <c r="B782" s="164" t="s">
        <v>3075</v>
      </c>
      <c r="C782" s="164" t="s">
        <v>3076</v>
      </c>
      <c r="D782" s="164" t="s">
        <v>3077</v>
      </c>
      <c r="E782" s="165">
        <v>7</v>
      </c>
      <c r="F782" s="164" t="s">
        <v>948</v>
      </c>
      <c r="G782" s="164" t="str">
        <f>INDEX('Org2564 NEW'!E$4:E$902,MATCH(OrgTbl[[#This Row],[code5]],'Org2564 NEW'!$C$4:$C$902,0))</f>
        <v>รพช.</v>
      </c>
      <c r="H782" s="165">
        <v>46</v>
      </c>
      <c r="I782" s="164" t="s">
        <v>3024</v>
      </c>
      <c r="J782" s="169">
        <f>INDEX('Org2564 NEW'!G$4:G$902,MATCH(OrgTbl[[#This Row],[code5]],'Org2564 NEW'!$C$4:$C$902,0))</f>
        <v>155</v>
      </c>
      <c r="K782" s="164" t="s">
        <v>941</v>
      </c>
      <c r="L782" s="164" t="str">
        <f>INDEX('Org2564 NEW'!F$4:F$902,MATCH(OrgTbl[[#This Row],[code5]],'Org2564 NEW'!$C$4:$C$902,0))</f>
        <v>M2</v>
      </c>
      <c r="M782" s="165">
        <f>INDEX('Org2564 NEW'!I$4:I$902,MATCH(OrgTbl[[#This Row],[code5]],'Org2564 NEW'!$C$4:$C$902,0))</f>
        <v>13</v>
      </c>
      <c r="O782" s="164" t="s">
        <v>3078</v>
      </c>
      <c r="P782" s="164" t="str">
        <f>INDEX('Org2564 NEW'!J$4:J$902,MATCH(OrgTbl[[#This Row],[code5]],'Org2564 NEW'!$C$4:$C$902,0))</f>
        <v>รพช. M2 &gt;100</v>
      </c>
      <c r="Q782" s="164"/>
      <c r="R782" s="166"/>
    </row>
    <row r="783" spans="1:18" x14ac:dyDescent="0.35">
      <c r="A783" s="164" t="s">
        <v>559</v>
      </c>
      <c r="B783" s="164" t="s">
        <v>3407</v>
      </c>
      <c r="C783" s="164" t="s">
        <v>3408</v>
      </c>
      <c r="D783" s="164" t="s">
        <v>3409</v>
      </c>
      <c r="E783" s="165">
        <v>8</v>
      </c>
      <c r="F783" s="164" t="s">
        <v>938</v>
      </c>
      <c r="G783" s="164" t="str">
        <f>INDEX('Org2564 NEW'!E$4:E$902,MATCH(OrgTbl[[#This Row],[code5]],'Org2564 NEW'!$C$4:$C$902,0))</f>
        <v>รพท.</v>
      </c>
      <c r="H783" s="165">
        <v>47</v>
      </c>
      <c r="I783" s="164" t="s">
        <v>3342</v>
      </c>
      <c r="J783" s="169">
        <f>INDEX('Org2564 NEW'!G$4:G$902,MATCH(OrgTbl[[#This Row],[code5]],'Org2564 NEW'!$C$4:$C$902,0))</f>
        <v>240</v>
      </c>
      <c r="K783" s="164" t="s">
        <v>932</v>
      </c>
      <c r="L783" s="164" t="str">
        <f>INDEX('Org2564 NEW'!F$4:F$902,MATCH(OrgTbl[[#This Row],[code5]],'Org2564 NEW'!$C$4:$C$902,0))</f>
        <v>M1</v>
      </c>
      <c r="M783" s="165">
        <f>INDEX('Org2564 NEW'!I$4:I$902,MATCH(OrgTbl[[#This Row],[code5]],'Org2564 NEW'!$C$4:$C$902,0))</f>
        <v>15</v>
      </c>
      <c r="O783" s="164" t="s">
        <v>3411</v>
      </c>
      <c r="P783" s="164" t="str">
        <f>INDEX('Org2564 NEW'!J$4:J$902,MATCH(OrgTbl[[#This Row],[code5]],'Org2564 NEW'!$C$4:$C$902,0))</f>
        <v>รพท. M1 &gt;200</v>
      </c>
      <c r="Q783" s="164"/>
      <c r="R783" s="166"/>
    </row>
    <row r="784" spans="1:18" x14ac:dyDescent="0.35">
      <c r="A784" s="164" t="s">
        <v>520</v>
      </c>
      <c r="B784" s="164" t="s">
        <v>3458</v>
      </c>
      <c r="C784" s="164" t="s">
        <v>3459</v>
      </c>
      <c r="D784" s="164" t="s">
        <v>3460</v>
      </c>
      <c r="E784" s="165">
        <v>8</v>
      </c>
      <c r="F784" s="164" t="s">
        <v>948</v>
      </c>
      <c r="G784" s="164" t="str">
        <f>INDEX('Org2564 NEW'!E$4:E$902,MATCH(OrgTbl[[#This Row],[code5]],'Org2564 NEW'!$C$4:$C$902,0))</f>
        <v>รพช.</v>
      </c>
      <c r="H784" s="165">
        <v>48</v>
      </c>
      <c r="I784" s="164" t="s">
        <v>3418</v>
      </c>
      <c r="J784" s="169">
        <f>INDEX('Org2564 NEW'!G$4:G$902,MATCH(OrgTbl[[#This Row],[code5]],'Org2564 NEW'!$C$4:$C$902,0))</f>
        <v>118</v>
      </c>
      <c r="K784" s="164" t="s">
        <v>941</v>
      </c>
      <c r="L784" s="164" t="str">
        <f>INDEX('Org2564 NEW'!F$4:F$902,MATCH(OrgTbl[[#This Row],[code5]],'Org2564 NEW'!$C$4:$C$902,0))</f>
        <v>M2</v>
      </c>
      <c r="M784" s="165">
        <f>INDEX('Org2564 NEW'!I$4:I$902,MATCH(OrgTbl[[#This Row],[code5]],'Org2564 NEW'!$C$4:$C$902,0))</f>
        <v>13</v>
      </c>
      <c r="O784" s="164" t="s">
        <v>3462</v>
      </c>
      <c r="P784" s="164" t="str">
        <f>INDEX('Org2564 NEW'!J$4:J$902,MATCH(OrgTbl[[#This Row],[code5]],'Org2564 NEW'!$C$4:$C$902,0))</f>
        <v>รพช. M2 &gt;100</v>
      </c>
      <c r="Q784" s="164"/>
      <c r="R784" s="166"/>
    </row>
    <row r="785" spans="1:18" x14ac:dyDescent="0.35">
      <c r="A785" s="164" t="s">
        <v>106</v>
      </c>
      <c r="B785" s="164" t="s">
        <v>1189</v>
      </c>
      <c r="C785" s="164" t="s">
        <v>1190</v>
      </c>
      <c r="D785" s="164" t="s">
        <v>1191</v>
      </c>
      <c r="E785" s="165">
        <v>1</v>
      </c>
      <c r="F785" s="164" t="s">
        <v>948</v>
      </c>
      <c r="G785" s="164" t="str">
        <f>INDEX('Org2564 NEW'!E$4:E$902,MATCH(OrgTbl[[#This Row],[code5]],'Org2564 NEW'!$C$4:$C$902,0))</f>
        <v>รพช.</v>
      </c>
      <c r="H785" s="165">
        <v>54</v>
      </c>
      <c r="I785" s="164" t="s">
        <v>1160</v>
      </c>
      <c r="J785" s="169">
        <f>INDEX('Org2564 NEW'!G$4:G$902,MATCH(OrgTbl[[#This Row],[code5]],'Org2564 NEW'!$C$4:$C$902,0))</f>
        <v>38</v>
      </c>
      <c r="K785" s="164" t="s">
        <v>941</v>
      </c>
      <c r="L785" s="164" t="str">
        <f>INDEX('Org2564 NEW'!F$4:F$902,MATCH(OrgTbl[[#This Row],[code5]],'Org2564 NEW'!$C$4:$C$902,0))</f>
        <v>F1</v>
      </c>
      <c r="M785" s="165">
        <f>INDEX('Org2564 NEW'!I$4:I$902,MATCH(OrgTbl[[#This Row],[code5]],'Org2564 NEW'!$C$4:$C$902,0))</f>
        <v>9</v>
      </c>
      <c r="O785" s="164" t="s">
        <v>1193</v>
      </c>
      <c r="P785" s="164" t="str">
        <f>INDEX('Org2564 NEW'!J$4:J$902,MATCH(OrgTbl[[#This Row],[code5]],'Org2564 NEW'!$C$4:$C$902,0))</f>
        <v>รพช.F1 &lt;=50,000</v>
      </c>
      <c r="Q785" s="164"/>
      <c r="R785" s="166"/>
    </row>
    <row r="786" spans="1:18" x14ac:dyDescent="0.35">
      <c r="A786" s="164" t="s">
        <v>89</v>
      </c>
      <c r="B786" s="164" t="s">
        <v>1247</v>
      </c>
      <c r="C786" s="164" t="s">
        <v>1248</v>
      </c>
      <c r="D786" s="164" t="s">
        <v>1249</v>
      </c>
      <c r="E786" s="165">
        <v>1</v>
      </c>
      <c r="F786" s="164" t="s">
        <v>948</v>
      </c>
      <c r="G786" s="164" t="str">
        <f>INDEX('Org2564 NEW'!E$4:E$902,MATCH(OrgTbl[[#This Row],[code5]],'Org2564 NEW'!$C$4:$C$902,0))</f>
        <v>รพช.</v>
      </c>
      <c r="H786" s="165">
        <v>55</v>
      </c>
      <c r="I786" s="164" t="s">
        <v>1196</v>
      </c>
      <c r="J786" s="169">
        <f>INDEX('Org2564 NEW'!G$4:G$902,MATCH(OrgTbl[[#This Row],[code5]],'Org2564 NEW'!$C$4:$C$902,0))</f>
        <v>117</v>
      </c>
      <c r="K786" s="164" t="s">
        <v>941</v>
      </c>
      <c r="L786" s="164" t="str">
        <f>INDEX('Org2564 NEW'!F$4:F$902,MATCH(OrgTbl[[#This Row],[code5]],'Org2564 NEW'!$C$4:$C$902,0))</f>
        <v>M2</v>
      </c>
      <c r="M786" s="165">
        <f>INDEX('Org2564 NEW'!I$4:I$902,MATCH(OrgTbl[[#This Row],[code5]],'Org2564 NEW'!$C$4:$C$902,0))</f>
        <v>13</v>
      </c>
      <c r="O786" s="164" t="s">
        <v>1251</v>
      </c>
      <c r="P786" s="164" t="str">
        <f>INDEX('Org2564 NEW'!J$4:J$902,MATCH(OrgTbl[[#This Row],[code5]],'Org2564 NEW'!$C$4:$C$902,0))</f>
        <v>รพช. M2 &gt;100</v>
      </c>
      <c r="Q786" s="164"/>
      <c r="R786" s="166"/>
    </row>
    <row r="787" spans="1:18" x14ac:dyDescent="0.35">
      <c r="A787" s="164" t="s">
        <v>50</v>
      </c>
      <c r="B787" s="164" t="s">
        <v>1371</v>
      </c>
      <c r="C787" s="164" t="s">
        <v>1372</v>
      </c>
      <c r="D787" s="164" t="s">
        <v>1373</v>
      </c>
      <c r="E787" s="165">
        <v>1</v>
      </c>
      <c r="F787" s="164" t="s">
        <v>948</v>
      </c>
      <c r="G787" s="164" t="str">
        <f>INDEX('Org2564 NEW'!E$4:E$902,MATCH(OrgTbl[[#This Row],[code5]],'Org2564 NEW'!$C$4:$C$902,0))</f>
        <v>รพช.</v>
      </c>
      <c r="H787" s="165">
        <v>57</v>
      </c>
      <c r="I787" s="164" t="s">
        <v>1305</v>
      </c>
      <c r="J787" s="169">
        <f>INDEX('Org2564 NEW'!G$4:G$902,MATCH(OrgTbl[[#This Row],[code5]],'Org2564 NEW'!$C$4:$C$902,0))</f>
        <v>68</v>
      </c>
      <c r="K787" s="164" t="s">
        <v>932</v>
      </c>
      <c r="L787" s="164" t="str">
        <f>INDEX('Org2564 NEW'!F$4:F$902,MATCH(OrgTbl[[#This Row],[code5]],'Org2564 NEW'!$C$4:$C$902,0))</f>
        <v>F1</v>
      </c>
      <c r="M787" s="165">
        <f>INDEX('Org2564 NEW'!I$4:I$902,MATCH(OrgTbl[[#This Row],[code5]],'Org2564 NEW'!$C$4:$C$902,0))</f>
        <v>9</v>
      </c>
      <c r="O787" s="164" t="s">
        <v>1375</v>
      </c>
      <c r="P787" s="164" t="str">
        <f>INDEX('Org2564 NEW'!J$4:J$902,MATCH(OrgTbl[[#This Row],[code5]],'Org2564 NEW'!$C$4:$C$902,0))</f>
        <v>รพช.F1 &lt;=50,000</v>
      </c>
      <c r="Q787" s="164"/>
      <c r="R787" s="166"/>
    </row>
    <row r="788" spans="1:18" x14ac:dyDescent="0.35">
      <c r="A788" s="164" t="s">
        <v>152</v>
      </c>
      <c r="B788" s="164" t="s">
        <v>1571</v>
      </c>
      <c r="C788" s="164" t="s">
        <v>1572</v>
      </c>
      <c r="D788" s="164" t="s">
        <v>1573</v>
      </c>
      <c r="E788" s="165">
        <v>2</v>
      </c>
      <c r="F788" s="164" t="s">
        <v>948</v>
      </c>
      <c r="G788" s="164" t="str">
        <f>INDEX('Org2564 NEW'!E$4:E$902,MATCH(OrgTbl[[#This Row],[code5]],'Org2564 NEW'!$C$4:$C$902,0))</f>
        <v>รพช.</v>
      </c>
      <c r="H788" s="165">
        <v>65</v>
      </c>
      <c r="I788" s="164" t="s">
        <v>1539</v>
      </c>
      <c r="J788" s="169">
        <f>INDEX('Org2564 NEW'!G$4:G$902,MATCH(OrgTbl[[#This Row],[code5]],'Org2564 NEW'!$C$4:$C$902,0))</f>
        <v>72</v>
      </c>
      <c r="K788" s="164" t="s">
        <v>932</v>
      </c>
      <c r="L788" s="164" t="str">
        <f>INDEX('Org2564 NEW'!F$4:F$902,MATCH(OrgTbl[[#This Row],[code5]],'Org2564 NEW'!$C$4:$C$902,0))</f>
        <v>M2</v>
      </c>
      <c r="M788" s="165">
        <f>INDEX('Org2564 NEW'!I$4:I$902,MATCH(OrgTbl[[#This Row],[code5]],'Org2564 NEW'!$C$4:$C$902,0))</f>
        <v>12</v>
      </c>
      <c r="O788" s="164" t="s">
        <v>1575</v>
      </c>
      <c r="P788" s="164" t="str">
        <f>INDEX('Org2564 NEW'!J$4:J$902,MATCH(OrgTbl[[#This Row],[code5]],'Org2564 NEW'!$C$4:$C$902,0))</f>
        <v>รพช. M2 &lt;=100</v>
      </c>
      <c r="Q788" s="164"/>
      <c r="R788" s="166"/>
    </row>
    <row r="789" spans="1:18" x14ac:dyDescent="0.35">
      <c r="A789" s="164" t="s">
        <v>222</v>
      </c>
      <c r="B789" s="164" t="s">
        <v>1834</v>
      </c>
      <c r="C789" s="164" t="s">
        <v>1835</v>
      </c>
      <c r="D789" s="164" t="s">
        <v>1836</v>
      </c>
      <c r="E789" s="165">
        <v>3</v>
      </c>
      <c r="F789" s="164" t="s">
        <v>948</v>
      </c>
      <c r="G789" s="164" t="str">
        <f>INDEX('Org2564 NEW'!E$4:E$902,MATCH(OrgTbl[[#This Row],[code5]],'Org2564 NEW'!$C$4:$C$902,0))</f>
        <v>รพช.</v>
      </c>
      <c r="H789" s="165">
        <v>66</v>
      </c>
      <c r="I789" s="164" t="s">
        <v>1806</v>
      </c>
      <c r="J789" s="169">
        <f>INDEX('Org2564 NEW'!G$4:G$902,MATCH(OrgTbl[[#This Row],[code5]],'Org2564 NEW'!$C$4:$C$902,0))</f>
        <v>90</v>
      </c>
      <c r="K789" s="164" t="s">
        <v>941</v>
      </c>
      <c r="L789" s="164" t="str">
        <f>INDEX('Org2564 NEW'!F$4:F$902,MATCH(OrgTbl[[#This Row],[code5]],'Org2564 NEW'!$C$4:$C$902,0))</f>
        <v>M2</v>
      </c>
      <c r="M789" s="165">
        <f>INDEX('Org2564 NEW'!I$4:I$902,MATCH(OrgTbl[[#This Row],[code5]],'Org2564 NEW'!$C$4:$C$902,0))</f>
        <v>12</v>
      </c>
      <c r="O789" s="164" t="s">
        <v>1838</v>
      </c>
      <c r="P789" s="164" t="str">
        <f>INDEX('Org2564 NEW'!J$4:J$902,MATCH(OrgTbl[[#This Row],[code5]],'Org2564 NEW'!$C$4:$C$902,0))</f>
        <v>รพช. M2 &lt;=100</v>
      </c>
      <c r="Q789" s="164"/>
      <c r="R789" s="166"/>
    </row>
    <row r="790" spans="1:18" x14ac:dyDescent="0.35">
      <c r="A790" s="164" t="s">
        <v>163</v>
      </c>
      <c r="B790" s="164" t="s">
        <v>1621</v>
      </c>
      <c r="C790" s="164" t="s">
        <v>1622</v>
      </c>
      <c r="D790" s="164" t="s">
        <v>1623</v>
      </c>
      <c r="E790" s="165">
        <v>2</v>
      </c>
      <c r="F790" s="164" t="s">
        <v>948</v>
      </c>
      <c r="G790" s="164" t="str">
        <f>INDEX('Org2564 NEW'!E$4:E$902,MATCH(OrgTbl[[#This Row],[code5]],'Org2564 NEW'!$C$4:$C$902,0))</f>
        <v>รพช.</v>
      </c>
      <c r="H790" s="165">
        <v>67</v>
      </c>
      <c r="I790" s="164" t="s">
        <v>1578</v>
      </c>
      <c r="J790" s="169">
        <f>INDEX('Org2564 NEW'!G$4:G$902,MATCH(OrgTbl[[#This Row],[code5]],'Org2564 NEW'!$C$4:$C$902,0))</f>
        <v>128</v>
      </c>
      <c r="K790" s="164" t="s">
        <v>941</v>
      </c>
      <c r="L790" s="164" t="str">
        <f>INDEX('Org2564 NEW'!F$4:F$902,MATCH(OrgTbl[[#This Row],[code5]],'Org2564 NEW'!$C$4:$C$902,0))</f>
        <v>F1</v>
      </c>
      <c r="M790" s="165">
        <f>INDEX('Org2564 NEW'!I$4:I$902,MATCH(OrgTbl[[#This Row],[code5]],'Org2564 NEW'!$C$4:$C$902,0))</f>
        <v>9</v>
      </c>
      <c r="O790" s="164" t="s">
        <v>1624</v>
      </c>
      <c r="P790" s="164" t="str">
        <f>INDEX('Org2564 NEW'!J$4:J$902,MATCH(OrgTbl[[#This Row],[code5]],'Org2564 NEW'!$C$4:$C$902,0))</f>
        <v>รพช.F1 &lt;=50,000</v>
      </c>
      <c r="Q790" s="164"/>
      <c r="R790" s="166"/>
    </row>
    <row r="791" spans="1:18" x14ac:dyDescent="0.35">
      <c r="A791" s="164" t="s">
        <v>355</v>
      </c>
      <c r="B791" s="164" t="s">
        <v>2205</v>
      </c>
      <c r="C791" s="164" t="s">
        <v>2206</v>
      </c>
      <c r="D791" s="164" t="s">
        <v>2207</v>
      </c>
      <c r="E791" s="165">
        <v>5</v>
      </c>
      <c r="F791" s="164" t="s">
        <v>948</v>
      </c>
      <c r="G791" s="164" t="str">
        <f>INDEX('Org2564 NEW'!E$4:E$902,MATCH(OrgTbl[[#This Row],[code5]],'Org2564 NEW'!$C$4:$C$902,0))</f>
        <v>รพช.</v>
      </c>
      <c r="H791" s="165">
        <v>70</v>
      </c>
      <c r="I791" s="164" t="s">
        <v>2167</v>
      </c>
      <c r="J791" s="169">
        <f>INDEX('Org2564 NEW'!G$4:G$902,MATCH(OrgTbl[[#This Row],[code5]],'Org2564 NEW'!$C$4:$C$902,0))</f>
        <v>60</v>
      </c>
      <c r="K791" s="164" t="s">
        <v>941</v>
      </c>
      <c r="L791" s="164" t="str">
        <f>INDEX('Org2564 NEW'!F$4:F$902,MATCH(OrgTbl[[#This Row],[code5]],'Org2564 NEW'!$C$4:$C$902,0))</f>
        <v>F1</v>
      </c>
      <c r="M791" s="165">
        <f>INDEX('Org2564 NEW'!I$4:I$902,MATCH(OrgTbl[[#This Row],[code5]],'Org2564 NEW'!$C$4:$C$902,0))</f>
        <v>9</v>
      </c>
      <c r="O791" s="164" t="s">
        <v>2208</v>
      </c>
      <c r="P791" s="164" t="str">
        <f>INDEX('Org2564 NEW'!J$4:J$902,MATCH(OrgTbl[[#This Row],[code5]],'Org2564 NEW'!$C$4:$C$902,0))</f>
        <v>รพช.F1 &lt;=50,000</v>
      </c>
      <c r="Q791" s="164"/>
      <c r="R791" s="166"/>
    </row>
    <row r="792" spans="1:18" x14ac:dyDescent="0.35">
      <c r="A792" s="164" t="s">
        <v>830</v>
      </c>
      <c r="B792" s="164" t="s">
        <v>4386</v>
      </c>
      <c r="C792" s="164" t="s">
        <v>4387</v>
      </c>
      <c r="D792" s="164" t="s">
        <v>4388</v>
      </c>
      <c r="E792" s="165">
        <v>11</v>
      </c>
      <c r="F792" s="164" t="s">
        <v>948</v>
      </c>
      <c r="G792" s="164" t="str">
        <f>INDEX('Org2564 NEW'!E$4:E$902,MATCH(OrgTbl[[#This Row],[code5]],'Org2564 NEW'!$C$4:$C$902,0))</f>
        <v>รพช.</v>
      </c>
      <c r="H792" s="165">
        <v>84</v>
      </c>
      <c r="I792" s="164" t="s">
        <v>4318</v>
      </c>
      <c r="J792" s="169">
        <f>INDEX('Org2564 NEW'!G$4:G$902,MATCH(OrgTbl[[#This Row],[code5]],'Org2564 NEW'!$C$4:$C$902,0))</f>
        <v>120</v>
      </c>
      <c r="K792" s="164" t="s">
        <v>932</v>
      </c>
      <c r="L792" s="164" t="str">
        <f>INDEX('Org2564 NEW'!F$4:F$902,MATCH(OrgTbl[[#This Row],[code5]],'Org2564 NEW'!$C$4:$C$902,0))</f>
        <v>M2</v>
      </c>
      <c r="M792" s="165">
        <f>INDEX('Org2564 NEW'!I$4:I$902,MATCH(OrgTbl[[#This Row],[code5]],'Org2564 NEW'!$C$4:$C$902,0))</f>
        <v>13</v>
      </c>
      <c r="O792" s="164" t="s">
        <v>4390</v>
      </c>
      <c r="P792" s="164" t="str">
        <f>INDEX('Org2564 NEW'!J$4:J$902,MATCH(OrgTbl[[#This Row],[code5]],'Org2564 NEW'!$C$4:$C$902,0))</f>
        <v>รพช. M2 &gt;100</v>
      </c>
      <c r="Q792" s="164"/>
      <c r="R792" s="166"/>
    </row>
    <row r="793" spans="1:18" x14ac:dyDescent="0.35">
      <c r="A793" s="164" t="s">
        <v>865</v>
      </c>
      <c r="B793" s="164" t="s">
        <v>4694</v>
      </c>
      <c r="C793" s="164" t="s">
        <v>4695</v>
      </c>
      <c r="D793" s="164" t="s">
        <v>4696</v>
      </c>
      <c r="E793" s="165">
        <v>12</v>
      </c>
      <c r="F793" s="164" t="s">
        <v>948</v>
      </c>
      <c r="G793" s="164" t="str">
        <f>INDEX('Org2564 NEW'!E$4:E$902,MATCH(OrgTbl[[#This Row],[code5]],'Org2564 NEW'!$C$4:$C$902,0))</f>
        <v>รพช.</v>
      </c>
      <c r="H793" s="165">
        <v>94</v>
      </c>
      <c r="I793" s="164" t="s">
        <v>4654</v>
      </c>
      <c r="J793" s="169">
        <f>INDEX('Org2564 NEW'!G$4:G$902,MATCH(OrgTbl[[#This Row],[code5]],'Org2564 NEW'!$C$4:$C$902,0))</f>
        <v>128</v>
      </c>
      <c r="K793" s="164" t="s">
        <v>941</v>
      </c>
      <c r="L793" s="164" t="str">
        <f>INDEX('Org2564 NEW'!F$4:F$902,MATCH(OrgTbl[[#This Row],[code5]],'Org2564 NEW'!$C$4:$C$902,0))</f>
        <v>M2</v>
      </c>
      <c r="M793" s="165">
        <f>INDEX('Org2564 NEW'!I$4:I$902,MATCH(OrgTbl[[#This Row],[code5]],'Org2564 NEW'!$C$4:$C$902,0))</f>
        <v>13</v>
      </c>
      <c r="O793" s="164" t="s">
        <v>4697</v>
      </c>
      <c r="P793" s="164" t="str">
        <f>INDEX('Org2564 NEW'!J$4:J$902,MATCH(OrgTbl[[#This Row],[code5]],'Org2564 NEW'!$C$4:$C$902,0))</f>
        <v>รพช. M2 &gt;100</v>
      </c>
      <c r="Q793" s="164"/>
      <c r="R793" s="166"/>
    </row>
    <row r="794" spans="1:18" x14ac:dyDescent="0.35">
      <c r="A794" s="164" t="s">
        <v>883</v>
      </c>
      <c r="B794" s="164" t="s">
        <v>4724</v>
      </c>
      <c r="C794" s="164" t="s">
        <v>4725</v>
      </c>
      <c r="D794" s="164" t="s">
        <v>4726</v>
      </c>
      <c r="E794" s="165">
        <v>12</v>
      </c>
      <c r="F794" s="164" t="s">
        <v>948</v>
      </c>
      <c r="G794" s="164" t="str">
        <f>INDEX('Org2564 NEW'!E$4:E$902,MATCH(OrgTbl[[#This Row],[code5]],'Org2564 NEW'!$C$4:$C$902,0))</f>
        <v>รพช.</v>
      </c>
      <c r="H794" s="165">
        <v>95</v>
      </c>
      <c r="I794" s="164" t="s">
        <v>4704</v>
      </c>
      <c r="J794" s="169">
        <f>INDEX('Org2564 NEW'!G$4:G$902,MATCH(OrgTbl[[#This Row],[code5]],'Org2564 NEW'!$C$4:$C$902,0))</f>
        <v>79</v>
      </c>
      <c r="K794" s="164" t="s">
        <v>932</v>
      </c>
      <c r="L794" s="164" t="str">
        <f>INDEX('Org2564 NEW'!F$4:F$902,MATCH(OrgTbl[[#This Row],[code5]],'Org2564 NEW'!$C$4:$C$902,0))</f>
        <v>F1</v>
      </c>
      <c r="M794" s="165">
        <f>INDEX('Org2564 NEW'!I$4:I$902,MATCH(OrgTbl[[#This Row],[code5]],'Org2564 NEW'!$C$4:$C$902,0))</f>
        <v>10</v>
      </c>
      <c r="O794" s="164" t="s">
        <v>4727</v>
      </c>
      <c r="P794" s="164" t="str">
        <f>INDEX('Org2564 NEW'!J$4:J$902,MATCH(OrgTbl[[#This Row],[code5]],'Org2564 NEW'!$C$4:$C$902,0))</f>
        <v>รพช.F1 50,000-100,000</v>
      </c>
      <c r="Q794" s="164"/>
      <c r="R794" s="166"/>
    </row>
    <row r="795" spans="1:18" x14ac:dyDescent="0.35">
      <c r="A795" s="164" t="s">
        <v>866</v>
      </c>
      <c r="B795" s="164" t="s">
        <v>4698</v>
      </c>
      <c r="C795" s="164" t="s">
        <v>4699</v>
      </c>
      <c r="D795" s="164" t="s">
        <v>4700</v>
      </c>
      <c r="E795" s="165">
        <v>12</v>
      </c>
      <c r="F795" s="164" t="s">
        <v>948</v>
      </c>
      <c r="G795" s="164" t="str">
        <f>INDEX('Org2564 NEW'!E$4:E$902,MATCH(OrgTbl[[#This Row],[code5]],'Org2564 NEW'!$C$4:$C$902,0))</f>
        <v>รพช.</v>
      </c>
      <c r="H795" s="165">
        <v>94</v>
      </c>
      <c r="I795" s="164" t="s">
        <v>4654</v>
      </c>
      <c r="J795" s="169">
        <f>INDEX('Org2564 NEW'!G$4:G$902,MATCH(OrgTbl[[#This Row],[code5]],'Org2564 NEW'!$C$4:$C$902,0))</f>
        <v>37</v>
      </c>
      <c r="K795" s="164" t="s">
        <v>932</v>
      </c>
      <c r="L795" s="164" t="str">
        <f>INDEX('Org2564 NEW'!F$4:F$902,MATCH(OrgTbl[[#This Row],[code5]],'Org2564 NEW'!$C$4:$C$902,0))</f>
        <v>F2</v>
      </c>
      <c r="M795" s="165">
        <f>INDEX('Org2564 NEW'!I$4:I$902,MATCH(OrgTbl[[#This Row],[code5]],'Org2564 NEW'!$C$4:$C$902,0))</f>
        <v>5</v>
      </c>
      <c r="O795" s="164" t="s">
        <v>4701</v>
      </c>
      <c r="P795" s="164" t="str">
        <f>INDEX('Org2564 NEW'!J$4:J$902,MATCH(OrgTbl[[#This Row],[code5]],'Org2564 NEW'!$C$4:$C$902,0))</f>
        <v>รพช.F2 &lt;=30,000</v>
      </c>
      <c r="Q795" s="164"/>
      <c r="R795" s="166"/>
    </row>
    <row r="796" spans="1:18" x14ac:dyDescent="0.35">
      <c r="A796" s="164" t="s">
        <v>638</v>
      </c>
      <c r="B796" s="164" t="s">
        <v>3575</v>
      </c>
      <c r="C796" s="164" t="s">
        <v>3576</v>
      </c>
      <c r="D796" s="164" t="s">
        <v>3577</v>
      </c>
      <c r="E796" s="165">
        <v>9</v>
      </c>
      <c r="F796" s="164" t="s">
        <v>948</v>
      </c>
      <c r="G796" s="164" t="str">
        <f>INDEX('Org2564 NEW'!E$4:E$902,MATCH(OrgTbl[[#This Row],[code5]],'Org2564 NEW'!$C$4:$C$902,0))</f>
        <v>รพช.</v>
      </c>
      <c r="H796" s="165">
        <v>30</v>
      </c>
      <c r="I796" s="164" t="s">
        <v>3471</v>
      </c>
      <c r="J796" s="169">
        <f>INDEX('Org2564 NEW'!G$4:G$902,MATCH(OrgTbl[[#This Row],[code5]],'Org2564 NEW'!$C$4:$C$902,0))</f>
        <v>30</v>
      </c>
      <c r="K796" s="164" t="s">
        <v>941</v>
      </c>
      <c r="L796" s="164" t="str">
        <f>INDEX('Org2564 NEW'!F$4:F$902,MATCH(OrgTbl[[#This Row],[code5]],'Org2564 NEW'!$C$4:$C$902,0))</f>
        <v>F2</v>
      </c>
      <c r="M796" s="165">
        <f>INDEX('Org2564 NEW'!I$4:I$902,MATCH(OrgTbl[[#This Row],[code5]],'Org2564 NEW'!$C$4:$C$902,0))</f>
        <v>5</v>
      </c>
      <c r="O796" s="164" t="s">
        <v>3578</v>
      </c>
      <c r="P796" s="164" t="str">
        <f>INDEX('Org2564 NEW'!J$4:J$902,MATCH(OrgTbl[[#This Row],[code5]],'Org2564 NEW'!$C$4:$C$902,0))</f>
        <v>รพช.F2 &lt;=30,000</v>
      </c>
      <c r="Q796" s="164"/>
      <c r="R796" s="166"/>
    </row>
    <row r="797" spans="1:18" x14ac:dyDescent="0.35">
      <c r="A797" s="164" t="s">
        <v>639</v>
      </c>
      <c r="B797" s="164" t="s">
        <v>3579</v>
      </c>
      <c r="C797" s="164" t="s">
        <v>3580</v>
      </c>
      <c r="D797" s="164" t="s">
        <v>3581</v>
      </c>
      <c r="E797" s="165">
        <v>9</v>
      </c>
      <c r="F797" s="164" t="s">
        <v>948</v>
      </c>
      <c r="G797" s="164" t="str">
        <f>INDEX('Org2564 NEW'!E$4:E$902,MATCH(OrgTbl[[#This Row],[code5]],'Org2564 NEW'!$C$4:$C$902,0))</f>
        <v>รพช.</v>
      </c>
      <c r="H797" s="165">
        <v>30</v>
      </c>
      <c r="I797" s="164" t="s">
        <v>3471</v>
      </c>
      <c r="J797" s="169">
        <f>INDEX('Org2564 NEW'!G$4:G$902,MATCH(OrgTbl[[#This Row],[code5]],'Org2564 NEW'!$C$4:$C$902,0))</f>
        <v>30</v>
      </c>
      <c r="K797" s="164" t="s">
        <v>941</v>
      </c>
      <c r="L797" s="164" t="str">
        <f>INDEX('Org2564 NEW'!F$4:F$902,MATCH(OrgTbl[[#This Row],[code5]],'Org2564 NEW'!$C$4:$C$902,0))</f>
        <v>F2</v>
      </c>
      <c r="M797" s="165">
        <f>INDEX('Org2564 NEW'!I$4:I$902,MATCH(OrgTbl[[#This Row],[code5]],'Org2564 NEW'!$C$4:$C$902,0))</f>
        <v>5</v>
      </c>
      <c r="O797" s="164" t="s">
        <v>3582</v>
      </c>
      <c r="P797" s="164" t="str">
        <f>INDEX('Org2564 NEW'!J$4:J$902,MATCH(OrgTbl[[#This Row],[code5]],'Org2564 NEW'!$C$4:$C$902,0))</f>
        <v>รพช.F2 &lt;=30,000</v>
      </c>
      <c r="Q797" s="164"/>
      <c r="R797" s="166"/>
    </row>
    <row r="798" spans="1:18" x14ac:dyDescent="0.35">
      <c r="A798" s="164" t="s">
        <v>666</v>
      </c>
      <c r="B798" s="164" t="s">
        <v>1252</v>
      </c>
      <c r="C798" s="164" t="s">
        <v>3689</v>
      </c>
      <c r="D798" s="164" t="s">
        <v>3690</v>
      </c>
      <c r="E798" s="165">
        <v>9</v>
      </c>
      <c r="F798" s="164" t="s">
        <v>948</v>
      </c>
      <c r="G798" s="164" t="str">
        <f>INDEX('Org2564 NEW'!E$4:E$902,MATCH(OrgTbl[[#This Row],[code5]],'Org2564 NEW'!$C$4:$C$902,0))</f>
        <v>รพช.</v>
      </c>
      <c r="H798" s="165">
        <v>31</v>
      </c>
      <c r="I798" s="164" t="s">
        <v>3608</v>
      </c>
      <c r="J798" s="169">
        <f>INDEX('Org2564 NEW'!G$4:G$902,MATCH(OrgTbl[[#This Row],[code5]],'Org2564 NEW'!$C$4:$C$902,0))</f>
        <v>38</v>
      </c>
      <c r="K798" s="164" t="s">
        <v>941</v>
      </c>
      <c r="L798" s="164" t="str">
        <f>INDEX('Org2564 NEW'!F$4:F$902,MATCH(OrgTbl[[#This Row],[code5]],'Org2564 NEW'!$C$4:$C$902,0))</f>
        <v>F2</v>
      </c>
      <c r="M798" s="165">
        <f>INDEX('Org2564 NEW'!I$4:I$902,MATCH(OrgTbl[[#This Row],[code5]],'Org2564 NEW'!$C$4:$C$902,0))</f>
        <v>5</v>
      </c>
      <c r="O798" s="164" t="s">
        <v>3691</v>
      </c>
      <c r="P798" s="164" t="str">
        <f>INDEX('Org2564 NEW'!J$4:J$902,MATCH(OrgTbl[[#This Row],[code5]],'Org2564 NEW'!$C$4:$C$902,0))</f>
        <v>รพช.F2 &lt;=30,000</v>
      </c>
      <c r="Q798" s="164"/>
      <c r="R798" s="166"/>
    </row>
    <row r="799" spans="1:18" x14ac:dyDescent="0.35">
      <c r="A799" s="164" t="s">
        <v>90</v>
      </c>
      <c r="B799" s="164" t="s">
        <v>1252</v>
      </c>
      <c r="C799" s="164" t="s">
        <v>1253</v>
      </c>
      <c r="D799" s="164" t="s">
        <v>1254</v>
      </c>
      <c r="E799" s="165">
        <v>1</v>
      </c>
      <c r="F799" s="164" t="s">
        <v>948</v>
      </c>
      <c r="G799" s="164" t="str">
        <f>INDEX('Org2564 NEW'!E$4:E$902,MATCH(OrgTbl[[#This Row],[code5]],'Org2564 NEW'!$C$4:$C$902,0))</f>
        <v>รพช.</v>
      </c>
      <c r="H799" s="165">
        <v>55</v>
      </c>
      <c r="I799" s="164" t="s">
        <v>1196</v>
      </c>
      <c r="J799" s="169">
        <f>INDEX('Org2564 NEW'!G$4:G$902,MATCH(OrgTbl[[#This Row],[code5]],'Org2564 NEW'!$C$4:$C$902,0))</f>
        <v>30</v>
      </c>
      <c r="K799" s="164" t="s">
        <v>941</v>
      </c>
      <c r="L799" s="164" t="str">
        <f>INDEX('Org2564 NEW'!F$4:F$902,MATCH(OrgTbl[[#This Row],[code5]],'Org2564 NEW'!$C$4:$C$902,0))</f>
        <v>F2</v>
      </c>
      <c r="M799" s="165">
        <f>INDEX('Org2564 NEW'!I$4:I$902,MATCH(OrgTbl[[#This Row],[code5]],'Org2564 NEW'!$C$4:$C$902,0))</f>
        <v>5</v>
      </c>
      <c r="O799" s="164" t="s">
        <v>1255</v>
      </c>
      <c r="P799" s="164" t="str">
        <f>INDEX('Org2564 NEW'!J$4:J$902,MATCH(OrgTbl[[#This Row],[code5]],'Org2564 NEW'!$C$4:$C$902,0))</f>
        <v>รพช.F2 &lt;=30,000</v>
      </c>
      <c r="Q799" s="164"/>
      <c r="R799" s="166"/>
    </row>
    <row r="800" spans="1:18" x14ac:dyDescent="0.35">
      <c r="A800" s="164" t="s">
        <v>223</v>
      </c>
      <c r="B800" s="164" t="s">
        <v>1839</v>
      </c>
      <c r="C800" s="164" t="s">
        <v>1840</v>
      </c>
      <c r="D800" s="164" t="s">
        <v>1841</v>
      </c>
      <c r="E800" s="165">
        <v>3</v>
      </c>
      <c r="F800" s="164" t="s">
        <v>948</v>
      </c>
      <c r="G800" s="164" t="str">
        <f>INDEX('Org2564 NEW'!E$4:E$902,MATCH(OrgTbl[[#This Row],[code5]],'Org2564 NEW'!$C$4:$C$902,0))</f>
        <v>รพช.</v>
      </c>
      <c r="H800" s="165">
        <v>66</v>
      </c>
      <c r="I800" s="164" t="s">
        <v>1806</v>
      </c>
      <c r="J800" s="169">
        <f>INDEX('Org2564 NEW'!G$4:G$902,MATCH(OrgTbl[[#This Row],[code5]],'Org2564 NEW'!$C$4:$C$902,0))</f>
        <v>30</v>
      </c>
      <c r="K800" s="164" t="s">
        <v>941</v>
      </c>
      <c r="L800" s="164" t="str">
        <f>INDEX('Org2564 NEW'!F$4:F$902,MATCH(OrgTbl[[#This Row],[code5]],'Org2564 NEW'!$C$4:$C$902,0))</f>
        <v>F2</v>
      </c>
      <c r="M800" s="165">
        <f>INDEX('Org2564 NEW'!I$4:I$902,MATCH(OrgTbl[[#This Row],[code5]],'Org2564 NEW'!$C$4:$C$902,0))</f>
        <v>5</v>
      </c>
      <c r="O800" s="164" t="s">
        <v>1842</v>
      </c>
      <c r="P800" s="164" t="str">
        <f>INDEX('Org2564 NEW'!J$4:J$902,MATCH(OrgTbl[[#This Row],[code5]],'Org2564 NEW'!$C$4:$C$902,0))</f>
        <v>รพช.F2 &lt;=30,000</v>
      </c>
      <c r="Q800" s="164"/>
      <c r="R800" s="166"/>
    </row>
    <row r="801" spans="1:18" x14ac:dyDescent="0.35">
      <c r="A801" s="164" t="s">
        <v>75</v>
      </c>
      <c r="B801" s="164" t="s">
        <v>1054</v>
      </c>
      <c r="C801" s="164" t="s">
        <v>1055</v>
      </c>
      <c r="D801" s="164" t="s">
        <v>1056</v>
      </c>
      <c r="E801" s="165">
        <v>1</v>
      </c>
      <c r="F801" s="164" t="s">
        <v>948</v>
      </c>
      <c r="G801" s="164" t="str">
        <f>INDEX('Org2564 NEW'!E$4:E$902,MATCH(OrgTbl[[#This Row],[code5]],'Org2564 NEW'!$C$4:$C$902,0))</f>
        <v>รพช.</v>
      </c>
      <c r="H801" s="165">
        <v>50</v>
      </c>
      <c r="I801" s="164" t="s">
        <v>930</v>
      </c>
      <c r="J801" s="169">
        <f>INDEX('Org2564 NEW'!G$4:G$902,MATCH(OrgTbl[[#This Row],[code5]],'Org2564 NEW'!$C$4:$C$902,0))</f>
        <v>37</v>
      </c>
      <c r="K801" s="164" t="s">
        <v>941</v>
      </c>
      <c r="L801" s="164" t="str">
        <f>INDEX('Org2564 NEW'!F$4:F$902,MATCH(OrgTbl[[#This Row],[code5]],'Org2564 NEW'!$C$4:$C$902,0))</f>
        <v>F2</v>
      </c>
      <c r="M801" s="165">
        <f>INDEX('Org2564 NEW'!I$4:I$902,MATCH(OrgTbl[[#This Row],[code5]],'Org2564 NEW'!$C$4:$C$902,0))</f>
        <v>5</v>
      </c>
      <c r="O801" s="164" t="s">
        <v>1057</v>
      </c>
      <c r="P801" s="164" t="str">
        <f>INDEX('Org2564 NEW'!J$4:J$902,MATCH(OrgTbl[[#This Row],[code5]],'Org2564 NEW'!$C$4:$C$902,0))</f>
        <v>รพช.F2 &lt;=30,000</v>
      </c>
      <c r="Q801" s="164"/>
      <c r="R801" s="166"/>
    </row>
    <row r="802" spans="1:18" x14ac:dyDescent="0.35">
      <c r="A802" s="164" t="s">
        <v>831</v>
      </c>
      <c r="B802" s="164" t="s">
        <v>4391</v>
      </c>
      <c r="C802" s="164" t="s">
        <v>4392</v>
      </c>
      <c r="D802" s="164" t="s">
        <v>4393</v>
      </c>
      <c r="E802" s="165">
        <v>11</v>
      </c>
      <c r="F802" s="164" t="s">
        <v>948</v>
      </c>
      <c r="G802" s="164" t="str">
        <f>INDEX('Org2564 NEW'!E$4:E$902,MATCH(OrgTbl[[#This Row],[code5]],'Org2564 NEW'!$C$4:$C$902,0))</f>
        <v>รพช.</v>
      </c>
      <c r="H802" s="165">
        <v>84</v>
      </c>
      <c r="I802" s="164" t="s">
        <v>4318</v>
      </c>
      <c r="J802" s="169">
        <f>INDEX('Org2564 NEW'!G$4:G$902,MATCH(OrgTbl[[#This Row],[code5]],'Org2564 NEW'!$C$4:$C$902,0))</f>
        <v>35</v>
      </c>
      <c r="K802" s="164" t="s">
        <v>932</v>
      </c>
      <c r="L802" s="164" t="str">
        <f>INDEX('Org2564 NEW'!F$4:F$902,MATCH(OrgTbl[[#This Row],[code5]],'Org2564 NEW'!$C$4:$C$902,0))</f>
        <v>F2</v>
      </c>
      <c r="M802" s="165">
        <f>INDEX('Org2564 NEW'!I$4:I$902,MATCH(OrgTbl[[#This Row],[code5]],'Org2564 NEW'!$C$4:$C$902,0))</f>
        <v>5</v>
      </c>
      <c r="O802" s="164" t="s">
        <v>4394</v>
      </c>
      <c r="P802" s="164" t="str">
        <f>INDEX('Org2564 NEW'!J$4:J$902,MATCH(OrgTbl[[#This Row],[code5]],'Org2564 NEW'!$C$4:$C$902,0))</f>
        <v>รพช.F2 &lt;=30,000</v>
      </c>
      <c r="Q802" s="164"/>
      <c r="R802" s="166"/>
    </row>
    <row r="803" spans="1:18" x14ac:dyDescent="0.35">
      <c r="A803" s="164" t="s">
        <v>793</v>
      </c>
      <c r="B803" s="164" t="s">
        <v>4211</v>
      </c>
      <c r="C803" s="164" t="s">
        <v>4212</v>
      </c>
      <c r="D803" s="164" t="s">
        <v>4213</v>
      </c>
      <c r="E803" s="165">
        <v>11</v>
      </c>
      <c r="F803" s="164" t="s">
        <v>948</v>
      </c>
      <c r="G803" s="164" t="str">
        <f>INDEX('Org2564 NEW'!E$4:E$902,MATCH(OrgTbl[[#This Row],[code5]],'Org2564 NEW'!$C$4:$C$902,0))</f>
        <v>รพช.</v>
      </c>
      <c r="H803" s="165">
        <v>80</v>
      </c>
      <c r="I803" s="164" t="s">
        <v>4135</v>
      </c>
      <c r="J803" s="169">
        <f>INDEX('Org2564 NEW'!G$4:G$902,MATCH(OrgTbl[[#This Row],[code5]],'Org2564 NEW'!$C$4:$C$902,0))</f>
        <v>35</v>
      </c>
      <c r="K803" s="164" t="s">
        <v>941</v>
      </c>
      <c r="L803" s="164" t="str">
        <f>INDEX('Org2564 NEW'!F$4:F$902,MATCH(OrgTbl[[#This Row],[code5]],'Org2564 NEW'!$C$4:$C$902,0))</f>
        <v>F2</v>
      </c>
      <c r="M803" s="165">
        <f>INDEX('Org2564 NEW'!I$4:I$902,MATCH(OrgTbl[[#This Row],[code5]],'Org2564 NEW'!$C$4:$C$902,0))</f>
        <v>5</v>
      </c>
      <c r="O803" s="164" t="s">
        <v>4214</v>
      </c>
      <c r="P803" s="164" t="str">
        <f>INDEX('Org2564 NEW'!J$4:J$902,MATCH(OrgTbl[[#This Row],[code5]],'Org2564 NEW'!$C$4:$C$902,0))</f>
        <v>รพช.F2 &lt;=30,000</v>
      </c>
      <c r="Q803" s="164"/>
      <c r="R803" s="166"/>
    </row>
    <row r="804" spans="1:18" x14ac:dyDescent="0.35">
      <c r="A804" s="164" t="s">
        <v>478</v>
      </c>
      <c r="B804" s="164" t="s">
        <v>2852</v>
      </c>
      <c r="C804" s="164" t="s">
        <v>2853</v>
      </c>
      <c r="D804" s="164" t="s">
        <v>2854</v>
      </c>
      <c r="E804" s="165">
        <v>7</v>
      </c>
      <c r="F804" s="164" t="s">
        <v>938</v>
      </c>
      <c r="G804" s="164" t="str">
        <f>INDEX('Org2564 NEW'!E$4:E$902,MATCH(OrgTbl[[#This Row],[code5]],'Org2564 NEW'!$C$4:$C$902,0))</f>
        <v>รพท.</v>
      </c>
      <c r="H804" s="165">
        <v>40</v>
      </c>
      <c r="I804" s="164" t="s">
        <v>2771</v>
      </c>
      <c r="J804" s="169">
        <f>INDEX('Org2564 NEW'!G$4:G$902,MATCH(OrgTbl[[#This Row],[code5]],'Org2564 NEW'!$C$4:$C$902,0))</f>
        <v>120</v>
      </c>
      <c r="K804" s="164" t="s">
        <v>932</v>
      </c>
      <c r="L804" s="164" t="str">
        <f>INDEX('Org2564 NEW'!F$4:F$902,MATCH(OrgTbl[[#This Row],[code5]],'Org2564 NEW'!$C$4:$C$902,0))</f>
        <v>M1</v>
      </c>
      <c r="M804" s="165">
        <f>INDEX('Org2564 NEW'!I$4:I$902,MATCH(OrgTbl[[#This Row],[code5]],'Org2564 NEW'!$C$4:$C$902,0))</f>
        <v>14</v>
      </c>
      <c r="O804" s="164" t="s">
        <v>2855</v>
      </c>
      <c r="P804" s="164" t="str">
        <f>INDEX('Org2564 NEW'!J$4:J$902,MATCH(OrgTbl[[#This Row],[code5]],'Org2564 NEW'!$C$4:$C$902,0))</f>
        <v>รพท. M1 &lt;=200</v>
      </c>
      <c r="Q804" s="164"/>
      <c r="R804" s="166"/>
    </row>
    <row r="805" spans="1:18" x14ac:dyDescent="0.35">
      <c r="A805" s="164" t="s">
        <v>393</v>
      </c>
      <c r="B805" s="164" t="s">
        <v>2690</v>
      </c>
      <c r="C805" s="164" t="s">
        <v>2691</v>
      </c>
      <c r="D805" s="164" t="s">
        <v>2692</v>
      </c>
      <c r="E805" s="165">
        <v>6</v>
      </c>
      <c r="F805" s="164" t="s">
        <v>948</v>
      </c>
      <c r="G805" s="164" t="str">
        <f>INDEX('Org2564 NEW'!E$4:E$902,MATCH(OrgTbl[[#This Row],[code5]],'Org2564 NEW'!$C$4:$C$902,0))</f>
        <v>รพช.</v>
      </c>
      <c r="H805" s="165">
        <v>24</v>
      </c>
      <c r="I805" s="164" t="s">
        <v>2654</v>
      </c>
      <c r="J805" s="169">
        <f>INDEX('Org2564 NEW'!G$4:G$902,MATCH(OrgTbl[[#This Row],[code5]],'Org2564 NEW'!$C$4:$C$902,0))</f>
        <v>13</v>
      </c>
      <c r="K805" s="164" t="s">
        <v>932</v>
      </c>
      <c r="L805" s="164" t="str">
        <f>INDEX('Org2564 NEW'!F$4:F$902,MATCH(OrgTbl[[#This Row],[code5]],'Org2564 NEW'!$C$4:$C$902,0))</f>
        <v>F2</v>
      </c>
      <c r="M805" s="165">
        <f>INDEX('Org2564 NEW'!I$4:I$902,MATCH(OrgTbl[[#This Row],[code5]],'Org2564 NEW'!$C$4:$C$902,0))</f>
        <v>5</v>
      </c>
      <c r="O805" s="164" t="s">
        <v>2693</v>
      </c>
      <c r="P805" s="164" t="str">
        <f>INDEX('Org2564 NEW'!J$4:J$902,MATCH(OrgTbl[[#This Row],[code5]],'Org2564 NEW'!$C$4:$C$902,0))</f>
        <v>รพช.F2 &lt;=30,000</v>
      </c>
      <c r="Q805" s="164"/>
      <c r="R805" s="166"/>
    </row>
    <row r="806" spans="1:18" x14ac:dyDescent="0.35">
      <c r="A806" s="164" t="s">
        <v>884</v>
      </c>
      <c r="B806" s="164" t="s">
        <v>4728</v>
      </c>
      <c r="C806" s="164" t="s">
        <v>4729</v>
      </c>
      <c r="D806" s="164" t="s">
        <v>4730</v>
      </c>
      <c r="E806" s="165">
        <v>12</v>
      </c>
      <c r="F806" s="164" t="s">
        <v>948</v>
      </c>
      <c r="G806" s="164" t="str">
        <f>INDEX('Org2564 NEW'!E$4:E$902,MATCH(OrgTbl[[#This Row],[code5]],'Org2564 NEW'!$C$4:$C$902,0))</f>
        <v>รพช.</v>
      </c>
      <c r="H806" s="165">
        <v>95</v>
      </c>
      <c r="I806" s="164" t="s">
        <v>4704</v>
      </c>
      <c r="J806" s="169">
        <f>INDEX('Org2564 NEW'!G$4:G$902,MATCH(OrgTbl[[#This Row],[code5]],'Org2564 NEW'!$C$4:$C$902,0))</f>
        <v>33</v>
      </c>
      <c r="K806" s="164" t="s">
        <v>941</v>
      </c>
      <c r="L806" s="164" t="str">
        <f>INDEX('Org2564 NEW'!F$4:F$902,MATCH(OrgTbl[[#This Row],[code5]],'Org2564 NEW'!$C$4:$C$902,0))</f>
        <v>F2</v>
      </c>
      <c r="M806" s="165">
        <f>INDEX('Org2564 NEW'!I$4:I$902,MATCH(OrgTbl[[#This Row],[code5]],'Org2564 NEW'!$C$4:$C$902,0))</f>
        <v>5</v>
      </c>
      <c r="O806" s="164" t="s">
        <v>4731</v>
      </c>
      <c r="P806" s="164" t="str">
        <f>INDEX('Org2564 NEW'!J$4:J$902,MATCH(OrgTbl[[#This Row],[code5]],'Org2564 NEW'!$C$4:$C$902,0))</f>
        <v>รพช.F2 &lt;=30,000</v>
      </c>
      <c r="Q806" s="164"/>
      <c r="R806" s="166"/>
    </row>
    <row r="807" spans="1:18" x14ac:dyDescent="0.35">
      <c r="A807" s="164" t="s">
        <v>412</v>
      </c>
      <c r="B807" s="164" t="s">
        <v>2648</v>
      </c>
      <c r="C807" s="164" t="s">
        <v>2649</v>
      </c>
      <c r="D807" s="164" t="s">
        <v>2650</v>
      </c>
      <c r="E807" s="165">
        <v>6</v>
      </c>
      <c r="F807" s="164" t="s">
        <v>948</v>
      </c>
      <c r="G807" s="164" t="str">
        <f>INDEX('Org2564 NEW'!E$4:E$902,MATCH(OrgTbl[[#This Row],[code5]],'Org2564 NEW'!$C$4:$C$902,0))</f>
        <v>รพช.</v>
      </c>
      <c r="H807" s="165">
        <v>23</v>
      </c>
      <c r="I807" s="164" t="s">
        <v>2624</v>
      </c>
      <c r="J807" s="169">
        <f>INDEX('Org2564 NEW'!G$4:G$902,MATCH(OrgTbl[[#This Row],[code5]],'Org2564 NEW'!$C$4:$C$902,0))</f>
        <v>25</v>
      </c>
      <c r="K807" s="164" t="s">
        <v>932</v>
      </c>
      <c r="L807" s="164" t="str">
        <f>INDEX('Org2564 NEW'!F$4:F$902,MATCH(OrgTbl[[#This Row],[code5]],'Org2564 NEW'!$C$4:$C$902,0))</f>
        <v>F2</v>
      </c>
      <c r="M807" s="165">
        <f>INDEX('Org2564 NEW'!I$4:I$902,MATCH(OrgTbl[[#This Row],[code5]],'Org2564 NEW'!$C$4:$C$902,0))</f>
        <v>5</v>
      </c>
      <c r="O807" s="164" t="s">
        <v>2651</v>
      </c>
      <c r="P807" s="164" t="str">
        <f>INDEX('Org2564 NEW'!J$4:J$902,MATCH(OrgTbl[[#This Row],[code5]],'Org2564 NEW'!$C$4:$C$902,0))</f>
        <v>รพช.F2 &lt;=30,000</v>
      </c>
      <c r="Q807" s="164"/>
      <c r="R807" s="166"/>
    </row>
    <row r="808" spans="1:18" x14ac:dyDescent="0.35">
      <c r="A808" s="164" t="s">
        <v>441</v>
      </c>
      <c r="B808" s="164" t="s">
        <v>2757</v>
      </c>
      <c r="C808" s="164" t="s">
        <v>2758</v>
      </c>
      <c r="D808" s="164" t="s">
        <v>2759</v>
      </c>
      <c r="E808" s="165">
        <v>6</v>
      </c>
      <c r="F808" s="164" t="s">
        <v>948</v>
      </c>
      <c r="G808" s="164" t="str">
        <f>INDEX('Org2564 NEW'!E$4:E$902,MATCH(OrgTbl[[#This Row],[code5]],'Org2564 NEW'!$C$4:$C$902,0))</f>
        <v>รพช.</v>
      </c>
      <c r="H808" s="165">
        <v>27</v>
      </c>
      <c r="I808" s="164" t="s">
        <v>2732</v>
      </c>
      <c r="J808" s="169">
        <f>INDEX('Org2564 NEW'!G$4:G$902,MATCH(OrgTbl[[#This Row],[code5]],'Org2564 NEW'!$C$4:$C$902,0))</f>
        <v>51</v>
      </c>
      <c r="K808" s="164" t="s">
        <v>941</v>
      </c>
      <c r="L808" s="164" t="str">
        <f>INDEX('Org2564 NEW'!F$4:F$902,MATCH(OrgTbl[[#This Row],[code5]],'Org2564 NEW'!$C$4:$C$902,0))</f>
        <v>F2</v>
      </c>
      <c r="M808" s="165">
        <f>INDEX('Org2564 NEW'!I$4:I$902,MATCH(OrgTbl[[#This Row],[code5]],'Org2564 NEW'!$C$4:$C$902,0))</f>
        <v>6</v>
      </c>
      <c r="O808" s="164" t="s">
        <v>2760</v>
      </c>
      <c r="P808" s="164" t="str">
        <f>INDEX('Org2564 NEW'!J$4:J$902,MATCH(OrgTbl[[#This Row],[code5]],'Org2564 NEW'!$C$4:$C$902,0))</f>
        <v>รพช.F2 30,000 - 60,000</v>
      </c>
      <c r="Q808" s="164"/>
      <c r="R808" s="166"/>
    </row>
    <row r="809" spans="1:18" x14ac:dyDescent="0.35">
      <c r="A809" s="164" t="s">
        <v>852</v>
      </c>
      <c r="B809" s="164" t="s">
        <v>4780</v>
      </c>
      <c r="C809" s="164" t="s">
        <v>4781</v>
      </c>
      <c r="D809" s="164" t="s">
        <v>4782</v>
      </c>
      <c r="E809" s="165">
        <v>12</v>
      </c>
      <c r="F809" s="164" t="s">
        <v>948</v>
      </c>
      <c r="G809" s="164" t="str">
        <f>INDEX('Org2564 NEW'!E$4:E$902,MATCH(OrgTbl[[#This Row],[code5]],'Org2564 NEW'!$C$4:$C$902,0))</f>
        <v>รพช.</v>
      </c>
      <c r="H809" s="165">
        <v>96</v>
      </c>
      <c r="I809" s="164" t="s">
        <v>4739</v>
      </c>
      <c r="J809" s="169">
        <f>INDEX('Org2564 NEW'!G$4:G$902,MATCH(OrgTbl[[#This Row],[code5]],'Org2564 NEW'!$C$4:$C$902,0))</f>
        <v>72</v>
      </c>
      <c r="K809" s="164" t="s">
        <v>941</v>
      </c>
      <c r="L809" s="164" t="str">
        <f>INDEX('Org2564 NEW'!F$4:F$902,MATCH(OrgTbl[[#This Row],[code5]],'Org2564 NEW'!$C$4:$C$902,0))</f>
        <v>F2</v>
      </c>
      <c r="M809" s="165">
        <f>INDEX('Org2564 NEW'!I$4:I$902,MATCH(OrgTbl[[#This Row],[code5]],'Org2564 NEW'!$C$4:$C$902,0))</f>
        <v>6</v>
      </c>
      <c r="O809" s="164" t="s">
        <v>4783</v>
      </c>
      <c r="P809" s="164" t="str">
        <f>INDEX('Org2564 NEW'!J$4:J$902,MATCH(OrgTbl[[#This Row],[code5]],'Org2564 NEW'!$C$4:$C$902,0))</f>
        <v>รพช.F2 30,000 - 60,000</v>
      </c>
      <c r="Q809" s="164"/>
      <c r="R809" s="166"/>
    </row>
    <row r="810" spans="1:18" x14ac:dyDescent="0.35">
      <c r="A810" s="164" t="s">
        <v>329</v>
      </c>
      <c r="B810" s="164" t="s">
        <v>2357</v>
      </c>
      <c r="C810" s="164" t="s">
        <v>2358</v>
      </c>
      <c r="D810" s="164" t="s">
        <v>2359</v>
      </c>
      <c r="E810" s="165">
        <v>5</v>
      </c>
      <c r="F810" s="164" t="s">
        <v>948</v>
      </c>
      <c r="G810" s="164" t="str">
        <f>INDEX('Org2564 NEW'!E$4:E$902,MATCH(OrgTbl[[#This Row],[code5]],'Org2564 NEW'!$C$4:$C$902,0))</f>
        <v>รพช.</v>
      </c>
      <c r="H810" s="165">
        <v>73</v>
      </c>
      <c r="I810" s="164" t="s">
        <v>2325</v>
      </c>
      <c r="J810" s="169">
        <f>INDEX('Org2564 NEW'!G$4:G$902,MATCH(OrgTbl[[#This Row],[code5]],'Org2564 NEW'!$C$4:$C$902,0))</f>
        <v>30</v>
      </c>
      <c r="K810" s="164" t="s">
        <v>941</v>
      </c>
      <c r="L810" s="164" t="str">
        <f>INDEX('Org2564 NEW'!F$4:F$902,MATCH(OrgTbl[[#This Row],[code5]],'Org2564 NEW'!$C$4:$C$902,0))</f>
        <v>F2</v>
      </c>
      <c r="M810" s="165">
        <f>INDEX('Org2564 NEW'!I$4:I$902,MATCH(OrgTbl[[#This Row],[code5]],'Org2564 NEW'!$C$4:$C$902,0))</f>
        <v>5</v>
      </c>
      <c r="O810" s="164" t="s">
        <v>2360</v>
      </c>
      <c r="P810" s="164" t="str">
        <f>INDEX('Org2564 NEW'!J$4:J$902,MATCH(OrgTbl[[#This Row],[code5]],'Org2564 NEW'!$C$4:$C$902,0))</f>
        <v>รพช.F2 &lt;=30,000</v>
      </c>
      <c r="Q810" s="164"/>
      <c r="R810" s="166"/>
    </row>
    <row r="811" spans="1:18" x14ac:dyDescent="0.35">
      <c r="A811" s="164" t="s">
        <v>479</v>
      </c>
      <c r="B811" s="164" t="s">
        <v>2856</v>
      </c>
      <c r="C811" s="164" t="s">
        <v>2857</v>
      </c>
      <c r="D811" s="164" t="s">
        <v>2858</v>
      </c>
      <c r="E811" s="165">
        <v>7</v>
      </c>
      <c r="F811" s="164" t="s">
        <v>948</v>
      </c>
      <c r="G811" s="164" t="str">
        <f>INDEX('Org2564 NEW'!E$4:E$902,MATCH(OrgTbl[[#This Row],[code5]],'Org2564 NEW'!$C$4:$C$902,0))</f>
        <v>รพช.</v>
      </c>
      <c r="H811" s="165">
        <v>40</v>
      </c>
      <c r="I811" s="164" t="s">
        <v>2771</v>
      </c>
      <c r="J811" s="169">
        <f>INDEX('Org2564 NEW'!G$4:G$902,MATCH(OrgTbl[[#This Row],[code5]],'Org2564 NEW'!$C$4:$C$902,0))</f>
        <v>38</v>
      </c>
      <c r="K811" s="164" t="s">
        <v>932</v>
      </c>
      <c r="L811" s="164" t="str">
        <f>INDEX('Org2564 NEW'!F$4:F$902,MATCH(OrgTbl[[#This Row],[code5]],'Org2564 NEW'!$C$4:$C$902,0))</f>
        <v>F2</v>
      </c>
      <c r="M811" s="165">
        <f>INDEX('Org2564 NEW'!I$4:I$902,MATCH(OrgTbl[[#This Row],[code5]],'Org2564 NEW'!$C$4:$C$902,0))</f>
        <v>5</v>
      </c>
      <c r="O811" s="164" t="s">
        <v>2859</v>
      </c>
      <c r="P811" s="164" t="str">
        <f>INDEX('Org2564 NEW'!J$4:J$902,MATCH(OrgTbl[[#This Row],[code5]],'Org2564 NEW'!$C$4:$C$902,0))</f>
        <v>รพช.F2 &lt;=30,000</v>
      </c>
      <c r="Q811" s="164"/>
      <c r="R811" s="166"/>
    </row>
    <row r="812" spans="1:18" x14ac:dyDescent="0.35">
      <c r="A812" s="164" t="s">
        <v>541</v>
      </c>
      <c r="B812" s="164" t="s">
        <v>3294</v>
      </c>
      <c r="C812" s="164" t="s">
        <v>3295</v>
      </c>
      <c r="D812" s="164" t="s">
        <v>3296</v>
      </c>
      <c r="E812" s="165">
        <v>8</v>
      </c>
      <c r="F812" s="164" t="s">
        <v>948</v>
      </c>
      <c r="G812" s="164" t="str">
        <f>INDEX('Org2564 NEW'!E$4:E$902,MATCH(OrgTbl[[#This Row],[code5]],'Org2564 NEW'!$C$4:$C$902,0))</f>
        <v>รพช.</v>
      </c>
      <c r="H812" s="165">
        <v>42</v>
      </c>
      <c r="I812" s="164" t="s">
        <v>3246</v>
      </c>
      <c r="J812" s="169">
        <f>INDEX('Org2564 NEW'!G$4:G$902,MATCH(OrgTbl[[#This Row],[code5]],'Org2564 NEW'!$C$4:$C$902,0))</f>
        <v>38</v>
      </c>
      <c r="K812" s="164" t="s">
        <v>932</v>
      </c>
      <c r="L812" s="164" t="str">
        <f>INDEX('Org2564 NEW'!F$4:F$902,MATCH(OrgTbl[[#This Row],[code5]],'Org2564 NEW'!$C$4:$C$902,0))</f>
        <v>F2</v>
      </c>
      <c r="M812" s="165">
        <f>INDEX('Org2564 NEW'!I$4:I$902,MATCH(OrgTbl[[#This Row],[code5]],'Org2564 NEW'!$C$4:$C$902,0))</f>
        <v>6</v>
      </c>
      <c r="O812" s="164" t="s">
        <v>3297</v>
      </c>
      <c r="P812" s="164" t="str">
        <f>INDEX('Org2564 NEW'!J$4:J$902,MATCH(OrgTbl[[#This Row],[code5]],'Org2564 NEW'!$C$4:$C$902,0))</f>
        <v>รพช.F2 30,000 - 60,000</v>
      </c>
      <c r="Q812" s="164"/>
      <c r="R812" s="166"/>
    </row>
    <row r="813" spans="1:18" x14ac:dyDescent="0.35">
      <c r="A813" s="164" t="s">
        <v>192</v>
      </c>
      <c r="B813" s="164" t="s">
        <v>1796</v>
      </c>
      <c r="C813" s="164" t="s">
        <v>1797</v>
      </c>
      <c r="D813" s="164" t="s">
        <v>1798</v>
      </c>
      <c r="E813" s="165">
        <v>3</v>
      </c>
      <c r="F813" s="164" t="s">
        <v>948</v>
      </c>
      <c r="G813" s="164" t="str">
        <f>INDEX('Org2564 NEW'!E$4:E$902,MATCH(OrgTbl[[#This Row],[code5]],'Org2564 NEW'!$C$4:$C$902,0))</f>
        <v>รพช.</v>
      </c>
      <c r="H813" s="165">
        <v>62</v>
      </c>
      <c r="I813" s="164" t="s">
        <v>1755</v>
      </c>
      <c r="J813" s="169">
        <f>INDEX('Org2564 NEW'!G$4:G$902,MATCH(OrgTbl[[#This Row],[code5]],'Org2564 NEW'!$C$4:$C$902,0))</f>
        <v>30</v>
      </c>
      <c r="K813" s="164" t="s">
        <v>941</v>
      </c>
      <c r="L813" s="164" t="str">
        <f>INDEX('Org2564 NEW'!F$4:F$902,MATCH(OrgTbl[[#This Row],[code5]],'Org2564 NEW'!$C$4:$C$902,0))</f>
        <v>F2</v>
      </c>
      <c r="M813" s="165">
        <f>INDEX('Org2564 NEW'!I$4:I$902,MATCH(OrgTbl[[#This Row],[code5]],'Org2564 NEW'!$C$4:$C$902,0))</f>
        <v>5</v>
      </c>
      <c r="O813" s="164" t="s">
        <v>1799</v>
      </c>
      <c r="P813" s="164" t="str">
        <f>INDEX('Org2564 NEW'!J$4:J$902,MATCH(OrgTbl[[#This Row],[code5]],'Org2564 NEW'!$C$4:$C$902,0))</f>
        <v>รพช.F2 &lt;=30,000</v>
      </c>
      <c r="Q813" s="164"/>
      <c r="R813" s="166"/>
    </row>
    <row r="814" spans="1:18" x14ac:dyDescent="0.35">
      <c r="A814" s="164" t="s">
        <v>319</v>
      </c>
      <c r="B814" s="164" t="s">
        <v>2269</v>
      </c>
      <c r="C814" s="164" t="s">
        <v>2270</v>
      </c>
      <c r="D814" s="164" t="s">
        <v>2271</v>
      </c>
      <c r="E814" s="165">
        <v>5</v>
      </c>
      <c r="F814" s="164" t="s">
        <v>948</v>
      </c>
      <c r="G814" s="164" t="str">
        <f>INDEX('Org2564 NEW'!E$4:E$902,MATCH(OrgTbl[[#This Row],[code5]],'Org2564 NEW'!$C$4:$C$902,0))</f>
        <v>รพช.</v>
      </c>
      <c r="H814" s="165">
        <v>71</v>
      </c>
      <c r="I814" s="164" t="s">
        <v>2216</v>
      </c>
      <c r="J814" s="169">
        <f>INDEX('Org2564 NEW'!G$4:G$902,MATCH(OrgTbl[[#This Row],[code5]],'Org2564 NEW'!$C$4:$C$902,0))</f>
        <v>15</v>
      </c>
      <c r="K814" s="164" t="s">
        <v>932</v>
      </c>
      <c r="L814" s="164" t="str">
        <f>INDEX('Org2564 NEW'!F$4:F$902,MATCH(OrgTbl[[#This Row],[code5]],'Org2564 NEW'!$C$4:$C$902,0))</f>
        <v>F3</v>
      </c>
      <c r="M814" s="165">
        <f>INDEX('Org2564 NEW'!I$4:I$902,MATCH(OrgTbl[[#This Row],[code5]],'Org2564 NEW'!$C$4:$C$902,0))</f>
        <v>2</v>
      </c>
      <c r="O814" s="164" t="s">
        <v>2273</v>
      </c>
      <c r="P814" s="164" t="str">
        <f>INDEX('Org2564 NEW'!J$4:J$902,MATCH(OrgTbl[[#This Row],[code5]],'Org2564 NEW'!$C$4:$C$902,0))</f>
        <v>รพช.F3 &lt;=15,000</v>
      </c>
      <c r="Q814" s="164"/>
      <c r="R814" s="166"/>
    </row>
    <row r="815" spans="1:18" x14ac:dyDescent="0.35">
      <c r="A815" s="164" t="s">
        <v>832</v>
      </c>
      <c r="B815" s="164" t="s">
        <v>4395</v>
      </c>
      <c r="C815" s="164" t="s">
        <v>4396</v>
      </c>
      <c r="D815" s="164" t="s">
        <v>4397</v>
      </c>
      <c r="E815" s="165">
        <v>11</v>
      </c>
      <c r="F815" s="164" t="s">
        <v>948</v>
      </c>
      <c r="G815" s="164" t="str">
        <f>INDEX('Org2564 NEW'!E$4:E$902,MATCH(OrgTbl[[#This Row],[code5]],'Org2564 NEW'!$C$4:$C$902,0))</f>
        <v>รพช.</v>
      </c>
      <c r="H815" s="165">
        <v>84</v>
      </c>
      <c r="I815" s="164" t="s">
        <v>4318</v>
      </c>
      <c r="J815" s="169">
        <f>INDEX('Org2564 NEW'!G$4:G$902,MATCH(OrgTbl[[#This Row],[code5]],'Org2564 NEW'!$C$4:$C$902,0))</f>
        <v>73</v>
      </c>
      <c r="K815" s="164" t="s">
        <v>932</v>
      </c>
      <c r="L815" s="164" t="str">
        <f>INDEX('Org2564 NEW'!F$4:F$902,MATCH(OrgTbl[[#This Row],[code5]],'Org2564 NEW'!$C$4:$C$902,0))</f>
        <v>M2</v>
      </c>
      <c r="M815" s="165">
        <f>INDEX('Org2564 NEW'!I$4:I$902,MATCH(OrgTbl[[#This Row],[code5]],'Org2564 NEW'!$C$4:$C$902,0))</f>
        <v>12</v>
      </c>
      <c r="O815" s="164" t="s">
        <v>4398</v>
      </c>
      <c r="P815" s="164" t="str">
        <f>INDEX('Org2564 NEW'!J$4:J$902,MATCH(OrgTbl[[#This Row],[code5]],'Org2564 NEW'!$C$4:$C$902,0))</f>
        <v>รพช. M2 &lt;=100</v>
      </c>
      <c r="Q815" s="164"/>
      <c r="R815" s="166"/>
    </row>
    <row r="816" spans="1:18" x14ac:dyDescent="0.35">
      <c r="A816" s="164" t="s">
        <v>841</v>
      </c>
      <c r="B816" s="164" t="s">
        <v>4599</v>
      </c>
      <c r="C816" s="164" t="s">
        <v>4600</v>
      </c>
      <c r="D816" s="164" t="s">
        <v>4601</v>
      </c>
      <c r="E816" s="165">
        <v>12</v>
      </c>
      <c r="F816" s="164" t="s">
        <v>948</v>
      </c>
      <c r="G816" s="164" t="str">
        <f>INDEX('Org2564 NEW'!E$4:E$902,MATCH(OrgTbl[[#This Row],[code5]],'Org2564 NEW'!$C$4:$C$902,0))</f>
        <v>รพช.</v>
      </c>
      <c r="H816" s="165">
        <v>92</v>
      </c>
      <c r="I816" s="164" t="s">
        <v>4568</v>
      </c>
      <c r="J816" s="169">
        <f>INDEX('Org2564 NEW'!G$4:G$902,MATCH(OrgTbl[[#This Row],[code5]],'Org2564 NEW'!$C$4:$C$902,0))</f>
        <v>45</v>
      </c>
      <c r="K816" s="164" t="s">
        <v>932</v>
      </c>
      <c r="L816" s="164" t="str">
        <f>INDEX('Org2564 NEW'!F$4:F$902,MATCH(OrgTbl[[#This Row],[code5]],'Org2564 NEW'!$C$4:$C$902,0))</f>
        <v>F2</v>
      </c>
      <c r="M816" s="165">
        <f>INDEX('Org2564 NEW'!I$4:I$902,MATCH(OrgTbl[[#This Row],[code5]],'Org2564 NEW'!$C$4:$C$902,0))</f>
        <v>5</v>
      </c>
      <c r="O816" s="164" t="s">
        <v>4602</v>
      </c>
      <c r="P816" s="164" t="str">
        <f>INDEX('Org2564 NEW'!J$4:J$902,MATCH(OrgTbl[[#This Row],[code5]],'Org2564 NEW'!$C$4:$C$902,0))</f>
        <v>รพช.F2 &lt;=30,000</v>
      </c>
      <c r="Q816" s="164"/>
      <c r="R816" s="166"/>
    </row>
    <row r="817" spans="1:18" x14ac:dyDescent="0.35">
      <c r="A817" s="164" t="s">
        <v>853</v>
      </c>
      <c r="B817" s="164" t="s">
        <v>4784</v>
      </c>
      <c r="C817" s="164" t="s">
        <v>4785</v>
      </c>
      <c r="D817" s="164" t="s">
        <v>4786</v>
      </c>
      <c r="E817" s="165">
        <v>12</v>
      </c>
      <c r="F817" s="164" t="s">
        <v>948</v>
      </c>
      <c r="G817" s="164" t="str">
        <f>INDEX('Org2564 NEW'!E$4:E$902,MATCH(OrgTbl[[#This Row],[code5]],'Org2564 NEW'!$C$4:$C$902,0))</f>
        <v>รพช.</v>
      </c>
      <c r="H817" s="165">
        <v>96</v>
      </c>
      <c r="I817" s="164" t="s">
        <v>4739</v>
      </c>
      <c r="J817" s="169">
        <f>INDEX('Org2564 NEW'!G$4:G$902,MATCH(OrgTbl[[#This Row],[code5]],'Org2564 NEW'!$C$4:$C$902,0))</f>
        <v>34</v>
      </c>
      <c r="K817" s="164" t="s">
        <v>941</v>
      </c>
      <c r="L817" s="164" t="str">
        <f>INDEX('Org2564 NEW'!F$4:F$902,MATCH(OrgTbl[[#This Row],[code5]],'Org2564 NEW'!$C$4:$C$902,0))</f>
        <v>F2</v>
      </c>
      <c r="M817" s="165">
        <f>INDEX('Org2564 NEW'!I$4:I$902,MATCH(OrgTbl[[#This Row],[code5]],'Org2564 NEW'!$C$4:$C$902,0))</f>
        <v>6</v>
      </c>
      <c r="O817" s="164" t="s">
        <v>4787</v>
      </c>
      <c r="P817" s="164" t="str">
        <f>INDEX('Org2564 NEW'!J$4:J$902,MATCH(OrgTbl[[#This Row],[code5]],'Org2564 NEW'!$C$4:$C$902,0))</f>
        <v>รพช.F2 30,000 - 60,000</v>
      </c>
      <c r="Q817" s="164"/>
      <c r="R817" s="166"/>
    </row>
    <row r="818" spans="1:18" x14ac:dyDescent="0.35">
      <c r="A818" s="164" t="s">
        <v>51</v>
      </c>
      <c r="B818" s="164" t="s">
        <v>1376</v>
      </c>
      <c r="C818" s="164" t="s">
        <v>1377</v>
      </c>
      <c r="D818" s="164" t="s">
        <v>1378</v>
      </c>
      <c r="E818" s="165">
        <v>1</v>
      </c>
      <c r="F818" s="164" t="s">
        <v>948</v>
      </c>
      <c r="G818" s="164" t="str">
        <f>INDEX('Org2564 NEW'!E$4:E$902,MATCH(OrgTbl[[#This Row],[code5]],'Org2564 NEW'!$C$4:$C$902,0))</f>
        <v>รพช.</v>
      </c>
      <c r="H818" s="165">
        <v>57</v>
      </c>
      <c r="I818" s="164" t="s">
        <v>1305</v>
      </c>
      <c r="J818" s="169">
        <f>INDEX('Org2564 NEW'!G$4:G$902,MATCH(OrgTbl[[#This Row],[code5]],'Org2564 NEW'!$C$4:$C$902,0))</f>
        <v>30</v>
      </c>
      <c r="K818" s="164" t="s">
        <v>932</v>
      </c>
      <c r="L818" s="164" t="str">
        <f>INDEX('Org2564 NEW'!F$4:F$902,MATCH(OrgTbl[[#This Row],[code5]],'Org2564 NEW'!$C$4:$C$902,0))</f>
        <v>F2</v>
      </c>
      <c r="M818" s="165">
        <f>INDEX('Org2564 NEW'!I$4:I$902,MATCH(OrgTbl[[#This Row],[code5]],'Org2564 NEW'!$C$4:$C$902,0))</f>
        <v>6</v>
      </c>
      <c r="O818" s="164" t="s">
        <v>1379</v>
      </c>
      <c r="P818" s="164" t="str">
        <f>INDEX('Org2564 NEW'!J$4:J$902,MATCH(OrgTbl[[#This Row],[code5]],'Org2564 NEW'!$C$4:$C$902,0))</f>
        <v>รพช.F2 30,000 - 60,000</v>
      </c>
      <c r="Q818" s="164"/>
      <c r="R818" s="166"/>
    </row>
    <row r="819" spans="1:18" x14ac:dyDescent="0.35">
      <c r="A819" s="164" t="s">
        <v>560</v>
      </c>
      <c r="B819" s="164" t="s">
        <v>3412</v>
      </c>
      <c r="C819" s="164" t="s">
        <v>3413</v>
      </c>
      <c r="D819" s="164" t="s">
        <v>3414</v>
      </c>
      <c r="E819" s="165">
        <v>8</v>
      </c>
      <c r="F819" s="164" t="s">
        <v>948</v>
      </c>
      <c r="G819" s="164" t="str">
        <f>INDEX('Org2564 NEW'!E$4:E$902,MATCH(OrgTbl[[#This Row],[code5]],'Org2564 NEW'!$C$4:$C$902,0))</f>
        <v>รพช.</v>
      </c>
      <c r="H819" s="165">
        <v>47</v>
      </c>
      <c r="I819" s="164" t="s">
        <v>3342</v>
      </c>
      <c r="J819" s="169">
        <f>INDEX('Org2564 NEW'!G$4:G$902,MATCH(OrgTbl[[#This Row],[code5]],'Org2564 NEW'!$C$4:$C$902,0))</f>
        <v>46</v>
      </c>
      <c r="K819" s="164" t="s">
        <v>932</v>
      </c>
      <c r="L819" s="164" t="str">
        <f>INDEX('Org2564 NEW'!F$4:F$902,MATCH(OrgTbl[[#This Row],[code5]],'Org2564 NEW'!$C$4:$C$902,0))</f>
        <v>F2</v>
      </c>
      <c r="M819" s="165">
        <f>INDEX('Org2564 NEW'!I$4:I$902,MATCH(OrgTbl[[#This Row],[code5]],'Org2564 NEW'!$C$4:$C$902,0))</f>
        <v>5</v>
      </c>
      <c r="O819" s="164" t="s">
        <v>3415</v>
      </c>
      <c r="P819" s="164" t="str">
        <f>INDEX('Org2564 NEW'!J$4:J$902,MATCH(OrgTbl[[#This Row],[code5]],'Org2564 NEW'!$C$4:$C$902,0))</f>
        <v>รพช.F2 &lt;=30,000</v>
      </c>
      <c r="Q819" s="164"/>
      <c r="R819" s="166"/>
    </row>
    <row r="820" spans="1:18" x14ac:dyDescent="0.35">
      <c r="A820" s="164" t="s">
        <v>566</v>
      </c>
      <c r="B820" s="164" t="s">
        <v>3324</v>
      </c>
      <c r="C820" s="164" t="s">
        <v>3325</v>
      </c>
      <c r="D820" s="164" t="s">
        <v>3326</v>
      </c>
      <c r="E820" s="165">
        <v>8</v>
      </c>
      <c r="F820" s="164" t="s">
        <v>948</v>
      </c>
      <c r="G820" s="164" t="str">
        <f>INDEX('Org2564 NEW'!E$4:E$902,MATCH(OrgTbl[[#This Row],[code5]],'Org2564 NEW'!$C$4:$C$902,0))</f>
        <v>รพช.</v>
      </c>
      <c r="H820" s="165">
        <v>43</v>
      </c>
      <c r="I820" s="164" t="s">
        <v>3304</v>
      </c>
      <c r="J820" s="169">
        <f>INDEX('Org2564 NEW'!G$4:G$902,MATCH(OrgTbl[[#This Row],[code5]],'Org2564 NEW'!$C$4:$C$902,0))</f>
        <v>28</v>
      </c>
      <c r="K820" s="164" t="s">
        <v>932</v>
      </c>
      <c r="L820" s="164" t="str">
        <f>INDEX('Org2564 NEW'!F$4:F$902,MATCH(OrgTbl[[#This Row],[code5]],'Org2564 NEW'!$C$4:$C$902,0))</f>
        <v>F3</v>
      </c>
      <c r="M820" s="165">
        <f>INDEX('Org2564 NEW'!I$4:I$902,MATCH(OrgTbl[[#This Row],[code5]],'Org2564 NEW'!$C$4:$C$902,0))</f>
        <v>3</v>
      </c>
      <c r="O820" s="164" t="s">
        <v>3327</v>
      </c>
      <c r="P820" s="164" t="str">
        <f>INDEX('Org2564 NEW'!J$4:J$902,MATCH(OrgTbl[[#This Row],[code5]],'Org2564 NEW'!$C$4:$C$902,0))</f>
        <v>รพช.F3 15,000-25,000</v>
      </c>
      <c r="Q820" s="164"/>
      <c r="R820" s="166"/>
    </row>
    <row r="821" spans="1:18" x14ac:dyDescent="0.35">
      <c r="A821" s="164" t="s">
        <v>320</v>
      </c>
      <c r="B821" s="164" t="s">
        <v>2274</v>
      </c>
      <c r="C821" s="164" t="s">
        <v>2275</v>
      </c>
      <c r="D821" s="164" t="s">
        <v>2276</v>
      </c>
      <c r="E821" s="165">
        <v>5</v>
      </c>
      <c r="F821" s="164" t="s">
        <v>948</v>
      </c>
      <c r="G821" s="164" t="str">
        <f>INDEX('Org2564 NEW'!E$4:E$902,MATCH(OrgTbl[[#This Row],[code5]],'Org2564 NEW'!$C$4:$C$902,0))</f>
        <v>รพช.</v>
      </c>
      <c r="H821" s="165">
        <v>71</v>
      </c>
      <c r="I821" s="164" t="s">
        <v>2216</v>
      </c>
      <c r="J821" s="169">
        <f>INDEX('Org2564 NEW'!G$4:G$902,MATCH(OrgTbl[[#This Row],[code5]],'Org2564 NEW'!$C$4:$C$902,0))</f>
        <v>44</v>
      </c>
      <c r="K821" s="164" t="s">
        <v>932</v>
      </c>
      <c r="L821" s="164" t="str">
        <f>INDEX('Org2564 NEW'!F$4:F$902,MATCH(OrgTbl[[#This Row],[code5]],'Org2564 NEW'!$C$4:$C$902,0))</f>
        <v>F2</v>
      </c>
      <c r="M821" s="165">
        <f>INDEX('Org2564 NEW'!I$4:I$902,MATCH(OrgTbl[[#This Row],[code5]],'Org2564 NEW'!$C$4:$C$902,0))</f>
        <v>5</v>
      </c>
      <c r="O821" s="164" t="s">
        <v>2277</v>
      </c>
      <c r="P821" s="164" t="str">
        <f>INDEX('Org2564 NEW'!J$4:J$902,MATCH(OrgTbl[[#This Row],[code5]],'Org2564 NEW'!$C$4:$C$902,0))</f>
        <v>รพช.F2 &lt;=30,000</v>
      </c>
      <c r="Q821" s="164"/>
      <c r="R821" s="166"/>
    </row>
    <row r="822" spans="1:18" x14ac:dyDescent="0.35">
      <c r="A822" s="164" t="s">
        <v>751</v>
      </c>
      <c r="B822" s="164" t="s">
        <v>4013</v>
      </c>
      <c r="C822" s="164" t="s">
        <v>4014</v>
      </c>
      <c r="D822" s="164" t="s">
        <v>4015</v>
      </c>
      <c r="E822" s="165">
        <v>10</v>
      </c>
      <c r="F822" s="164" t="s">
        <v>938</v>
      </c>
      <c r="G822" s="164" t="str">
        <f>INDEX('Org2564 NEW'!E$4:E$902,MATCH(OrgTbl[[#This Row],[code5]],'Org2564 NEW'!$C$4:$C$902,0))</f>
        <v>รพท.</v>
      </c>
      <c r="H822" s="165">
        <v>34</v>
      </c>
      <c r="I822" s="164" t="s">
        <v>3931</v>
      </c>
      <c r="J822" s="169">
        <f>INDEX('Org2564 NEW'!G$4:G$902,MATCH(OrgTbl[[#This Row],[code5]],'Org2564 NEW'!$C$4:$C$902,0))</f>
        <v>208</v>
      </c>
      <c r="K822" s="164" t="s">
        <v>941</v>
      </c>
      <c r="L822" s="164" t="str">
        <f>INDEX('Org2564 NEW'!F$4:F$902,MATCH(OrgTbl[[#This Row],[code5]],'Org2564 NEW'!$C$4:$C$902,0))</f>
        <v>S</v>
      </c>
      <c r="M822" s="165">
        <f>INDEX('Org2564 NEW'!I$4:I$902,MATCH(OrgTbl[[#This Row],[code5]],'Org2564 NEW'!$C$4:$C$902,0))</f>
        <v>16</v>
      </c>
      <c r="O822" s="164" t="s">
        <v>4016</v>
      </c>
      <c r="P822" s="164" t="str">
        <f>INDEX('Org2564 NEW'!J$4:J$902,MATCH(OrgTbl[[#This Row],[code5]],'Org2564 NEW'!$C$4:$C$902,0))</f>
        <v>รพท.S &lt;=400</v>
      </c>
      <c r="Q822" s="164"/>
      <c r="R822" s="166"/>
    </row>
    <row r="823" spans="1:18" x14ac:dyDescent="0.35">
      <c r="A823" s="164" t="s">
        <v>682</v>
      </c>
      <c r="B823" s="164" t="s">
        <v>3755</v>
      </c>
      <c r="C823" s="164" t="s">
        <v>3756</v>
      </c>
      <c r="D823" s="164" t="s">
        <v>3757</v>
      </c>
      <c r="E823" s="165">
        <v>9</v>
      </c>
      <c r="F823" s="164" t="s">
        <v>948</v>
      </c>
      <c r="G823" s="164" t="str">
        <f>INDEX('Org2564 NEW'!E$4:E$902,MATCH(OrgTbl[[#This Row],[code5]],'Org2564 NEW'!$C$4:$C$902,0))</f>
        <v>รพช.</v>
      </c>
      <c r="H823" s="165">
        <v>32</v>
      </c>
      <c r="I823" s="164" t="s">
        <v>3702</v>
      </c>
      <c r="J823" s="169">
        <f>INDEX('Org2564 NEW'!G$4:G$902,MATCH(OrgTbl[[#This Row],[code5]],'Org2564 NEW'!$C$4:$C$902,0))</f>
        <v>36</v>
      </c>
      <c r="K823" s="164" t="s">
        <v>941</v>
      </c>
      <c r="L823" s="164" t="str">
        <f>INDEX('Org2564 NEW'!F$4:F$902,MATCH(OrgTbl[[#This Row],[code5]],'Org2564 NEW'!$C$4:$C$902,0))</f>
        <v>F2</v>
      </c>
      <c r="M823" s="165">
        <f>INDEX('Org2564 NEW'!I$4:I$902,MATCH(OrgTbl[[#This Row],[code5]],'Org2564 NEW'!$C$4:$C$902,0))</f>
        <v>5</v>
      </c>
      <c r="O823" s="164" t="s">
        <v>3758</v>
      </c>
      <c r="P823" s="164" t="str">
        <f>INDEX('Org2564 NEW'!J$4:J$902,MATCH(OrgTbl[[#This Row],[code5]],'Org2564 NEW'!$C$4:$C$902,0))</f>
        <v>รพช.F2 &lt;=30,000</v>
      </c>
      <c r="Q823" s="164"/>
      <c r="R823" s="166"/>
    </row>
    <row r="824" spans="1:18" x14ac:dyDescent="0.35">
      <c r="A824" s="164" t="s">
        <v>640</v>
      </c>
      <c r="B824" s="164" t="s">
        <v>3583</v>
      </c>
      <c r="C824" s="164" t="s">
        <v>3584</v>
      </c>
      <c r="D824" s="164" t="s">
        <v>3585</v>
      </c>
      <c r="E824" s="165">
        <v>9</v>
      </c>
      <c r="F824" s="164" t="s">
        <v>948</v>
      </c>
      <c r="G824" s="164" t="str">
        <f>INDEX('Org2564 NEW'!E$4:E$902,MATCH(OrgTbl[[#This Row],[code5]],'Org2564 NEW'!$C$4:$C$902,0))</f>
        <v>รพช.</v>
      </c>
      <c r="H824" s="165">
        <v>30</v>
      </c>
      <c r="I824" s="164" t="s">
        <v>3471</v>
      </c>
      <c r="J824" s="169">
        <f>INDEX('Org2564 NEW'!G$4:G$902,MATCH(OrgTbl[[#This Row],[code5]],'Org2564 NEW'!$C$4:$C$902,0))</f>
        <v>30</v>
      </c>
      <c r="K824" s="164" t="s">
        <v>941</v>
      </c>
      <c r="L824" s="164" t="str">
        <f>INDEX('Org2564 NEW'!F$4:F$902,MATCH(OrgTbl[[#This Row],[code5]],'Org2564 NEW'!$C$4:$C$902,0))</f>
        <v>F2</v>
      </c>
      <c r="M824" s="165">
        <f>INDEX('Org2564 NEW'!I$4:I$902,MATCH(OrgTbl[[#This Row],[code5]],'Org2564 NEW'!$C$4:$C$902,0))</f>
        <v>6</v>
      </c>
      <c r="O824" s="164" t="s">
        <v>3586</v>
      </c>
      <c r="P824" s="164" t="str">
        <f>INDEX('Org2564 NEW'!J$4:J$902,MATCH(OrgTbl[[#This Row],[code5]],'Org2564 NEW'!$C$4:$C$902,0))</f>
        <v>รพช.F2 30,000 - 60,000</v>
      </c>
      <c r="Q824" s="164"/>
      <c r="R824" s="166"/>
    </row>
    <row r="825" spans="1:18" x14ac:dyDescent="0.35">
      <c r="A825" s="164" t="s">
        <v>427</v>
      </c>
      <c r="B825" s="164" t="s">
        <v>2563</v>
      </c>
      <c r="C825" s="164" t="s">
        <v>2564</v>
      </c>
      <c r="D825" s="164" t="s">
        <v>2565</v>
      </c>
      <c r="E825" s="165">
        <v>6</v>
      </c>
      <c r="F825" s="164" t="s">
        <v>948</v>
      </c>
      <c r="G825" s="164" t="str">
        <f>INDEX('Org2564 NEW'!E$4:E$902,MATCH(OrgTbl[[#This Row],[code5]],'Org2564 NEW'!$C$4:$C$902,0))</f>
        <v>รพช.</v>
      </c>
      <c r="H825" s="165">
        <v>21</v>
      </c>
      <c r="I825" s="164" t="s">
        <v>2536</v>
      </c>
      <c r="J825" s="169">
        <f>INDEX('Org2564 NEW'!G$4:G$902,MATCH(OrgTbl[[#This Row],[code5]],'Org2564 NEW'!$C$4:$C$902,0))</f>
        <v>30</v>
      </c>
      <c r="K825" s="164" t="s">
        <v>941</v>
      </c>
      <c r="L825" s="164" t="str">
        <f>INDEX('Org2564 NEW'!F$4:F$902,MATCH(OrgTbl[[#This Row],[code5]],'Org2564 NEW'!$C$4:$C$902,0))</f>
        <v>F2</v>
      </c>
      <c r="M825" s="165">
        <f>INDEX('Org2564 NEW'!I$4:I$902,MATCH(OrgTbl[[#This Row],[code5]],'Org2564 NEW'!$C$4:$C$902,0))</f>
        <v>5</v>
      </c>
      <c r="O825" s="164" t="s">
        <v>2566</v>
      </c>
      <c r="P825" s="164" t="str">
        <f>INDEX('Org2564 NEW'!J$4:J$902,MATCH(OrgTbl[[#This Row],[code5]],'Org2564 NEW'!$C$4:$C$902,0))</f>
        <v>รพช.F2 &lt;=30,000</v>
      </c>
      <c r="Q825" s="164"/>
      <c r="R825" s="166"/>
    </row>
    <row r="826" spans="1:18" x14ac:dyDescent="0.35">
      <c r="A826" s="164" t="s">
        <v>720</v>
      </c>
      <c r="B826" s="164" t="s">
        <v>3912</v>
      </c>
      <c r="C826" s="164" t="s">
        <v>3913</v>
      </c>
      <c r="D826" s="164" t="s">
        <v>3914</v>
      </c>
      <c r="E826" s="165">
        <v>10</v>
      </c>
      <c r="F826" s="164" t="s">
        <v>948</v>
      </c>
      <c r="G826" s="164" t="str">
        <f>INDEX('Org2564 NEW'!E$4:E$902,MATCH(OrgTbl[[#This Row],[code5]],'Org2564 NEW'!$C$4:$C$902,0))</f>
        <v>รพช.</v>
      </c>
      <c r="H826" s="165">
        <v>33</v>
      </c>
      <c r="I826" s="164" t="s">
        <v>3839</v>
      </c>
      <c r="J826" s="169">
        <f>INDEX('Org2564 NEW'!G$4:G$902,MATCH(OrgTbl[[#This Row],[code5]],'Org2564 NEW'!$C$4:$C$902,0))</f>
        <v>30</v>
      </c>
      <c r="K826" s="164" t="s">
        <v>941</v>
      </c>
      <c r="L826" s="164" t="str">
        <f>INDEX('Org2564 NEW'!F$4:F$902,MATCH(OrgTbl[[#This Row],[code5]],'Org2564 NEW'!$C$4:$C$902,0))</f>
        <v>F2</v>
      </c>
      <c r="M826" s="165">
        <f>INDEX('Org2564 NEW'!I$4:I$902,MATCH(OrgTbl[[#This Row],[code5]],'Org2564 NEW'!$C$4:$C$902,0))</f>
        <v>5</v>
      </c>
      <c r="O826" s="164" t="s">
        <v>3915</v>
      </c>
      <c r="P826" s="164" t="str">
        <f>INDEX('Org2564 NEW'!J$4:J$902,MATCH(OrgTbl[[#This Row],[code5]],'Org2564 NEW'!$C$4:$C$902,0))</f>
        <v>รพช.F2 &lt;=30,000</v>
      </c>
      <c r="Q826" s="164"/>
      <c r="R826" s="166"/>
    </row>
    <row r="827" spans="1:18" x14ac:dyDescent="0.35">
      <c r="A827" s="164" t="s">
        <v>575</v>
      </c>
      <c r="B827" s="164" t="s">
        <v>3152</v>
      </c>
      <c r="C827" s="164" t="s">
        <v>3153</v>
      </c>
      <c r="D827" s="164" t="s">
        <v>3154</v>
      </c>
      <c r="E827" s="165">
        <v>8</v>
      </c>
      <c r="F827" s="164" t="s">
        <v>948</v>
      </c>
      <c r="G827" s="164" t="str">
        <f>INDEX('Org2564 NEW'!E$4:E$902,MATCH(OrgTbl[[#This Row],[code5]],'Org2564 NEW'!$C$4:$C$902,0))</f>
        <v>รพช.</v>
      </c>
      <c r="H827" s="165">
        <v>39</v>
      </c>
      <c r="I827" s="164" t="s">
        <v>3133</v>
      </c>
      <c r="J827" s="169">
        <f>INDEX('Org2564 NEW'!G$4:G$902,MATCH(OrgTbl[[#This Row],[code5]],'Org2564 NEW'!$C$4:$C$902,0))</f>
        <v>46</v>
      </c>
      <c r="K827" s="164" t="s">
        <v>941</v>
      </c>
      <c r="L827" s="164" t="str">
        <f>INDEX('Org2564 NEW'!F$4:F$902,MATCH(OrgTbl[[#This Row],[code5]],'Org2564 NEW'!$C$4:$C$902,0))</f>
        <v>F2</v>
      </c>
      <c r="M827" s="165">
        <f>INDEX('Org2564 NEW'!I$4:I$902,MATCH(OrgTbl[[#This Row],[code5]],'Org2564 NEW'!$C$4:$C$902,0))</f>
        <v>5</v>
      </c>
      <c r="O827" s="164" t="s">
        <v>3155</v>
      </c>
      <c r="P827" s="164" t="str">
        <f>INDEX('Org2564 NEW'!J$4:J$902,MATCH(OrgTbl[[#This Row],[code5]],'Org2564 NEW'!$C$4:$C$902,0))</f>
        <v>รพช.F2 &lt;=30,000</v>
      </c>
      <c r="Q827" s="164"/>
      <c r="R827" s="166"/>
    </row>
    <row r="828" spans="1:18" x14ac:dyDescent="0.35">
      <c r="A828" s="164" t="s">
        <v>667</v>
      </c>
      <c r="B828" s="164" t="s">
        <v>3692</v>
      </c>
      <c r="C828" s="164" t="s">
        <v>3693</v>
      </c>
      <c r="D828" s="164" t="s">
        <v>3694</v>
      </c>
      <c r="E828" s="165">
        <v>9</v>
      </c>
      <c r="F828" s="164" t="s">
        <v>948</v>
      </c>
      <c r="G828" s="164" t="str">
        <f>INDEX('Org2564 NEW'!E$4:E$902,MATCH(OrgTbl[[#This Row],[code5]],'Org2564 NEW'!$C$4:$C$902,0))</f>
        <v>รพช.</v>
      </c>
      <c r="H828" s="165">
        <v>31</v>
      </c>
      <c r="I828" s="164" t="s">
        <v>3608</v>
      </c>
      <c r="J828" s="169">
        <f>INDEX('Org2564 NEW'!G$4:G$902,MATCH(OrgTbl[[#This Row],[code5]],'Org2564 NEW'!$C$4:$C$902,0))</f>
        <v>40</v>
      </c>
      <c r="K828" s="164" t="s">
        <v>941</v>
      </c>
      <c r="L828" s="164" t="str">
        <f>INDEX('Org2564 NEW'!F$4:F$902,MATCH(OrgTbl[[#This Row],[code5]],'Org2564 NEW'!$C$4:$C$902,0))</f>
        <v>F3</v>
      </c>
      <c r="M828" s="165">
        <f>INDEX('Org2564 NEW'!I$4:I$902,MATCH(OrgTbl[[#This Row],[code5]],'Org2564 NEW'!$C$4:$C$902,0))</f>
        <v>3</v>
      </c>
      <c r="O828" s="164" t="s">
        <v>3695</v>
      </c>
      <c r="P828" s="164" t="str">
        <f>INDEX('Org2564 NEW'!J$4:J$902,MATCH(OrgTbl[[#This Row],[code5]],'Org2564 NEW'!$C$4:$C$902,0))</f>
        <v>รพช.F3 15,000-25,000</v>
      </c>
      <c r="Q828" s="164"/>
      <c r="R828" s="166"/>
    </row>
    <row r="829" spans="1:18" x14ac:dyDescent="0.35">
      <c r="A829" s="164" t="s">
        <v>76</v>
      </c>
      <c r="B829" s="164" t="s">
        <v>1058</v>
      </c>
      <c r="C829" s="164" t="s">
        <v>1059</v>
      </c>
      <c r="D829" s="164" t="s">
        <v>1060</v>
      </c>
      <c r="E829" s="165">
        <v>1</v>
      </c>
      <c r="F829" s="164" t="s">
        <v>948</v>
      </c>
      <c r="G829" s="164" t="str">
        <f>INDEX('Org2564 NEW'!E$4:E$902,MATCH(OrgTbl[[#This Row],[code5]],'Org2564 NEW'!$C$4:$C$902,0))</f>
        <v>รพช.</v>
      </c>
      <c r="H829" s="165">
        <v>50</v>
      </c>
      <c r="I829" s="164" t="s">
        <v>930</v>
      </c>
      <c r="J829" s="169">
        <f>INDEX('Org2564 NEW'!G$4:G$902,MATCH(OrgTbl[[#This Row],[code5]],'Org2564 NEW'!$C$4:$C$902,0))</f>
        <v>27</v>
      </c>
      <c r="K829" s="164" t="s">
        <v>932</v>
      </c>
      <c r="L829" s="164" t="str">
        <f>INDEX('Org2564 NEW'!F$4:F$902,MATCH(OrgTbl[[#This Row],[code5]],'Org2564 NEW'!$C$4:$C$902,0))</f>
        <v>F3</v>
      </c>
      <c r="M829" s="165">
        <f>INDEX('Org2564 NEW'!I$4:I$902,MATCH(OrgTbl[[#This Row],[code5]],'Org2564 NEW'!$C$4:$C$902,0))</f>
        <v>2</v>
      </c>
      <c r="O829" s="164" t="s">
        <v>1064</v>
      </c>
      <c r="P829" s="164" t="str">
        <f>INDEX('Org2564 NEW'!J$4:J$902,MATCH(OrgTbl[[#This Row],[code5]],'Org2564 NEW'!$C$4:$C$902,0))</f>
        <v>รพช.F3 &lt;=15,000</v>
      </c>
      <c r="Q829" s="164"/>
      <c r="R829" s="166"/>
    </row>
    <row r="830" spans="1:18" x14ac:dyDescent="0.35">
      <c r="A830" s="164" t="s">
        <v>854</v>
      </c>
      <c r="B830" s="164" t="s">
        <v>4788</v>
      </c>
      <c r="C830" s="164" t="s">
        <v>4789</v>
      </c>
      <c r="D830" s="164" t="s">
        <v>4790</v>
      </c>
      <c r="E830" s="165">
        <v>12</v>
      </c>
      <c r="F830" s="164" t="s">
        <v>948</v>
      </c>
      <c r="G830" s="164" t="str">
        <f>INDEX('Org2564 NEW'!E$4:E$902,MATCH(OrgTbl[[#This Row],[code5]],'Org2564 NEW'!$C$4:$C$902,0))</f>
        <v>รพช.</v>
      </c>
      <c r="H830" s="165">
        <v>96</v>
      </c>
      <c r="I830" s="164" t="s">
        <v>4739</v>
      </c>
      <c r="J830" s="169">
        <f>INDEX('Org2564 NEW'!G$4:G$902,MATCH(OrgTbl[[#This Row],[code5]],'Org2564 NEW'!$C$4:$C$902,0))</f>
        <v>44</v>
      </c>
      <c r="K830" s="164" t="s">
        <v>941</v>
      </c>
      <c r="L830" s="164" t="str">
        <f>INDEX('Org2564 NEW'!F$4:F$902,MATCH(OrgTbl[[#This Row],[code5]],'Org2564 NEW'!$C$4:$C$902,0))</f>
        <v>F2</v>
      </c>
      <c r="M830" s="165">
        <f>INDEX('Org2564 NEW'!I$4:I$902,MATCH(OrgTbl[[#This Row],[code5]],'Org2564 NEW'!$C$4:$C$902,0))</f>
        <v>6</v>
      </c>
      <c r="O830" s="164" t="s">
        <v>4791</v>
      </c>
      <c r="P830" s="164" t="str">
        <f>INDEX('Org2564 NEW'!J$4:J$902,MATCH(OrgTbl[[#This Row],[code5]],'Org2564 NEW'!$C$4:$C$902,0))</f>
        <v>รพช.F2 30,000 - 60,000</v>
      </c>
      <c r="Q830" s="164"/>
      <c r="R830" s="166"/>
    </row>
    <row r="831" spans="1:18" x14ac:dyDescent="0.35">
      <c r="A831" s="164" t="s">
        <v>641</v>
      </c>
      <c r="B831" s="164" t="s">
        <v>3587</v>
      </c>
      <c r="C831" s="164" t="s">
        <v>3588</v>
      </c>
      <c r="D831" s="164" t="s">
        <v>3589</v>
      </c>
      <c r="E831" s="165">
        <v>9</v>
      </c>
      <c r="F831" s="164" t="s">
        <v>938</v>
      </c>
      <c r="G831" s="164" t="str">
        <f>INDEX('Org2564 NEW'!E$4:E$902,MATCH(OrgTbl[[#This Row],[code5]],'Org2564 NEW'!$C$4:$C$902,0))</f>
        <v>รพท.</v>
      </c>
      <c r="H831" s="165">
        <v>30</v>
      </c>
      <c r="I831" s="164" t="s">
        <v>3471</v>
      </c>
      <c r="J831" s="169">
        <f>INDEX('Org2564 NEW'!G$4:G$902,MATCH(OrgTbl[[#This Row],[code5]],'Org2564 NEW'!$C$4:$C$902,0))</f>
        <v>249</v>
      </c>
      <c r="K831" s="164" t="s">
        <v>932</v>
      </c>
      <c r="L831" s="164" t="str">
        <f>INDEX('Org2564 NEW'!F$4:F$902,MATCH(OrgTbl[[#This Row],[code5]],'Org2564 NEW'!$C$4:$C$902,0))</f>
        <v>M1</v>
      </c>
      <c r="M831" s="165">
        <f>INDEX('Org2564 NEW'!I$4:I$902,MATCH(OrgTbl[[#This Row],[code5]],'Org2564 NEW'!$C$4:$C$902,0))</f>
        <v>15</v>
      </c>
      <c r="O831" s="164" t="s">
        <v>3590</v>
      </c>
      <c r="P831" s="164" t="str">
        <f>INDEX('Org2564 NEW'!J$4:J$902,MATCH(OrgTbl[[#This Row],[code5]],'Org2564 NEW'!$C$4:$C$902,0))</f>
        <v>รพท. M1 &gt;200</v>
      </c>
      <c r="Q831" s="164"/>
      <c r="R831" s="166"/>
    </row>
    <row r="832" spans="1:18" x14ac:dyDescent="0.35">
      <c r="A832" s="164" t="s">
        <v>428</v>
      </c>
      <c r="B832" s="164" t="s">
        <v>2567</v>
      </c>
      <c r="C832" s="164" t="s">
        <v>2568</v>
      </c>
      <c r="D832" s="164" t="s">
        <v>2569</v>
      </c>
      <c r="E832" s="165">
        <v>6</v>
      </c>
      <c r="F832" s="164" t="s">
        <v>948</v>
      </c>
      <c r="G832" s="164" t="str">
        <f>INDEX('Org2564 NEW'!E$4:E$902,MATCH(OrgTbl[[#This Row],[code5]],'Org2564 NEW'!$C$4:$C$902,0))</f>
        <v>รพช.</v>
      </c>
      <c r="H832" s="165">
        <v>21</v>
      </c>
      <c r="I832" s="164" t="s">
        <v>2536</v>
      </c>
      <c r="J832" s="169">
        <f>INDEX('Org2564 NEW'!G$4:G$902,MATCH(OrgTbl[[#This Row],[code5]],'Org2564 NEW'!$C$4:$C$902,0))</f>
        <v>30</v>
      </c>
      <c r="K832" s="164" t="s">
        <v>932</v>
      </c>
      <c r="L832" s="164" t="str">
        <f>INDEX('Org2564 NEW'!F$4:F$902,MATCH(OrgTbl[[#This Row],[code5]],'Org2564 NEW'!$C$4:$C$902,0))</f>
        <v>F2</v>
      </c>
      <c r="M832" s="165">
        <f>INDEX('Org2564 NEW'!I$4:I$902,MATCH(OrgTbl[[#This Row],[code5]],'Org2564 NEW'!$C$4:$C$902,0))</f>
        <v>5</v>
      </c>
      <c r="O832" s="164" t="s">
        <v>2570</v>
      </c>
      <c r="P832" s="164" t="str">
        <f>INDEX('Org2564 NEW'!J$4:J$902,MATCH(OrgTbl[[#This Row],[code5]],'Org2564 NEW'!$C$4:$C$902,0))</f>
        <v>รพช.F2 &lt;=30,000</v>
      </c>
      <c r="Q832" s="164"/>
      <c r="R832" s="166"/>
    </row>
    <row r="833" spans="1:18" x14ac:dyDescent="0.35">
      <c r="A833" s="164" t="s">
        <v>752</v>
      </c>
      <c r="B833" s="164" t="s">
        <v>4017</v>
      </c>
      <c r="C833" s="164" t="s">
        <v>4018</v>
      </c>
      <c r="D833" s="164" t="s">
        <v>4019</v>
      </c>
      <c r="E833" s="165">
        <v>10</v>
      </c>
      <c r="F833" s="164" t="s">
        <v>948</v>
      </c>
      <c r="G833" s="164" t="str">
        <f>INDEX('Org2564 NEW'!E$4:E$902,MATCH(OrgTbl[[#This Row],[code5]],'Org2564 NEW'!$C$4:$C$902,0))</f>
        <v>รพช.</v>
      </c>
      <c r="H833" s="165">
        <v>34</v>
      </c>
      <c r="I833" s="164" t="s">
        <v>3931</v>
      </c>
      <c r="J833" s="169">
        <f>INDEX('Org2564 NEW'!G$4:G$902,MATCH(OrgTbl[[#This Row],[code5]],'Org2564 NEW'!$C$4:$C$902,0))</f>
        <v>44</v>
      </c>
      <c r="K833" s="164" t="s">
        <v>932</v>
      </c>
      <c r="L833" s="164" t="str">
        <f>INDEX('Org2564 NEW'!F$4:F$902,MATCH(OrgTbl[[#This Row],[code5]],'Org2564 NEW'!$C$4:$C$902,0))</f>
        <v>F2</v>
      </c>
      <c r="M833" s="165">
        <f>INDEX('Org2564 NEW'!I$4:I$902,MATCH(OrgTbl[[#This Row],[code5]],'Org2564 NEW'!$C$4:$C$902,0))</f>
        <v>5</v>
      </c>
      <c r="O833" s="164" t="s">
        <v>4020</v>
      </c>
      <c r="P833" s="164" t="str">
        <f>INDEX('Org2564 NEW'!J$4:J$902,MATCH(OrgTbl[[#This Row],[code5]],'Org2564 NEW'!$C$4:$C$902,0))</f>
        <v>รพช.F2 &lt;=30,000</v>
      </c>
      <c r="Q833" s="164"/>
      <c r="R833" s="166"/>
    </row>
    <row r="834" spans="1:18" x14ac:dyDescent="0.35">
      <c r="A834" s="164" t="s">
        <v>877</v>
      </c>
      <c r="B834" s="164" t="s">
        <v>4648</v>
      </c>
      <c r="C834" s="164" t="s">
        <v>4649</v>
      </c>
      <c r="D834" s="164" t="s">
        <v>4650</v>
      </c>
      <c r="E834" s="165">
        <v>12</v>
      </c>
      <c r="F834" s="164" t="s">
        <v>948</v>
      </c>
      <c r="G834" s="164" t="str">
        <f>INDEX('Org2564 NEW'!E$4:E$902,MATCH(OrgTbl[[#This Row],[code5]],'Org2564 NEW'!$C$4:$C$902,0))</f>
        <v>รพช.</v>
      </c>
      <c r="H834" s="165">
        <v>93</v>
      </c>
      <c r="I834" s="164" t="s">
        <v>4609</v>
      </c>
      <c r="J834" s="169">
        <f>INDEX('Org2564 NEW'!G$4:G$902,MATCH(OrgTbl[[#This Row],[code5]],'Org2564 NEW'!$C$4:$C$902,0))</f>
        <v>35</v>
      </c>
      <c r="K834" s="164" t="s">
        <v>932</v>
      </c>
      <c r="L834" s="164" t="str">
        <f>INDEX('Org2564 NEW'!F$4:F$902,MATCH(OrgTbl[[#This Row],[code5]],'Org2564 NEW'!$C$4:$C$902,0))</f>
        <v>F3</v>
      </c>
      <c r="M834" s="165">
        <f>INDEX('Org2564 NEW'!I$4:I$902,MATCH(OrgTbl[[#This Row],[code5]],'Org2564 NEW'!$C$4:$C$902,0))</f>
        <v>3</v>
      </c>
      <c r="O834" s="164" t="s">
        <v>4651</v>
      </c>
      <c r="P834" s="164" t="str">
        <f>INDEX('Org2564 NEW'!J$4:J$902,MATCH(OrgTbl[[#This Row],[code5]],'Org2564 NEW'!$C$4:$C$902,0))</f>
        <v>รพช.F3 15,000-25,000</v>
      </c>
      <c r="Q834" s="164"/>
      <c r="R834" s="166"/>
    </row>
    <row r="835" spans="1:18" x14ac:dyDescent="0.35">
      <c r="A835" s="164" t="s">
        <v>885</v>
      </c>
      <c r="B835" s="164" t="s">
        <v>4732</v>
      </c>
      <c r="C835" s="164" t="s">
        <v>4733</v>
      </c>
      <c r="D835" s="164" t="s">
        <v>4734</v>
      </c>
      <c r="E835" s="165">
        <v>12</v>
      </c>
      <c r="F835" s="164" t="s">
        <v>948</v>
      </c>
      <c r="G835" s="164" t="str">
        <f>INDEX('Org2564 NEW'!E$4:E$902,MATCH(OrgTbl[[#This Row],[code5]],'Org2564 NEW'!$C$4:$C$902,0))</f>
        <v>รพช.</v>
      </c>
      <c r="H835" s="165">
        <v>95</v>
      </c>
      <c r="I835" s="164" t="s">
        <v>4704</v>
      </c>
      <c r="J835" s="169">
        <f>INDEX('Org2564 NEW'!G$4:G$902,MATCH(OrgTbl[[#This Row],[code5]],'Org2564 NEW'!$C$4:$C$902,0))</f>
        <v>30</v>
      </c>
      <c r="K835" s="164" t="s">
        <v>932</v>
      </c>
      <c r="L835" s="164" t="str">
        <f>INDEX('Org2564 NEW'!F$4:F$902,MATCH(OrgTbl[[#This Row],[code5]],'Org2564 NEW'!$C$4:$C$902,0))</f>
        <v>F2</v>
      </c>
      <c r="M835" s="165">
        <f>INDEX('Org2564 NEW'!I$4:I$902,MATCH(OrgTbl[[#This Row],[code5]],'Org2564 NEW'!$C$4:$C$902,0))</f>
        <v>5</v>
      </c>
      <c r="O835" s="164" t="s">
        <v>4735</v>
      </c>
      <c r="P835" s="164" t="str">
        <f>INDEX('Org2564 NEW'!J$4:J$902,MATCH(OrgTbl[[#This Row],[code5]],'Org2564 NEW'!$C$4:$C$902,0))</f>
        <v>รพช.F2 &lt;=30,000</v>
      </c>
      <c r="Q835" s="164"/>
      <c r="R835" s="166"/>
    </row>
    <row r="836" spans="1:18" x14ac:dyDescent="0.35">
      <c r="A836" s="164" t="s">
        <v>642</v>
      </c>
      <c r="B836" s="164" t="s">
        <v>1252</v>
      </c>
      <c r="C836" s="164" t="s">
        <v>3591</v>
      </c>
      <c r="D836" s="164" t="s">
        <v>3592</v>
      </c>
      <c r="E836" s="165">
        <v>9</v>
      </c>
      <c r="F836" s="164" t="s">
        <v>948</v>
      </c>
      <c r="G836" s="164" t="str">
        <f>INDEX('Org2564 NEW'!E$4:E$902,MATCH(OrgTbl[[#This Row],[code5]],'Org2564 NEW'!$C$4:$C$902,0))</f>
        <v>รพช.</v>
      </c>
      <c r="H836" s="165">
        <v>30</v>
      </c>
      <c r="I836" s="164" t="s">
        <v>3471</v>
      </c>
      <c r="J836" s="169">
        <f>INDEX('Org2564 NEW'!G$4:G$902,MATCH(OrgTbl[[#This Row],[code5]],'Org2564 NEW'!$C$4:$C$902,0))</f>
        <v>36</v>
      </c>
      <c r="K836" s="164" t="s">
        <v>932</v>
      </c>
      <c r="L836" s="164" t="str">
        <f>INDEX('Org2564 NEW'!F$4:F$902,MATCH(OrgTbl[[#This Row],[code5]],'Org2564 NEW'!$C$4:$C$902,0))</f>
        <v>F3</v>
      </c>
      <c r="M836" s="165">
        <f>INDEX('Org2564 NEW'!I$4:I$902,MATCH(OrgTbl[[#This Row],[code5]],'Org2564 NEW'!$C$4:$C$902,0))</f>
        <v>4</v>
      </c>
      <c r="O836" s="164" t="s">
        <v>3593</v>
      </c>
      <c r="P836" s="164" t="str">
        <f>INDEX('Org2564 NEW'!J$4:J$902,MATCH(OrgTbl[[#This Row],[code5]],'Org2564 NEW'!$C$4:$C$902,0))</f>
        <v>รพช.F3 &gt;=25,000</v>
      </c>
      <c r="Q836" s="164"/>
      <c r="R836" s="166"/>
    </row>
    <row r="837" spans="1:18" x14ac:dyDescent="0.35">
      <c r="A837" s="164" t="s">
        <v>2929</v>
      </c>
      <c r="B837" s="164" t="s">
        <v>2930</v>
      </c>
      <c r="C837" s="164" t="s">
        <v>2931</v>
      </c>
      <c r="D837" s="164" t="s">
        <v>2932</v>
      </c>
      <c r="E837" s="165">
        <v>7</v>
      </c>
      <c r="F837" s="164" t="s">
        <v>948</v>
      </c>
      <c r="G837" s="164" t="str">
        <f>INDEX('Org2564 NEW'!E$4:E$902,MATCH(OrgTbl[[#This Row],[code5]],'Org2564 NEW'!$C$4:$C$902,0))</f>
        <v>รพช.</v>
      </c>
      <c r="H837" s="165">
        <v>44</v>
      </c>
      <c r="I837" s="164" t="s">
        <v>2882</v>
      </c>
      <c r="J837" s="169">
        <f>INDEX('Org2564 NEW'!G$4:G$902,MATCH(OrgTbl[[#This Row],[code5]],'Org2564 NEW'!$C$4:$C$902,0))</f>
        <v>16</v>
      </c>
      <c r="K837" s="164" t="s">
        <v>932</v>
      </c>
      <c r="L837" s="164" t="str">
        <f>INDEX('Org2564 NEW'!F$4:F$902,MATCH(OrgTbl[[#This Row],[code5]],'Org2564 NEW'!$C$4:$C$902,0))</f>
        <v>F3</v>
      </c>
      <c r="M837" s="165">
        <f>INDEX('Org2564 NEW'!I$4:I$902,MATCH(OrgTbl[[#This Row],[code5]],'Org2564 NEW'!$C$4:$C$902,0))</f>
        <v>4</v>
      </c>
      <c r="O837" s="164" t="s">
        <v>2933</v>
      </c>
      <c r="P837" s="164" t="str">
        <f>INDEX('Org2564 NEW'!J$4:J$902,MATCH(OrgTbl[[#This Row],[code5]],'Org2564 NEW'!$C$4:$C$902,0))</f>
        <v>รพช.F3 &gt;=25,000</v>
      </c>
      <c r="Q837" s="164"/>
      <c r="R837" s="166"/>
    </row>
    <row r="838" spans="1:18" x14ac:dyDescent="0.35">
      <c r="A838" s="164" t="s">
        <v>753</v>
      </c>
      <c r="B838" s="164" t="s">
        <v>4021</v>
      </c>
      <c r="C838" s="164" t="s">
        <v>4022</v>
      </c>
      <c r="D838" s="164" t="s">
        <v>4023</v>
      </c>
      <c r="E838" s="165">
        <v>10</v>
      </c>
      <c r="F838" s="164" t="s">
        <v>948</v>
      </c>
      <c r="G838" s="164" t="str">
        <f>INDEX('Org2564 NEW'!E$4:E$902,MATCH(OrgTbl[[#This Row],[code5]],'Org2564 NEW'!$C$4:$C$902,0))</f>
        <v>รพช.</v>
      </c>
      <c r="H838" s="165">
        <v>34</v>
      </c>
      <c r="I838" s="164" t="s">
        <v>3931</v>
      </c>
      <c r="J838" s="169">
        <f>INDEX('Org2564 NEW'!G$4:G$902,MATCH(OrgTbl[[#This Row],[code5]],'Org2564 NEW'!$C$4:$C$902,0))</f>
        <v>30</v>
      </c>
      <c r="K838" s="164" t="s">
        <v>932</v>
      </c>
      <c r="L838" s="164" t="str">
        <f>INDEX('Org2564 NEW'!F$4:F$902,MATCH(OrgTbl[[#This Row],[code5]],'Org2564 NEW'!$C$4:$C$902,0))</f>
        <v>F3</v>
      </c>
      <c r="M838" s="165">
        <f>INDEX('Org2564 NEW'!I$4:I$902,MATCH(OrgTbl[[#This Row],[code5]],'Org2564 NEW'!$C$4:$C$902,0))</f>
        <v>3</v>
      </c>
      <c r="O838" s="164" t="s">
        <v>4024</v>
      </c>
      <c r="P838" s="164" t="str">
        <f>INDEX('Org2564 NEW'!J$4:J$902,MATCH(OrgTbl[[#This Row],[code5]],'Org2564 NEW'!$C$4:$C$902,0))</f>
        <v>รพช.F3 15,000-25,000</v>
      </c>
      <c r="Q838" s="164"/>
      <c r="R838" s="166"/>
    </row>
    <row r="839" spans="1:18" x14ac:dyDescent="0.35">
      <c r="A839" s="164" t="s">
        <v>134</v>
      </c>
      <c r="B839" s="164" t="s">
        <v>1097</v>
      </c>
      <c r="C839" s="164" t="s">
        <v>1098</v>
      </c>
      <c r="D839" s="164" t="s">
        <v>1099</v>
      </c>
      <c r="E839" s="165">
        <v>1</v>
      </c>
      <c r="F839" s="164" t="s">
        <v>948</v>
      </c>
      <c r="G839" s="164" t="str">
        <f>INDEX('Org2564 NEW'!E$4:E$902,MATCH(OrgTbl[[#This Row],[code5]],'Org2564 NEW'!$C$4:$C$902,0))</f>
        <v>รพช.</v>
      </c>
      <c r="H839" s="165">
        <v>51</v>
      </c>
      <c r="I839" s="164" t="s">
        <v>1067</v>
      </c>
      <c r="J839" s="169">
        <f>INDEX('Org2564 NEW'!G$4:G$902,MATCH(OrgTbl[[#This Row],[code5]],'Org2564 NEW'!$C$4:$C$902,0))</f>
        <v>10</v>
      </c>
      <c r="K839" s="164" t="s">
        <v>932</v>
      </c>
      <c r="L839" s="164" t="str">
        <f>INDEX('Org2564 NEW'!F$4:F$902,MATCH(OrgTbl[[#This Row],[code5]],'Org2564 NEW'!$C$4:$C$902,0))</f>
        <v>F3</v>
      </c>
      <c r="M839" s="165">
        <f>INDEX('Org2564 NEW'!I$4:I$902,MATCH(OrgTbl[[#This Row],[code5]],'Org2564 NEW'!$C$4:$C$902,0))</f>
        <v>2</v>
      </c>
      <c r="O839" s="164" t="s">
        <v>1101</v>
      </c>
      <c r="P839" s="164" t="str">
        <f>INDEX('Org2564 NEW'!J$4:J$902,MATCH(OrgTbl[[#This Row],[code5]],'Org2564 NEW'!$C$4:$C$902,0))</f>
        <v>รพช.F3 &lt;=15,000</v>
      </c>
      <c r="Q839" s="164"/>
      <c r="R839" s="166"/>
    </row>
    <row r="840" spans="1:18" x14ac:dyDescent="0.35">
      <c r="A840" s="164" t="s">
        <v>91</v>
      </c>
      <c r="B840" s="164" t="s">
        <v>1256</v>
      </c>
      <c r="C840" s="164" t="s">
        <v>1257</v>
      </c>
      <c r="D840" s="164" t="s">
        <v>1258</v>
      </c>
      <c r="E840" s="165">
        <v>1</v>
      </c>
      <c r="F840" s="164" t="s">
        <v>948</v>
      </c>
      <c r="G840" s="164" t="str">
        <f>INDEX('Org2564 NEW'!E$4:E$902,MATCH(OrgTbl[[#This Row],[code5]],'Org2564 NEW'!$C$4:$C$902,0))</f>
        <v>รพช.</v>
      </c>
      <c r="H840" s="165">
        <v>55</v>
      </c>
      <c r="I840" s="164" t="s">
        <v>1196</v>
      </c>
      <c r="J840" s="169">
        <f>INDEX('Org2564 NEW'!G$4:G$902,MATCH(OrgTbl[[#This Row],[code5]],'Org2564 NEW'!$C$4:$C$902,0))</f>
        <v>0</v>
      </c>
      <c r="K840" s="164" t="s">
        <v>932</v>
      </c>
      <c r="L840" s="164" t="str">
        <f>INDEX('Org2564 NEW'!F$4:F$902,MATCH(OrgTbl[[#This Row],[code5]],'Org2564 NEW'!$C$4:$C$902,0))</f>
        <v>F3</v>
      </c>
      <c r="M840" s="165">
        <f>INDEX('Org2564 NEW'!I$4:I$902,MATCH(OrgTbl[[#This Row],[code5]],'Org2564 NEW'!$C$4:$C$902,0))</f>
        <v>3</v>
      </c>
      <c r="O840" s="164" t="s">
        <v>1260</v>
      </c>
      <c r="P840" s="164" t="str">
        <f>INDEX('Org2564 NEW'!J$4:J$902,MATCH(OrgTbl[[#This Row],[code5]],'Org2564 NEW'!$C$4:$C$902,0))</f>
        <v>รพช.F3 15,000-25,000</v>
      </c>
      <c r="Q840" s="164"/>
      <c r="R840" s="166"/>
    </row>
    <row r="841" spans="1:18" x14ac:dyDescent="0.35">
      <c r="A841" s="164" t="s">
        <v>595</v>
      </c>
      <c r="B841" s="164" t="s">
        <v>3236</v>
      </c>
      <c r="C841" s="164" t="s">
        <v>3237</v>
      </c>
      <c r="D841" s="164" t="s">
        <v>3238</v>
      </c>
      <c r="E841" s="165">
        <v>8</v>
      </c>
      <c r="F841" s="164" t="s">
        <v>948</v>
      </c>
      <c r="G841" s="164" t="str">
        <f>INDEX('Org2564 NEW'!E$4:E$902,MATCH(OrgTbl[[#This Row],[code5]],'Org2564 NEW'!$C$4:$C$902,0))</f>
        <v>รพช.</v>
      </c>
      <c r="H841" s="165">
        <v>41</v>
      </c>
      <c r="I841" s="164" t="s">
        <v>3158</v>
      </c>
      <c r="J841" s="169">
        <f>INDEX('Org2564 NEW'!G$4:G$902,MATCH(OrgTbl[[#This Row],[code5]],'Org2564 NEW'!$C$4:$C$902,0))</f>
        <v>30</v>
      </c>
      <c r="K841" s="164" t="s">
        <v>932</v>
      </c>
      <c r="L841" s="164" t="str">
        <f>INDEX('Org2564 NEW'!F$4:F$902,MATCH(OrgTbl[[#This Row],[code5]],'Org2564 NEW'!$C$4:$C$902,0))</f>
        <v>F3</v>
      </c>
      <c r="M841" s="165">
        <f>INDEX('Org2564 NEW'!I$4:I$902,MATCH(OrgTbl[[#This Row],[code5]],'Org2564 NEW'!$C$4:$C$902,0))</f>
        <v>3</v>
      </c>
      <c r="O841" s="164" t="s">
        <v>3239</v>
      </c>
      <c r="P841" s="164" t="str">
        <f>INDEX('Org2564 NEW'!J$4:J$902,MATCH(OrgTbl[[#This Row],[code5]],'Org2564 NEW'!$C$4:$C$902,0))</f>
        <v>รพช.F3 15,000-25,000</v>
      </c>
      <c r="Q841" s="164"/>
      <c r="R841" s="166"/>
    </row>
    <row r="842" spans="1:18" x14ac:dyDescent="0.35">
      <c r="A842" s="164" t="s">
        <v>596</v>
      </c>
      <c r="B842" s="164" t="s">
        <v>3240</v>
      </c>
      <c r="C842" s="164" t="s">
        <v>3241</v>
      </c>
      <c r="D842" s="164" t="s">
        <v>3242</v>
      </c>
      <c r="E842" s="165">
        <v>8</v>
      </c>
      <c r="F842" s="164" t="s">
        <v>948</v>
      </c>
      <c r="G842" s="164" t="str">
        <f>INDEX('Org2564 NEW'!E$4:E$902,MATCH(OrgTbl[[#This Row],[code5]],'Org2564 NEW'!$C$4:$C$902,0))</f>
        <v>รพช.</v>
      </c>
      <c r="H842" s="165">
        <v>41</v>
      </c>
      <c r="I842" s="164" t="s">
        <v>3158</v>
      </c>
      <c r="J842" s="169">
        <f>INDEX('Org2564 NEW'!G$4:G$902,MATCH(OrgTbl[[#This Row],[code5]],'Org2564 NEW'!$C$4:$C$902,0))</f>
        <v>30</v>
      </c>
      <c r="K842" s="164" t="s">
        <v>932</v>
      </c>
      <c r="L842" s="164" t="str">
        <f>INDEX('Org2564 NEW'!F$4:F$902,MATCH(OrgTbl[[#This Row],[code5]],'Org2564 NEW'!$C$4:$C$902,0))</f>
        <v>F3</v>
      </c>
      <c r="M842" s="165">
        <f>INDEX('Org2564 NEW'!I$4:I$902,MATCH(OrgTbl[[#This Row],[code5]],'Org2564 NEW'!$C$4:$C$902,0))</f>
        <v>3</v>
      </c>
      <c r="O842" s="164" t="s">
        <v>3243</v>
      </c>
      <c r="P842" s="164" t="str">
        <f>INDEX('Org2564 NEW'!J$4:J$902,MATCH(OrgTbl[[#This Row],[code5]],'Org2564 NEW'!$C$4:$C$902,0))</f>
        <v>รพช.F3 15,000-25,000</v>
      </c>
      <c r="Q842" s="164"/>
      <c r="R842" s="166"/>
    </row>
    <row r="843" spans="1:18" x14ac:dyDescent="0.35">
      <c r="A843" s="164" t="s">
        <v>143</v>
      </c>
      <c r="B843" s="164" t="s">
        <v>1491</v>
      </c>
      <c r="C843" s="164" t="s">
        <v>1492</v>
      </c>
      <c r="D843" s="164" t="s">
        <v>1493</v>
      </c>
      <c r="E843" s="165">
        <v>2</v>
      </c>
      <c r="F843" s="164" t="s">
        <v>948</v>
      </c>
      <c r="G843" s="164" t="str">
        <f>INDEX('Org2564 NEW'!E$4:E$902,MATCH(OrgTbl[[#This Row],[code5]],'Org2564 NEW'!$C$4:$C$902,0))</f>
        <v>รพช.</v>
      </c>
      <c r="H843" s="165">
        <v>63</v>
      </c>
      <c r="I843" s="164" t="s">
        <v>1456</v>
      </c>
      <c r="J843" s="169">
        <f>INDEX('Org2564 NEW'!G$4:G$902,MATCH(OrgTbl[[#This Row],[code5]],'Org2564 NEW'!$C$4:$C$902,0))</f>
        <v>16</v>
      </c>
      <c r="K843" s="164" t="s">
        <v>932</v>
      </c>
      <c r="L843" s="164" t="str">
        <f>INDEX('Org2564 NEW'!F$4:F$902,MATCH(OrgTbl[[#This Row],[code5]],'Org2564 NEW'!$C$4:$C$902,0))</f>
        <v>F3</v>
      </c>
      <c r="M843" s="165">
        <f>INDEX('Org2564 NEW'!I$4:I$902,MATCH(OrgTbl[[#This Row],[code5]],'Org2564 NEW'!$C$4:$C$902,0))</f>
        <v>4</v>
      </c>
      <c r="O843" s="164" t="s">
        <v>1494</v>
      </c>
      <c r="P843" s="164" t="str">
        <f>INDEX('Org2564 NEW'!J$4:J$902,MATCH(OrgTbl[[#This Row],[code5]],'Org2564 NEW'!$C$4:$C$902,0))</f>
        <v>รพช.F3 &gt;=25,000</v>
      </c>
      <c r="Q843" s="164"/>
      <c r="R843" s="166"/>
    </row>
    <row r="844" spans="1:18" x14ac:dyDescent="0.35">
      <c r="A844" s="164" t="s">
        <v>643</v>
      </c>
      <c r="B844" s="164" t="s">
        <v>3594</v>
      </c>
      <c r="C844" s="164" t="s">
        <v>3595</v>
      </c>
      <c r="D844" s="164" t="s">
        <v>3596</v>
      </c>
      <c r="E844" s="165">
        <v>9</v>
      </c>
      <c r="F844" s="164" t="s">
        <v>948</v>
      </c>
      <c r="G844" s="164" t="str">
        <f>INDEX('Org2564 NEW'!E$4:E$902,MATCH(OrgTbl[[#This Row],[code5]],'Org2564 NEW'!$C$4:$C$902,0))</f>
        <v>รพช.</v>
      </c>
      <c r="H844" s="165">
        <v>30</v>
      </c>
      <c r="I844" s="164" t="s">
        <v>3471</v>
      </c>
      <c r="J844" s="169">
        <f>INDEX('Org2564 NEW'!G$4:G$902,MATCH(OrgTbl[[#This Row],[code5]],'Org2564 NEW'!$C$4:$C$902,0))</f>
        <v>10</v>
      </c>
      <c r="K844" s="164" t="s">
        <v>932</v>
      </c>
      <c r="L844" s="164" t="str">
        <f>INDEX('Org2564 NEW'!F$4:F$902,MATCH(OrgTbl[[#This Row],[code5]],'Org2564 NEW'!$C$4:$C$902,0))</f>
        <v>F3</v>
      </c>
      <c r="M844" s="165">
        <f>INDEX('Org2564 NEW'!I$4:I$902,MATCH(OrgTbl[[#This Row],[code5]],'Org2564 NEW'!$C$4:$C$902,0))</f>
        <v>3</v>
      </c>
      <c r="O844" s="164" t="s">
        <v>3597</v>
      </c>
      <c r="P844" s="164" t="str">
        <f>INDEX('Org2564 NEW'!J$4:J$902,MATCH(OrgTbl[[#This Row],[code5]],'Org2564 NEW'!$C$4:$C$902,0))</f>
        <v>รพช.F3 15,000-25,000</v>
      </c>
      <c r="Q844" s="164"/>
      <c r="R844" s="166"/>
    </row>
    <row r="845" spans="1:18" x14ac:dyDescent="0.35">
      <c r="A845" s="164" t="s">
        <v>644</v>
      </c>
      <c r="B845" s="164" t="s">
        <v>3598</v>
      </c>
      <c r="C845" s="164" t="s">
        <v>3599</v>
      </c>
      <c r="D845" s="164" t="s">
        <v>3600</v>
      </c>
      <c r="E845" s="165">
        <v>9</v>
      </c>
      <c r="F845" s="164" t="s">
        <v>948</v>
      </c>
      <c r="G845" s="164" t="str">
        <f>INDEX('Org2564 NEW'!E$4:E$902,MATCH(OrgTbl[[#This Row],[code5]],'Org2564 NEW'!$C$4:$C$902,0))</f>
        <v>รพช.</v>
      </c>
      <c r="H845" s="165">
        <v>30</v>
      </c>
      <c r="I845" s="164" t="s">
        <v>3471</v>
      </c>
      <c r="J845" s="169">
        <f>INDEX('Org2564 NEW'!G$4:G$902,MATCH(OrgTbl[[#This Row],[code5]],'Org2564 NEW'!$C$4:$C$902,0))</f>
        <v>29</v>
      </c>
      <c r="K845" s="164" t="s">
        <v>932</v>
      </c>
      <c r="L845" s="164" t="str">
        <f>INDEX('Org2564 NEW'!F$4:F$902,MATCH(OrgTbl[[#This Row],[code5]],'Org2564 NEW'!$C$4:$C$902,0))</f>
        <v>F3</v>
      </c>
      <c r="M845" s="165">
        <f>INDEX('Org2564 NEW'!I$4:I$902,MATCH(OrgTbl[[#This Row],[code5]],'Org2564 NEW'!$C$4:$C$902,0))</f>
        <v>3</v>
      </c>
      <c r="O845" s="164" t="s">
        <v>3601</v>
      </c>
      <c r="P845" s="164" t="str">
        <f>INDEX('Org2564 NEW'!J$4:J$902,MATCH(OrgTbl[[#This Row],[code5]],'Org2564 NEW'!$C$4:$C$902,0))</f>
        <v>รพช.F3 15,000-25,000</v>
      </c>
      <c r="Q845" s="164"/>
      <c r="R845" s="166"/>
    </row>
    <row r="846" spans="1:18" x14ac:dyDescent="0.35">
      <c r="A846" s="164" t="s">
        <v>645</v>
      </c>
      <c r="B846" s="164" t="s">
        <v>3602</v>
      </c>
      <c r="C846" s="164" t="s">
        <v>3603</v>
      </c>
      <c r="D846" s="164" t="s">
        <v>3604</v>
      </c>
      <c r="E846" s="165">
        <v>9</v>
      </c>
      <c r="F846" s="164" t="s">
        <v>948</v>
      </c>
      <c r="G846" s="164" t="str">
        <f>INDEX('Org2564 NEW'!E$4:E$902,MATCH(OrgTbl[[#This Row],[code5]],'Org2564 NEW'!$C$4:$C$902,0))</f>
        <v>รพช.</v>
      </c>
      <c r="H846" s="165">
        <v>30</v>
      </c>
      <c r="I846" s="164" t="s">
        <v>3471</v>
      </c>
      <c r="J846" s="169">
        <f>INDEX('Org2564 NEW'!G$4:G$902,MATCH(OrgTbl[[#This Row],[code5]],'Org2564 NEW'!$C$4:$C$902,0))</f>
        <v>24</v>
      </c>
      <c r="K846" s="164" t="s">
        <v>932</v>
      </c>
      <c r="L846" s="164" t="str">
        <f>INDEX('Org2564 NEW'!F$4:F$902,MATCH(OrgTbl[[#This Row],[code5]],'Org2564 NEW'!$C$4:$C$902,0))</f>
        <v>F3</v>
      </c>
      <c r="M846" s="165">
        <f>INDEX('Org2564 NEW'!I$4:I$902,MATCH(OrgTbl[[#This Row],[code5]],'Org2564 NEW'!$C$4:$C$902,0))</f>
        <v>3</v>
      </c>
      <c r="O846" s="164" t="s">
        <v>3605</v>
      </c>
      <c r="P846" s="164" t="str">
        <f>INDEX('Org2564 NEW'!J$4:J$902,MATCH(OrgTbl[[#This Row],[code5]],'Org2564 NEW'!$C$4:$C$902,0))</f>
        <v>รพช.F3 15,000-25,000</v>
      </c>
      <c r="Q846" s="164"/>
      <c r="R846" s="166"/>
    </row>
    <row r="847" spans="1:18" x14ac:dyDescent="0.35">
      <c r="A847" s="164" t="s">
        <v>683</v>
      </c>
      <c r="B847" s="164" t="s">
        <v>3759</v>
      </c>
      <c r="C847" s="164" t="s">
        <v>3760</v>
      </c>
      <c r="D847" s="164" t="s">
        <v>3761</v>
      </c>
      <c r="E847" s="165">
        <v>9</v>
      </c>
      <c r="F847" s="164" t="s">
        <v>948</v>
      </c>
      <c r="G847" s="164" t="str">
        <f>INDEX('Org2564 NEW'!E$4:E$902,MATCH(OrgTbl[[#This Row],[code5]],'Org2564 NEW'!$C$4:$C$902,0))</f>
        <v>รพช.</v>
      </c>
      <c r="H847" s="165">
        <v>32</v>
      </c>
      <c r="I847" s="164" t="s">
        <v>3702</v>
      </c>
      <c r="J847" s="169">
        <f>INDEX('Org2564 NEW'!G$4:G$902,MATCH(OrgTbl[[#This Row],[code5]],'Org2564 NEW'!$C$4:$C$902,0))</f>
        <v>25</v>
      </c>
      <c r="K847" s="164" t="s">
        <v>932</v>
      </c>
      <c r="L847" s="164" t="str">
        <f>INDEX('Org2564 NEW'!F$4:F$902,MATCH(OrgTbl[[#This Row],[code5]],'Org2564 NEW'!$C$4:$C$902,0))</f>
        <v>F3</v>
      </c>
      <c r="M847" s="165">
        <f>INDEX('Org2564 NEW'!I$4:I$902,MATCH(OrgTbl[[#This Row],[code5]],'Org2564 NEW'!$C$4:$C$902,0))</f>
        <v>3</v>
      </c>
      <c r="O847" s="164" t="s">
        <v>3762</v>
      </c>
      <c r="P847" s="164" t="str">
        <f>INDEX('Org2564 NEW'!J$4:J$902,MATCH(OrgTbl[[#This Row],[code5]],'Org2564 NEW'!$C$4:$C$902,0))</f>
        <v>รพช.F3 15,000-25,000</v>
      </c>
      <c r="Q847" s="164"/>
      <c r="R847" s="166"/>
    </row>
    <row r="848" spans="1:18" x14ac:dyDescent="0.35">
      <c r="A848" s="164" t="s">
        <v>684</v>
      </c>
      <c r="B848" s="164" t="s">
        <v>3763</v>
      </c>
      <c r="C848" s="164" t="s">
        <v>3764</v>
      </c>
      <c r="D848" s="164" t="s">
        <v>3765</v>
      </c>
      <c r="E848" s="165">
        <v>9</v>
      </c>
      <c r="F848" s="164" t="s">
        <v>948</v>
      </c>
      <c r="G848" s="164" t="str">
        <f>INDEX('Org2564 NEW'!E$4:E$902,MATCH(OrgTbl[[#This Row],[code5]],'Org2564 NEW'!$C$4:$C$902,0))</f>
        <v>รพช.</v>
      </c>
      <c r="H848" s="165">
        <v>32</v>
      </c>
      <c r="I848" s="164" t="s">
        <v>3702</v>
      </c>
      <c r="J848" s="169">
        <f>INDEX('Org2564 NEW'!G$4:G$902,MATCH(OrgTbl[[#This Row],[code5]],'Org2564 NEW'!$C$4:$C$902,0))</f>
        <v>36</v>
      </c>
      <c r="K848" s="164" t="s">
        <v>941</v>
      </c>
      <c r="L848" s="164" t="str">
        <f>INDEX('Org2564 NEW'!F$4:F$902,MATCH(OrgTbl[[#This Row],[code5]],'Org2564 NEW'!$C$4:$C$902,0))</f>
        <v>F2</v>
      </c>
      <c r="M848" s="165">
        <f>INDEX('Org2564 NEW'!I$4:I$902,MATCH(OrgTbl[[#This Row],[code5]],'Org2564 NEW'!$C$4:$C$902,0))</f>
        <v>6</v>
      </c>
      <c r="O848" s="164" t="s">
        <v>3766</v>
      </c>
      <c r="P848" s="164" t="str">
        <f>INDEX('Org2564 NEW'!J$4:J$902,MATCH(OrgTbl[[#This Row],[code5]],'Org2564 NEW'!$C$4:$C$902,0))</f>
        <v>รพช.F2 30,000 - 60,000</v>
      </c>
      <c r="Q848" s="164"/>
      <c r="R848" s="166"/>
    </row>
    <row r="849" spans="1:18" x14ac:dyDescent="0.35">
      <c r="A849" s="164" t="s">
        <v>685</v>
      </c>
      <c r="B849" s="164" t="s">
        <v>3767</v>
      </c>
      <c r="C849" s="164" t="s">
        <v>3768</v>
      </c>
      <c r="D849" s="164" t="s">
        <v>3769</v>
      </c>
      <c r="E849" s="165">
        <v>9</v>
      </c>
      <c r="F849" s="164" t="s">
        <v>948</v>
      </c>
      <c r="G849" s="164" t="str">
        <f>INDEX('Org2564 NEW'!E$4:E$902,MATCH(OrgTbl[[#This Row],[code5]],'Org2564 NEW'!$C$4:$C$902,0))</f>
        <v>รพช.</v>
      </c>
      <c r="H849" s="165">
        <v>32</v>
      </c>
      <c r="I849" s="164" t="s">
        <v>3702</v>
      </c>
      <c r="J849" s="169">
        <f>INDEX('Org2564 NEW'!G$4:G$902,MATCH(OrgTbl[[#This Row],[code5]],'Org2564 NEW'!$C$4:$C$902,0))</f>
        <v>30</v>
      </c>
      <c r="K849" s="164" t="s">
        <v>932</v>
      </c>
      <c r="L849" s="164" t="str">
        <f>INDEX('Org2564 NEW'!F$4:F$902,MATCH(OrgTbl[[#This Row],[code5]],'Org2564 NEW'!$C$4:$C$902,0))</f>
        <v>F3</v>
      </c>
      <c r="M849" s="165">
        <f>INDEX('Org2564 NEW'!I$4:I$902,MATCH(OrgTbl[[#This Row],[code5]],'Org2564 NEW'!$C$4:$C$902,0))</f>
        <v>3</v>
      </c>
      <c r="O849" s="164" t="s">
        <v>3770</v>
      </c>
      <c r="P849" s="164" t="str">
        <f>INDEX('Org2564 NEW'!J$4:J$902,MATCH(OrgTbl[[#This Row],[code5]],'Org2564 NEW'!$C$4:$C$902,0))</f>
        <v>รพช.F3 15,000-25,000</v>
      </c>
      <c r="Q849" s="164"/>
      <c r="R849" s="166"/>
    </row>
    <row r="850" spans="1:18" x14ac:dyDescent="0.35">
      <c r="A850" s="164" t="s">
        <v>754</v>
      </c>
      <c r="B850" s="164" t="s">
        <v>4025</v>
      </c>
      <c r="C850" s="164" t="s">
        <v>4026</v>
      </c>
      <c r="D850" s="164" t="s">
        <v>4027</v>
      </c>
      <c r="E850" s="165">
        <v>10</v>
      </c>
      <c r="F850" s="164" t="s">
        <v>948</v>
      </c>
      <c r="G850" s="164" t="str">
        <f>INDEX('Org2564 NEW'!E$4:E$902,MATCH(OrgTbl[[#This Row],[code5]],'Org2564 NEW'!$C$4:$C$902,0))</f>
        <v>รพช.</v>
      </c>
      <c r="H850" s="165">
        <v>34</v>
      </c>
      <c r="I850" s="164" t="s">
        <v>3931</v>
      </c>
      <c r="J850" s="169">
        <f>INDEX('Org2564 NEW'!G$4:G$902,MATCH(OrgTbl[[#This Row],[code5]],'Org2564 NEW'!$C$4:$C$902,0))</f>
        <v>29</v>
      </c>
      <c r="K850" s="164" t="s">
        <v>932</v>
      </c>
      <c r="L850" s="164" t="str">
        <f>INDEX('Org2564 NEW'!F$4:F$902,MATCH(OrgTbl[[#This Row],[code5]],'Org2564 NEW'!$C$4:$C$902,0))</f>
        <v>F3</v>
      </c>
      <c r="M850" s="165">
        <f>INDEX('Org2564 NEW'!I$4:I$902,MATCH(OrgTbl[[#This Row],[code5]],'Org2564 NEW'!$C$4:$C$902,0))</f>
        <v>3</v>
      </c>
      <c r="O850" s="164" t="s">
        <v>4028</v>
      </c>
      <c r="P850" s="164" t="str">
        <f>INDEX('Org2564 NEW'!J$4:J$902,MATCH(OrgTbl[[#This Row],[code5]],'Org2564 NEW'!$C$4:$C$902,0))</f>
        <v>รพช.F3 15,000-25,000</v>
      </c>
      <c r="Q850" s="164"/>
      <c r="R850" s="166"/>
    </row>
    <row r="851" spans="1:18" x14ac:dyDescent="0.35">
      <c r="A851" s="164" t="s">
        <v>755</v>
      </c>
      <c r="B851" s="164" t="s">
        <v>4029</v>
      </c>
      <c r="C851" s="164" t="s">
        <v>4030</v>
      </c>
      <c r="D851" s="164" t="s">
        <v>4031</v>
      </c>
      <c r="E851" s="165">
        <v>10</v>
      </c>
      <c r="F851" s="164" t="s">
        <v>948</v>
      </c>
      <c r="G851" s="164" t="str">
        <f>INDEX('Org2564 NEW'!E$4:E$902,MATCH(OrgTbl[[#This Row],[code5]],'Org2564 NEW'!$C$4:$C$902,0))</f>
        <v>รพช.</v>
      </c>
      <c r="H851" s="165">
        <v>34</v>
      </c>
      <c r="I851" s="164" t="s">
        <v>3931</v>
      </c>
      <c r="J851" s="169">
        <f>INDEX('Org2564 NEW'!G$4:G$902,MATCH(OrgTbl[[#This Row],[code5]],'Org2564 NEW'!$C$4:$C$902,0))</f>
        <v>35</v>
      </c>
      <c r="K851" s="164" t="s">
        <v>932</v>
      </c>
      <c r="L851" s="164" t="str">
        <f>INDEX('Org2564 NEW'!F$4:F$902,MATCH(OrgTbl[[#This Row],[code5]],'Org2564 NEW'!$C$4:$C$902,0))</f>
        <v>F3</v>
      </c>
      <c r="M851" s="165">
        <f>INDEX('Org2564 NEW'!I$4:I$902,MATCH(OrgTbl[[#This Row],[code5]],'Org2564 NEW'!$C$4:$C$902,0))</f>
        <v>3</v>
      </c>
      <c r="O851" s="164" t="s">
        <v>4032</v>
      </c>
      <c r="P851" s="164" t="str">
        <f>INDEX('Org2564 NEW'!J$4:J$902,MATCH(OrgTbl[[#This Row],[code5]],'Org2564 NEW'!$C$4:$C$902,0))</f>
        <v>รพช.F3 15,000-25,000</v>
      </c>
      <c r="Q851" s="164"/>
      <c r="R851" s="166"/>
    </row>
    <row r="852" spans="1:18" x14ac:dyDescent="0.35">
      <c r="A852" s="164" t="s">
        <v>200</v>
      </c>
      <c r="B852" s="164" t="s">
        <v>1653</v>
      </c>
      <c r="C852" s="164" t="s">
        <v>1654</v>
      </c>
      <c r="D852" s="164" t="s">
        <v>1655</v>
      </c>
      <c r="E852" s="165">
        <v>3</v>
      </c>
      <c r="F852" s="164" t="s">
        <v>948</v>
      </c>
      <c r="G852" s="164" t="str">
        <f>INDEX('Org2564 NEW'!E$4:E$902,MATCH(OrgTbl[[#This Row],[code5]],'Org2564 NEW'!$C$4:$C$902,0))</f>
        <v>รพช.</v>
      </c>
      <c r="H852" s="165">
        <v>18</v>
      </c>
      <c r="I852" s="164" t="s">
        <v>1628</v>
      </c>
      <c r="J852" s="169">
        <f>INDEX('Org2564 NEW'!G$4:G$902,MATCH(OrgTbl[[#This Row],[code5]],'Org2564 NEW'!$C$4:$C$902,0))</f>
        <v>10</v>
      </c>
      <c r="K852" s="164" t="s">
        <v>932</v>
      </c>
      <c r="L852" s="164" t="str">
        <f>INDEX('Org2564 NEW'!F$4:F$902,MATCH(OrgTbl[[#This Row],[code5]],'Org2564 NEW'!$C$4:$C$902,0))</f>
        <v>F3</v>
      </c>
      <c r="M852" s="165">
        <f>INDEX('Org2564 NEW'!I$4:I$902,MATCH(OrgTbl[[#This Row],[code5]],'Org2564 NEW'!$C$4:$C$902,0))</f>
        <v>2</v>
      </c>
      <c r="O852" s="164" t="s">
        <v>1656</v>
      </c>
      <c r="P852" s="164" t="str">
        <f>INDEX('Org2564 NEW'!J$4:J$902,MATCH(OrgTbl[[#This Row],[code5]],'Org2564 NEW'!$C$4:$C$902,0))</f>
        <v>รพช.F3 &lt;=15,000</v>
      </c>
      <c r="Q852" s="164"/>
      <c r="R852" s="166"/>
    </row>
    <row r="853" spans="1:18" x14ac:dyDescent="0.35">
      <c r="A853" s="164" t="s">
        <v>201</v>
      </c>
      <c r="B853" s="164" t="s">
        <v>1657</v>
      </c>
      <c r="C853" s="164" t="s">
        <v>1658</v>
      </c>
      <c r="D853" s="164" t="s">
        <v>1659</v>
      </c>
      <c r="E853" s="165">
        <v>3</v>
      </c>
      <c r="F853" s="164" t="s">
        <v>948</v>
      </c>
      <c r="G853" s="164" t="str">
        <f>INDEX('Org2564 NEW'!E$4:E$902,MATCH(OrgTbl[[#This Row],[code5]],'Org2564 NEW'!$C$4:$C$902,0))</f>
        <v>รพช.</v>
      </c>
      <c r="H853" s="165">
        <v>18</v>
      </c>
      <c r="I853" s="164" t="s">
        <v>1628</v>
      </c>
      <c r="J853" s="169">
        <f>INDEX('Org2564 NEW'!G$4:G$902,MATCH(OrgTbl[[#This Row],[code5]],'Org2564 NEW'!$C$4:$C$902,0))</f>
        <v>0</v>
      </c>
      <c r="K853" s="164" t="s">
        <v>941</v>
      </c>
      <c r="L853" s="164" t="str">
        <f>INDEX('Org2564 NEW'!F$4:F$902,MATCH(OrgTbl[[#This Row],[code5]],'Org2564 NEW'!$C$4:$C$902,0))</f>
        <v>F3</v>
      </c>
      <c r="M853" s="165">
        <f>INDEX('Org2564 NEW'!I$4:I$902,MATCH(OrgTbl[[#This Row],[code5]],'Org2564 NEW'!$C$4:$C$902,0))</f>
        <v>2</v>
      </c>
      <c r="O853" s="164" t="s">
        <v>1660</v>
      </c>
      <c r="P853" s="164" t="str">
        <f>INDEX('Org2564 NEW'!J$4:J$902,MATCH(OrgTbl[[#This Row],[code5]],'Org2564 NEW'!$C$4:$C$902,0))</f>
        <v>รพช.F3 &lt;=15,000</v>
      </c>
      <c r="Q853" s="164"/>
      <c r="R853" s="166"/>
    </row>
    <row r="854" spans="1:18" x14ac:dyDescent="0.35">
      <c r="A854" s="164" t="s">
        <v>756</v>
      </c>
      <c r="B854" s="164" t="s">
        <v>4033</v>
      </c>
      <c r="C854" s="164" t="s">
        <v>4034</v>
      </c>
      <c r="D854" s="164" t="s">
        <v>4035</v>
      </c>
      <c r="E854" s="165">
        <v>10</v>
      </c>
      <c r="F854" s="164" t="s">
        <v>948</v>
      </c>
      <c r="G854" s="164" t="str">
        <f>INDEX('Org2564 NEW'!E$4:E$902,MATCH(OrgTbl[[#This Row],[code5]],'Org2564 NEW'!$C$4:$C$902,0))</f>
        <v>รพช.</v>
      </c>
      <c r="H854" s="165">
        <v>34</v>
      </c>
      <c r="I854" s="164" t="s">
        <v>3931</v>
      </c>
      <c r="J854" s="169">
        <f>INDEX('Org2564 NEW'!G$4:G$902,MATCH(OrgTbl[[#This Row],[code5]],'Org2564 NEW'!$C$4:$C$902,0))</f>
        <v>30</v>
      </c>
      <c r="K854" s="164" t="s">
        <v>932</v>
      </c>
      <c r="L854" s="164" t="str">
        <f>INDEX('Org2564 NEW'!F$4:F$902,MATCH(OrgTbl[[#This Row],[code5]],'Org2564 NEW'!$C$4:$C$902,0))</f>
        <v>F3</v>
      </c>
      <c r="M854" s="165">
        <f>INDEX('Org2564 NEW'!I$4:I$902,MATCH(OrgTbl[[#This Row],[code5]],'Org2564 NEW'!$C$4:$C$902,0))</f>
        <v>3</v>
      </c>
      <c r="O854" s="164" t="s">
        <v>4036</v>
      </c>
      <c r="P854" s="164" t="str">
        <f>INDEX('Org2564 NEW'!J$4:J$902,MATCH(OrgTbl[[#This Row],[code5]],'Org2564 NEW'!$C$4:$C$902,0))</f>
        <v>รพช.F3 15,000-25,000</v>
      </c>
      <c r="Q854" s="164"/>
      <c r="R854" s="166"/>
    </row>
    <row r="855" spans="1:18" x14ac:dyDescent="0.35">
      <c r="A855" s="164" t="s">
        <v>224</v>
      </c>
      <c r="B855" s="164" t="s">
        <v>1843</v>
      </c>
      <c r="C855" s="164" t="s">
        <v>1844</v>
      </c>
      <c r="D855" s="164" t="s">
        <v>1845</v>
      </c>
      <c r="E855" s="165">
        <v>3</v>
      </c>
      <c r="F855" s="164" t="s">
        <v>948</v>
      </c>
      <c r="G855" s="164" t="str">
        <f>INDEX('Org2564 NEW'!E$4:E$902,MATCH(OrgTbl[[#This Row],[code5]],'Org2564 NEW'!$C$4:$C$902,0))</f>
        <v>รพช.</v>
      </c>
      <c r="H855" s="165">
        <v>66</v>
      </c>
      <c r="I855" s="164" t="s">
        <v>1806</v>
      </c>
      <c r="J855" s="169">
        <f>INDEX('Org2564 NEW'!G$4:G$902,MATCH(OrgTbl[[#This Row],[code5]],'Org2564 NEW'!$C$4:$C$902,0))</f>
        <v>0</v>
      </c>
      <c r="K855" s="164" t="s">
        <v>932</v>
      </c>
      <c r="L855" s="164" t="str">
        <f>INDEX('Org2564 NEW'!F$4:F$902,MATCH(OrgTbl[[#This Row],[code5]],'Org2564 NEW'!$C$4:$C$902,0))</f>
        <v>F3</v>
      </c>
      <c r="M855" s="165">
        <f>INDEX('Org2564 NEW'!I$4:I$902,MATCH(OrgTbl[[#This Row],[code5]],'Org2564 NEW'!$C$4:$C$902,0))</f>
        <v>3</v>
      </c>
      <c r="O855" s="164" t="s">
        <v>1846</v>
      </c>
      <c r="P855" s="164" t="str">
        <f>INDEX('Org2564 NEW'!J$4:J$902,MATCH(OrgTbl[[#This Row],[code5]],'Org2564 NEW'!$C$4:$C$902,0))</f>
        <v>รพช.F3 15,000-25,000</v>
      </c>
      <c r="Q855" s="164"/>
      <c r="R855" s="166"/>
    </row>
    <row r="856" spans="1:18" x14ac:dyDescent="0.35">
      <c r="A856" s="164" t="s">
        <v>225</v>
      </c>
      <c r="B856" s="164" t="s">
        <v>1847</v>
      </c>
      <c r="C856" s="164" t="s">
        <v>1848</v>
      </c>
      <c r="D856" s="164" t="s">
        <v>1849</v>
      </c>
      <c r="E856" s="165">
        <v>3</v>
      </c>
      <c r="F856" s="164" t="s">
        <v>948</v>
      </c>
      <c r="G856" s="164" t="str">
        <f>INDEX('Org2564 NEW'!E$4:E$902,MATCH(OrgTbl[[#This Row],[code5]],'Org2564 NEW'!$C$4:$C$902,0))</f>
        <v>รพช.</v>
      </c>
      <c r="H856" s="165">
        <v>66</v>
      </c>
      <c r="I856" s="164" t="s">
        <v>1806</v>
      </c>
      <c r="J856" s="169">
        <f>INDEX('Org2564 NEW'!G$4:G$902,MATCH(OrgTbl[[#This Row],[code5]],'Org2564 NEW'!$C$4:$C$902,0))</f>
        <v>0</v>
      </c>
      <c r="K856" s="164" t="s">
        <v>941</v>
      </c>
      <c r="L856" s="164" t="str">
        <f>INDEX('Org2564 NEW'!F$4:F$902,MATCH(OrgTbl[[#This Row],[code5]],'Org2564 NEW'!$C$4:$C$902,0))</f>
        <v>F3</v>
      </c>
      <c r="M856" s="165">
        <f>INDEX('Org2564 NEW'!I$4:I$902,MATCH(OrgTbl[[#This Row],[code5]],'Org2564 NEW'!$C$4:$C$902,0))</f>
        <v>2</v>
      </c>
      <c r="O856" s="164" t="s">
        <v>1850</v>
      </c>
      <c r="P856" s="164" t="str">
        <f>INDEX('Org2564 NEW'!J$4:J$902,MATCH(OrgTbl[[#This Row],[code5]],'Org2564 NEW'!$C$4:$C$902,0))</f>
        <v>รพช.F3 &lt;=15,000</v>
      </c>
      <c r="Q856" s="164"/>
      <c r="R856" s="166"/>
    </row>
    <row r="857" spans="1:18" x14ac:dyDescent="0.35">
      <c r="A857" s="164" t="s">
        <v>226</v>
      </c>
      <c r="B857" s="164" t="s">
        <v>1851</v>
      </c>
      <c r="C857" s="164" t="s">
        <v>1852</v>
      </c>
      <c r="D857" s="164" t="s">
        <v>1853</v>
      </c>
      <c r="E857" s="165">
        <v>3</v>
      </c>
      <c r="F857" s="164" t="s">
        <v>948</v>
      </c>
      <c r="G857" s="164" t="str">
        <f>INDEX('Org2564 NEW'!E$4:E$902,MATCH(OrgTbl[[#This Row],[code5]],'Org2564 NEW'!$C$4:$C$902,0))</f>
        <v>รพช.</v>
      </c>
      <c r="H857" s="165">
        <v>66</v>
      </c>
      <c r="I857" s="164" t="s">
        <v>1806</v>
      </c>
      <c r="J857" s="169">
        <f>INDEX('Org2564 NEW'!G$4:G$902,MATCH(OrgTbl[[#This Row],[code5]],'Org2564 NEW'!$C$4:$C$902,0))</f>
        <v>0</v>
      </c>
      <c r="K857" s="164" t="s">
        <v>932</v>
      </c>
      <c r="L857" s="164" t="str">
        <f>INDEX('Org2564 NEW'!F$4:F$902,MATCH(OrgTbl[[#This Row],[code5]],'Org2564 NEW'!$C$4:$C$902,0))</f>
        <v>F3</v>
      </c>
      <c r="M857" s="165">
        <f>INDEX('Org2564 NEW'!I$4:I$902,MATCH(OrgTbl[[#This Row],[code5]],'Org2564 NEW'!$C$4:$C$902,0))</f>
        <v>2</v>
      </c>
      <c r="O857" s="164" t="s">
        <v>1854</v>
      </c>
      <c r="P857" s="164" t="str">
        <f>INDEX('Org2564 NEW'!J$4:J$902,MATCH(OrgTbl[[#This Row],[code5]],'Org2564 NEW'!$C$4:$C$902,0))</f>
        <v>รพช.F3 &lt;=15,000</v>
      </c>
      <c r="Q857" s="164"/>
      <c r="R857" s="166"/>
    </row>
    <row r="858" spans="1:18" x14ac:dyDescent="0.35">
      <c r="A858" s="164" t="s">
        <v>508</v>
      </c>
      <c r="B858" s="164" t="s">
        <v>3010</v>
      </c>
      <c r="C858" s="164" t="s">
        <v>3011</v>
      </c>
      <c r="D858" s="164" t="s">
        <v>3012</v>
      </c>
      <c r="E858" s="165">
        <v>7</v>
      </c>
      <c r="F858" s="164" t="s">
        <v>948</v>
      </c>
      <c r="G858" s="164" t="str">
        <f>INDEX('Org2564 NEW'!E$4:E$902,MATCH(OrgTbl[[#This Row],[code5]],'Org2564 NEW'!$C$4:$C$902,0))</f>
        <v>รพช.</v>
      </c>
      <c r="H858" s="165">
        <v>45</v>
      </c>
      <c r="I858" s="164" t="s">
        <v>2940</v>
      </c>
      <c r="J858" s="169">
        <f>INDEX('Org2564 NEW'!G$4:G$902,MATCH(OrgTbl[[#This Row],[code5]],'Org2564 NEW'!$C$4:$C$902,0))</f>
        <v>10</v>
      </c>
      <c r="K858" s="164" t="s">
        <v>932</v>
      </c>
      <c r="L858" s="164" t="str">
        <f>INDEX('Org2564 NEW'!F$4:F$902,MATCH(OrgTbl[[#This Row],[code5]],'Org2564 NEW'!$C$4:$C$902,0))</f>
        <v>F3</v>
      </c>
      <c r="M858" s="165">
        <f>INDEX('Org2564 NEW'!I$4:I$902,MATCH(OrgTbl[[#This Row],[code5]],'Org2564 NEW'!$C$4:$C$902,0))</f>
        <v>3</v>
      </c>
      <c r="O858" s="164" t="s">
        <v>3013</v>
      </c>
      <c r="P858" s="164" t="str">
        <f>INDEX('Org2564 NEW'!J$4:J$902,MATCH(OrgTbl[[#This Row],[code5]],'Org2564 NEW'!$C$4:$C$902,0))</f>
        <v>รพช.F3 15,000-25,000</v>
      </c>
      <c r="Q858" s="164"/>
      <c r="R858" s="166"/>
    </row>
    <row r="859" spans="1:18" x14ac:dyDescent="0.35">
      <c r="A859" s="164" t="s">
        <v>509</v>
      </c>
      <c r="B859" s="164" t="s">
        <v>3014</v>
      </c>
      <c r="C859" s="164" t="s">
        <v>3015</v>
      </c>
      <c r="D859" s="164" t="s">
        <v>3016</v>
      </c>
      <c r="E859" s="165">
        <v>7</v>
      </c>
      <c r="F859" s="164" t="s">
        <v>948</v>
      </c>
      <c r="G859" s="164" t="str">
        <f>INDEX('Org2564 NEW'!E$4:E$902,MATCH(OrgTbl[[#This Row],[code5]],'Org2564 NEW'!$C$4:$C$902,0))</f>
        <v>รพช.</v>
      </c>
      <c r="H859" s="165">
        <v>45</v>
      </c>
      <c r="I859" s="164" t="s">
        <v>2940</v>
      </c>
      <c r="J859" s="169">
        <f>INDEX('Org2564 NEW'!G$4:G$902,MATCH(OrgTbl[[#This Row],[code5]],'Org2564 NEW'!$C$4:$C$902,0))</f>
        <v>0</v>
      </c>
      <c r="K859" s="164" t="s">
        <v>932</v>
      </c>
      <c r="L859" s="164" t="str">
        <f>INDEX('Org2564 NEW'!F$4:F$902,MATCH(OrgTbl[[#This Row],[code5]],'Org2564 NEW'!$C$4:$C$902,0))</f>
        <v>F3</v>
      </c>
      <c r="M859" s="165">
        <f>INDEX('Org2564 NEW'!I$4:I$902,MATCH(OrgTbl[[#This Row],[code5]],'Org2564 NEW'!$C$4:$C$902,0))</f>
        <v>3</v>
      </c>
      <c r="O859" s="164" t="s">
        <v>3017</v>
      </c>
      <c r="P859" s="164" t="str">
        <f>INDEX('Org2564 NEW'!J$4:J$902,MATCH(OrgTbl[[#This Row],[code5]],'Org2564 NEW'!$C$4:$C$902,0))</f>
        <v>รพช.F3 15,000-25,000</v>
      </c>
      <c r="Q859" s="164"/>
      <c r="R859" s="166"/>
    </row>
    <row r="860" spans="1:18" x14ac:dyDescent="0.35">
      <c r="A860" s="164" t="s">
        <v>510</v>
      </c>
      <c r="B860" s="164" t="s">
        <v>3018</v>
      </c>
      <c r="C860" s="164" t="s">
        <v>3019</v>
      </c>
      <c r="D860" s="164" t="s">
        <v>3020</v>
      </c>
      <c r="E860" s="165">
        <v>7</v>
      </c>
      <c r="F860" s="164" t="s">
        <v>948</v>
      </c>
      <c r="G860" s="164" t="str">
        <f>INDEX('Org2564 NEW'!E$4:E$902,MATCH(OrgTbl[[#This Row],[code5]],'Org2564 NEW'!$C$4:$C$902,0))</f>
        <v>รพช.</v>
      </c>
      <c r="H860" s="165">
        <v>45</v>
      </c>
      <c r="I860" s="164" t="s">
        <v>2940</v>
      </c>
      <c r="J860" s="169">
        <f>INDEX('Org2564 NEW'!G$4:G$902,MATCH(OrgTbl[[#This Row],[code5]],'Org2564 NEW'!$C$4:$C$902,0))</f>
        <v>10</v>
      </c>
      <c r="K860" s="164" t="s">
        <v>932</v>
      </c>
      <c r="L860" s="164" t="str">
        <f>INDEX('Org2564 NEW'!F$4:F$902,MATCH(OrgTbl[[#This Row],[code5]],'Org2564 NEW'!$C$4:$C$902,0))</f>
        <v>F3</v>
      </c>
      <c r="M860" s="165">
        <f>INDEX('Org2564 NEW'!I$4:I$902,MATCH(OrgTbl[[#This Row],[code5]],'Org2564 NEW'!$C$4:$C$902,0))</f>
        <v>3</v>
      </c>
      <c r="O860" s="164" t="s">
        <v>3021</v>
      </c>
      <c r="P860" s="164" t="str">
        <f>INDEX('Org2564 NEW'!J$4:J$902,MATCH(OrgTbl[[#This Row],[code5]],'Org2564 NEW'!$C$4:$C$902,0))</f>
        <v>รพช.F3 15,000-25,000</v>
      </c>
      <c r="Q860" s="164"/>
      <c r="R860" s="166"/>
    </row>
    <row r="861" spans="1:18" x14ac:dyDescent="0.35">
      <c r="A861" s="164" t="s">
        <v>405</v>
      </c>
      <c r="B861" s="164" t="s">
        <v>2530</v>
      </c>
      <c r="C861" s="164" t="s">
        <v>2531</v>
      </c>
      <c r="D861" s="164" t="s">
        <v>2532</v>
      </c>
      <c r="E861" s="165">
        <v>6</v>
      </c>
      <c r="F861" s="164" t="s">
        <v>948</v>
      </c>
      <c r="G861" s="164" t="str">
        <f>INDEX('Org2564 NEW'!E$4:E$902,MATCH(OrgTbl[[#This Row],[code5]],'Org2564 NEW'!$C$4:$C$902,0))</f>
        <v>รพช.</v>
      </c>
      <c r="H861" s="165">
        <v>20</v>
      </c>
      <c r="I861" s="164" t="s">
        <v>2481</v>
      </c>
      <c r="J861" s="169">
        <f>INDEX('Org2564 NEW'!G$4:G$902,MATCH(OrgTbl[[#This Row],[code5]],'Org2564 NEW'!$C$4:$C$902,0))</f>
        <v>30</v>
      </c>
      <c r="K861" s="164" t="s">
        <v>932</v>
      </c>
      <c r="L861" s="164" t="str">
        <f>INDEX('Org2564 NEW'!F$4:F$902,MATCH(OrgTbl[[#This Row],[code5]],'Org2564 NEW'!$C$4:$C$902,0))</f>
        <v>F2</v>
      </c>
      <c r="M861" s="165">
        <f>INDEX('Org2564 NEW'!I$4:I$902,MATCH(OrgTbl[[#This Row],[code5]],'Org2564 NEW'!$C$4:$C$902,0))</f>
        <v>5</v>
      </c>
      <c r="O861" s="164" t="s">
        <v>2533</v>
      </c>
      <c r="P861" s="164" t="str">
        <f>INDEX('Org2564 NEW'!J$4:J$902,MATCH(OrgTbl[[#This Row],[code5]],'Org2564 NEW'!$C$4:$C$902,0))</f>
        <v>รพช.F2 &lt;=30,000</v>
      </c>
      <c r="Q861" s="164"/>
      <c r="R861" s="166"/>
    </row>
    <row r="862" spans="1:18" x14ac:dyDescent="0.35">
      <c r="A862" s="164" t="s">
        <v>193</v>
      </c>
      <c r="B862" s="164" t="s">
        <v>1800</v>
      </c>
      <c r="C862" s="164" t="s">
        <v>1801</v>
      </c>
      <c r="D862" s="164" t="s">
        <v>1802</v>
      </c>
      <c r="E862" s="165">
        <v>3</v>
      </c>
      <c r="F862" s="164" t="s">
        <v>948</v>
      </c>
      <c r="G862" s="164" t="str">
        <f>INDEX('Org2564 NEW'!E$4:E$902,MATCH(OrgTbl[[#This Row],[code5]],'Org2564 NEW'!$C$4:$C$902,0))</f>
        <v>รพช.</v>
      </c>
      <c r="H862" s="165">
        <v>62</v>
      </c>
      <c r="I862" s="164" t="s">
        <v>1755</v>
      </c>
      <c r="J862" s="169">
        <f>INDEX('Org2564 NEW'!G$4:G$902,MATCH(OrgTbl[[#This Row],[code5]],'Org2564 NEW'!$C$4:$C$902,0))</f>
        <v>10</v>
      </c>
      <c r="K862" s="164" t="s">
        <v>932</v>
      </c>
      <c r="L862" s="164" t="str">
        <f>INDEX('Org2564 NEW'!F$4:F$902,MATCH(OrgTbl[[#This Row],[code5]],'Org2564 NEW'!$C$4:$C$902,0))</f>
        <v>F3</v>
      </c>
      <c r="M862" s="165">
        <f>INDEX('Org2564 NEW'!I$4:I$902,MATCH(OrgTbl[[#This Row],[code5]],'Org2564 NEW'!$C$4:$C$902,0))</f>
        <v>3</v>
      </c>
      <c r="O862" s="164" t="s">
        <v>1803</v>
      </c>
      <c r="P862" s="164" t="str">
        <f>INDEX('Org2564 NEW'!J$4:J$902,MATCH(OrgTbl[[#This Row],[code5]],'Org2564 NEW'!$C$4:$C$902,0))</f>
        <v>รพช.F3 15,000-25,000</v>
      </c>
      <c r="Q862" s="164"/>
      <c r="R862" s="166"/>
    </row>
    <row r="863" spans="1:18" x14ac:dyDescent="0.35">
      <c r="A863" s="164" t="s">
        <v>721</v>
      </c>
      <c r="B863" s="164" t="s">
        <v>3916</v>
      </c>
      <c r="C863" s="164" t="s">
        <v>3917</v>
      </c>
      <c r="D863" s="164" t="s">
        <v>3918</v>
      </c>
      <c r="E863" s="165">
        <v>10</v>
      </c>
      <c r="F863" s="164" t="s">
        <v>948</v>
      </c>
      <c r="G863" s="164" t="str">
        <f>INDEX('Org2564 NEW'!E$4:E$902,MATCH(OrgTbl[[#This Row],[code5]],'Org2564 NEW'!$C$4:$C$902,0))</f>
        <v>รพช.</v>
      </c>
      <c r="H863" s="165">
        <v>33</v>
      </c>
      <c r="I863" s="164" t="s">
        <v>3839</v>
      </c>
      <c r="J863" s="169">
        <f>INDEX('Org2564 NEW'!G$4:G$902,MATCH(OrgTbl[[#This Row],[code5]],'Org2564 NEW'!$C$4:$C$902,0))</f>
        <v>30</v>
      </c>
      <c r="K863" s="164" t="s">
        <v>932</v>
      </c>
      <c r="L863" s="164" t="str">
        <f>INDEX('Org2564 NEW'!F$4:F$902,MATCH(OrgTbl[[#This Row],[code5]],'Org2564 NEW'!$C$4:$C$902,0))</f>
        <v>F2</v>
      </c>
      <c r="M863" s="165">
        <f>INDEX('Org2564 NEW'!I$4:I$902,MATCH(OrgTbl[[#This Row],[code5]],'Org2564 NEW'!$C$4:$C$902,0))</f>
        <v>5</v>
      </c>
      <c r="O863" s="164" t="s">
        <v>3919</v>
      </c>
      <c r="P863" s="164" t="str">
        <f>INDEX('Org2564 NEW'!J$4:J$902,MATCH(OrgTbl[[#This Row],[code5]],'Org2564 NEW'!$C$4:$C$902,0))</f>
        <v>รพช.F2 &lt;=30,000</v>
      </c>
      <c r="Q863" s="164"/>
      <c r="R863" s="166"/>
    </row>
    <row r="864" spans="1:18" x14ac:dyDescent="0.35">
      <c r="A864" s="164" t="s">
        <v>722</v>
      </c>
      <c r="B864" s="164" t="s">
        <v>3920</v>
      </c>
      <c r="C864" s="164" t="s">
        <v>3921</v>
      </c>
      <c r="D864" s="164" t="s">
        <v>3922</v>
      </c>
      <c r="E864" s="165">
        <v>10</v>
      </c>
      <c r="F864" s="164" t="s">
        <v>948</v>
      </c>
      <c r="G864" s="164" t="str">
        <f>INDEX('Org2564 NEW'!E$4:E$902,MATCH(OrgTbl[[#This Row],[code5]],'Org2564 NEW'!$C$4:$C$902,0))</f>
        <v>รพช.</v>
      </c>
      <c r="H864" s="165">
        <v>33</v>
      </c>
      <c r="I864" s="164" t="s">
        <v>3839</v>
      </c>
      <c r="J864" s="169">
        <f>INDEX('Org2564 NEW'!G$4:G$902,MATCH(OrgTbl[[#This Row],[code5]],'Org2564 NEW'!$C$4:$C$902,0))</f>
        <v>30</v>
      </c>
      <c r="K864" s="164" t="s">
        <v>932</v>
      </c>
      <c r="L864" s="164" t="str">
        <f>INDEX('Org2564 NEW'!F$4:F$902,MATCH(OrgTbl[[#This Row],[code5]],'Org2564 NEW'!$C$4:$C$902,0))</f>
        <v>F2</v>
      </c>
      <c r="M864" s="165">
        <f>INDEX('Org2564 NEW'!I$4:I$902,MATCH(OrgTbl[[#This Row],[code5]],'Org2564 NEW'!$C$4:$C$902,0))</f>
        <v>5</v>
      </c>
      <c r="O864" s="164" t="s">
        <v>3923</v>
      </c>
      <c r="P864" s="164" t="str">
        <f>INDEX('Org2564 NEW'!J$4:J$902,MATCH(OrgTbl[[#This Row],[code5]],'Org2564 NEW'!$C$4:$C$902,0))</f>
        <v>รพช.F2 &lt;=30,000</v>
      </c>
      <c r="Q864" s="164"/>
      <c r="R864" s="166"/>
    </row>
    <row r="865" spans="1:18" x14ac:dyDescent="0.35">
      <c r="A865" s="164" t="s">
        <v>723</v>
      </c>
      <c r="B865" s="164" t="s">
        <v>3924</v>
      </c>
      <c r="C865" s="164" t="s">
        <v>3925</v>
      </c>
      <c r="D865" s="164" t="s">
        <v>3926</v>
      </c>
      <c r="E865" s="165">
        <v>10</v>
      </c>
      <c r="F865" s="164" t="s">
        <v>948</v>
      </c>
      <c r="G865" s="164" t="str">
        <f>INDEX('Org2564 NEW'!E$4:E$902,MATCH(OrgTbl[[#This Row],[code5]],'Org2564 NEW'!$C$4:$C$902,0))</f>
        <v>รพช.</v>
      </c>
      <c r="H865" s="165">
        <v>33</v>
      </c>
      <c r="I865" s="164" t="s">
        <v>3839</v>
      </c>
      <c r="J865" s="169">
        <f>INDEX('Org2564 NEW'!G$4:G$902,MATCH(OrgTbl[[#This Row],[code5]],'Org2564 NEW'!$C$4:$C$902,0))</f>
        <v>30</v>
      </c>
      <c r="K865" s="164" t="s">
        <v>932</v>
      </c>
      <c r="L865" s="164" t="str">
        <f>INDEX('Org2564 NEW'!F$4:F$902,MATCH(OrgTbl[[#This Row],[code5]],'Org2564 NEW'!$C$4:$C$902,0))</f>
        <v>F3</v>
      </c>
      <c r="M865" s="165">
        <f>INDEX('Org2564 NEW'!I$4:I$902,MATCH(OrgTbl[[#This Row],[code5]],'Org2564 NEW'!$C$4:$C$902,0))</f>
        <v>2</v>
      </c>
      <c r="O865" s="164" t="s">
        <v>3927</v>
      </c>
      <c r="P865" s="164" t="str">
        <f>INDEX('Org2564 NEW'!J$4:J$902,MATCH(OrgTbl[[#This Row],[code5]],'Org2564 NEW'!$C$4:$C$902,0))</f>
        <v>รพช.F3 &lt;=15,000</v>
      </c>
      <c r="Q865" s="164"/>
      <c r="R865" s="166"/>
    </row>
    <row r="866" spans="1:18" x14ac:dyDescent="0.35">
      <c r="A866" s="164" t="s">
        <v>3079</v>
      </c>
      <c r="B866" s="164" t="s">
        <v>3080</v>
      </c>
      <c r="C866" s="164" t="s">
        <v>3081</v>
      </c>
      <c r="D866" s="164" t="s">
        <v>3082</v>
      </c>
      <c r="E866" s="165">
        <v>7</v>
      </c>
      <c r="F866" s="164" t="s">
        <v>948</v>
      </c>
      <c r="G866" s="164" t="str">
        <f>INDEX('Org2564 NEW'!E$4:E$902,MATCH(OrgTbl[[#This Row],[code5]],'Org2564 NEW'!$C$4:$C$902,0))</f>
        <v>รพช.</v>
      </c>
      <c r="H866" s="165">
        <v>46</v>
      </c>
      <c r="I866" s="164" t="s">
        <v>3024</v>
      </c>
      <c r="J866" s="169">
        <f>INDEX('Org2564 NEW'!G$4:G$902,MATCH(OrgTbl[[#This Row],[code5]],'Org2564 NEW'!$C$4:$C$902,0))</f>
        <v>40</v>
      </c>
      <c r="K866" s="164" t="s">
        <v>932</v>
      </c>
      <c r="L866" s="164" t="str">
        <f>INDEX('Org2564 NEW'!F$4:F$902,MATCH(OrgTbl[[#This Row],[code5]],'Org2564 NEW'!$C$4:$C$902,0))</f>
        <v>F3</v>
      </c>
      <c r="M866" s="165">
        <f>INDEX('Org2564 NEW'!I$4:I$902,MATCH(OrgTbl[[#This Row],[code5]],'Org2564 NEW'!$C$4:$C$902,0))</f>
        <v>3</v>
      </c>
      <c r="O866" s="164" t="s">
        <v>3083</v>
      </c>
      <c r="P866" s="164" t="str">
        <f>INDEX('Org2564 NEW'!J$4:J$902,MATCH(OrgTbl[[#This Row],[code5]],'Org2564 NEW'!$C$4:$C$902,0))</f>
        <v>รพช.F3 15,000-25,000</v>
      </c>
      <c r="Q866" s="164"/>
      <c r="R866" s="166"/>
    </row>
    <row r="867" spans="1:18" x14ac:dyDescent="0.35">
      <c r="A867" s="164" t="s">
        <v>668</v>
      </c>
      <c r="B867" s="164" t="s">
        <v>3696</v>
      </c>
      <c r="C867" s="164" t="s">
        <v>3697</v>
      </c>
      <c r="D867" s="164" t="s">
        <v>3698</v>
      </c>
      <c r="E867" s="165">
        <v>9</v>
      </c>
      <c r="F867" s="164" t="s">
        <v>948</v>
      </c>
      <c r="G867" s="164" t="str">
        <f>INDEX('Org2564 NEW'!E$4:E$902,MATCH(OrgTbl[[#This Row],[code5]],'Org2564 NEW'!$C$4:$C$902,0))</f>
        <v>รพช.</v>
      </c>
      <c r="H867" s="165">
        <v>31</v>
      </c>
      <c r="I867" s="164" t="s">
        <v>3608</v>
      </c>
      <c r="J867" s="169">
        <f>INDEX('Org2564 NEW'!G$4:G$902,MATCH(OrgTbl[[#This Row],[code5]],'Org2564 NEW'!$C$4:$C$902,0))</f>
        <v>71</v>
      </c>
      <c r="K867" s="164" t="s">
        <v>932</v>
      </c>
      <c r="L867" s="164" t="str">
        <f>INDEX('Org2564 NEW'!F$4:F$902,MATCH(OrgTbl[[#This Row],[code5]],'Org2564 NEW'!$C$4:$C$902,0))</f>
        <v>F2</v>
      </c>
      <c r="M867" s="165">
        <f>INDEX('Org2564 NEW'!I$4:I$902,MATCH(OrgTbl[[#This Row],[code5]],'Org2564 NEW'!$C$4:$C$902,0))</f>
        <v>5</v>
      </c>
      <c r="O867" s="164" t="s">
        <v>3699</v>
      </c>
      <c r="P867" s="164" t="str">
        <f>INDEX('Org2564 NEW'!J$4:J$902,MATCH(OrgTbl[[#This Row],[code5]],'Org2564 NEW'!$C$4:$C$902,0))</f>
        <v>รพช.F2 &lt;=30,000</v>
      </c>
      <c r="Q867" s="164"/>
      <c r="R867" s="166"/>
    </row>
    <row r="868" spans="1:18" x14ac:dyDescent="0.35">
      <c r="A868" s="164" t="s">
        <v>567</v>
      </c>
      <c r="B868" s="164" t="s">
        <v>3328</v>
      </c>
      <c r="C868" s="164" t="s">
        <v>3329</v>
      </c>
      <c r="D868" s="164" t="s">
        <v>3330</v>
      </c>
      <c r="E868" s="165">
        <v>8</v>
      </c>
      <c r="F868" s="164" t="s">
        <v>948</v>
      </c>
      <c r="G868" s="164" t="str">
        <f>INDEX('Org2564 NEW'!E$4:E$902,MATCH(OrgTbl[[#This Row],[code5]],'Org2564 NEW'!$C$4:$C$902,0))</f>
        <v>รพช.</v>
      </c>
      <c r="H868" s="165">
        <v>43</v>
      </c>
      <c r="I868" s="164" t="s">
        <v>3304</v>
      </c>
      <c r="J868" s="169">
        <f>INDEX('Org2564 NEW'!G$4:G$902,MATCH(OrgTbl[[#This Row],[code5]],'Org2564 NEW'!$C$4:$C$902,0))</f>
        <v>23</v>
      </c>
      <c r="K868" s="164" t="s">
        <v>932</v>
      </c>
      <c r="L868" s="164" t="str">
        <f>INDEX('Org2564 NEW'!F$4:F$902,MATCH(OrgTbl[[#This Row],[code5]],'Org2564 NEW'!$C$4:$C$902,0))</f>
        <v>F3</v>
      </c>
      <c r="M868" s="165">
        <f>INDEX('Org2564 NEW'!I$4:I$902,MATCH(OrgTbl[[#This Row],[code5]],'Org2564 NEW'!$C$4:$C$902,0))</f>
        <v>2</v>
      </c>
      <c r="O868" s="164" t="s">
        <v>3331</v>
      </c>
      <c r="P868" s="164" t="str">
        <f>INDEX('Org2564 NEW'!J$4:J$902,MATCH(OrgTbl[[#This Row],[code5]],'Org2564 NEW'!$C$4:$C$902,0))</f>
        <v>รพช.F3 &lt;=15,000</v>
      </c>
      <c r="Q868" s="164"/>
      <c r="R868" s="166"/>
    </row>
    <row r="869" spans="1:18" x14ac:dyDescent="0.35">
      <c r="A869" s="164" t="s">
        <v>434</v>
      </c>
      <c r="B869" s="164" t="s">
        <v>2475</v>
      </c>
      <c r="C869" s="164" t="s">
        <v>2476</v>
      </c>
      <c r="D869" s="164" t="s">
        <v>2477</v>
      </c>
      <c r="E869" s="165">
        <v>6</v>
      </c>
      <c r="F869" s="164" t="s">
        <v>948</v>
      </c>
      <c r="G869" s="164" t="str">
        <f>INDEX('Org2564 NEW'!E$4:E$902,MATCH(OrgTbl[[#This Row],[code5]],'Org2564 NEW'!$C$4:$C$902,0))</f>
        <v>รพช.</v>
      </c>
      <c r="H869" s="165">
        <v>11</v>
      </c>
      <c r="I869" s="164" t="s">
        <v>2455</v>
      </c>
      <c r="J869" s="169">
        <f>INDEX('Org2564 NEW'!G$4:G$902,MATCH(OrgTbl[[#This Row],[code5]],'Org2564 NEW'!$C$4:$C$902,0))</f>
        <v>15</v>
      </c>
      <c r="K869" s="164" t="s">
        <v>932</v>
      </c>
      <c r="L869" s="164" t="str">
        <f>INDEX('Org2564 NEW'!F$4:F$902,MATCH(OrgTbl[[#This Row],[code5]],'Org2564 NEW'!$C$4:$C$902,0))</f>
        <v>F3</v>
      </c>
      <c r="M869" s="165">
        <f>INDEX('Org2564 NEW'!I$4:I$902,MATCH(OrgTbl[[#This Row],[code5]],'Org2564 NEW'!$C$4:$C$902,0))</f>
        <v>4</v>
      </c>
      <c r="O869" s="164" t="s">
        <v>2478</v>
      </c>
      <c r="P869" s="164" t="str">
        <f>INDEX('Org2564 NEW'!J$4:J$902,MATCH(OrgTbl[[#This Row],[code5]],'Org2564 NEW'!$C$4:$C$902,0))</f>
        <v>รพช.F3 &gt;=25,000</v>
      </c>
      <c r="Q869" s="164"/>
      <c r="R869" s="166"/>
    </row>
    <row r="870" spans="1:18" x14ac:dyDescent="0.35">
      <c r="A870" s="164" t="s">
        <v>909</v>
      </c>
      <c r="B870" s="164" t="s">
        <v>4562</v>
      </c>
      <c r="C870" s="164" t="s">
        <v>4563</v>
      </c>
      <c r="D870" s="164" t="s">
        <v>4564</v>
      </c>
      <c r="E870" s="165">
        <v>12</v>
      </c>
      <c r="F870" s="164" t="s">
        <v>948</v>
      </c>
      <c r="G870" s="164" t="str">
        <f>INDEX('Org2564 NEW'!E$4:E$902,MATCH(OrgTbl[[#This Row],[code5]],'Org2564 NEW'!$C$4:$C$902,0))</f>
        <v>รพช.</v>
      </c>
      <c r="H870" s="165">
        <v>91</v>
      </c>
      <c r="I870" s="164" t="s">
        <v>4539</v>
      </c>
      <c r="J870" s="169">
        <f>INDEX('Org2564 NEW'!G$4:G$902,MATCH(OrgTbl[[#This Row],[code5]],'Org2564 NEW'!$C$4:$C$902,0))</f>
        <v>34</v>
      </c>
      <c r="K870" s="164" t="s">
        <v>932</v>
      </c>
      <c r="L870" s="164" t="str">
        <f>INDEX('Org2564 NEW'!F$4:F$902,MATCH(OrgTbl[[#This Row],[code5]],'Org2564 NEW'!$C$4:$C$902,0))</f>
        <v>F3</v>
      </c>
      <c r="M870" s="165">
        <f>INDEX('Org2564 NEW'!I$4:I$902,MATCH(OrgTbl[[#This Row],[code5]],'Org2564 NEW'!$C$4:$C$902,0))</f>
        <v>3</v>
      </c>
      <c r="O870" s="164" t="s">
        <v>4565</v>
      </c>
      <c r="P870" s="164" t="str">
        <f>INDEX('Org2564 NEW'!J$4:J$902,MATCH(OrgTbl[[#This Row],[code5]],'Org2564 NEW'!$C$4:$C$902,0))</f>
        <v>รพช.F3 15,000-25,000</v>
      </c>
      <c r="Q870" s="164"/>
      <c r="R870" s="166"/>
    </row>
    <row r="871" spans="1:18" x14ac:dyDescent="0.35">
      <c r="A871" s="164" t="s">
        <v>910</v>
      </c>
      <c r="B871" s="164" t="s">
        <v>3084</v>
      </c>
      <c r="C871" s="164" t="s">
        <v>3085</v>
      </c>
      <c r="D871" s="164" t="s">
        <v>3086</v>
      </c>
      <c r="E871" s="165">
        <v>7</v>
      </c>
      <c r="F871" s="164" t="s">
        <v>948</v>
      </c>
      <c r="G871" s="164" t="str">
        <f>INDEX('Org2564 NEW'!E$4:E$902,MATCH(OrgTbl[[#This Row],[code5]],'Org2564 NEW'!$C$4:$C$902,0))</f>
        <v>รพช.</v>
      </c>
      <c r="H871" s="165">
        <v>46</v>
      </c>
      <c r="I871" s="164" t="s">
        <v>3024</v>
      </c>
      <c r="J871" s="169">
        <f>INDEX('Org2564 NEW'!G$4:G$902,MATCH(OrgTbl[[#This Row],[code5]],'Org2564 NEW'!$C$4:$C$902,0))</f>
        <v>0</v>
      </c>
      <c r="K871" s="164" t="s">
        <v>932</v>
      </c>
      <c r="L871" s="164" t="str">
        <f>INDEX('Org2564 NEW'!F$4:F$902,MATCH(OrgTbl[[#This Row],[code5]],'Org2564 NEW'!$C$4:$C$902,0))</f>
        <v>F3</v>
      </c>
      <c r="M871" s="165">
        <f>INDEX('Org2564 NEW'!I$4:I$902,MATCH(OrgTbl[[#This Row],[code5]],'Org2564 NEW'!$C$4:$C$902,0))</f>
        <v>3</v>
      </c>
      <c r="O871" s="164" t="s">
        <v>3087</v>
      </c>
      <c r="P871" s="164" t="str">
        <f>INDEX('Org2564 NEW'!J$4:J$902,MATCH(OrgTbl[[#This Row],[code5]],'Org2564 NEW'!$C$4:$C$902,0))</f>
        <v>รพช.F3 15,000-25,000</v>
      </c>
      <c r="Q871" s="164"/>
      <c r="R871" s="166"/>
    </row>
    <row r="872" spans="1:18" x14ac:dyDescent="0.35">
      <c r="A872" s="164" t="s">
        <v>3088</v>
      </c>
      <c r="B872" s="164" t="s">
        <v>3089</v>
      </c>
      <c r="C872" s="164" t="s">
        <v>3090</v>
      </c>
      <c r="D872" s="164" t="s">
        <v>3091</v>
      </c>
      <c r="E872" s="165">
        <v>7</v>
      </c>
      <c r="F872" s="164" t="s">
        <v>948</v>
      </c>
      <c r="G872" s="164" t="str">
        <f>INDEX('Org2564 NEW'!E$4:E$902,MATCH(OrgTbl[[#This Row],[code5]],'Org2564 NEW'!$C$4:$C$902,0))</f>
        <v>รพช.</v>
      </c>
      <c r="H872" s="165">
        <v>46</v>
      </c>
      <c r="I872" s="164" t="s">
        <v>3024</v>
      </c>
      <c r="J872" s="169">
        <f>INDEX('Org2564 NEW'!G$4:G$902,MATCH(OrgTbl[[#This Row],[code5]],'Org2564 NEW'!$C$4:$C$902,0))</f>
        <v>0</v>
      </c>
      <c r="K872" s="164" t="s">
        <v>932</v>
      </c>
      <c r="L872" s="164" t="str">
        <f>INDEX('Org2564 NEW'!F$4:F$902,MATCH(OrgTbl[[#This Row],[code5]],'Org2564 NEW'!$C$4:$C$902,0))</f>
        <v>F3</v>
      </c>
      <c r="M872" s="165">
        <f>INDEX('Org2564 NEW'!I$4:I$902,MATCH(OrgTbl[[#This Row],[code5]],'Org2564 NEW'!$C$4:$C$902,0))</f>
        <v>3</v>
      </c>
      <c r="O872" s="164" t="s">
        <v>3092</v>
      </c>
      <c r="P872" s="164" t="str">
        <f>INDEX('Org2564 NEW'!J$4:J$902,MATCH(OrgTbl[[#This Row],[code5]],'Org2564 NEW'!$C$4:$C$902,0))</f>
        <v>รพช.F3 15,000-25,000</v>
      </c>
      <c r="Q872" s="164"/>
      <c r="R872" s="166"/>
    </row>
    <row r="873" spans="1:18" x14ac:dyDescent="0.35">
      <c r="A873" s="164" t="s">
        <v>3093</v>
      </c>
      <c r="B873" s="164" t="s">
        <v>3094</v>
      </c>
      <c r="C873" s="164" t="s">
        <v>3095</v>
      </c>
      <c r="D873" s="164" t="s">
        <v>3096</v>
      </c>
      <c r="E873" s="165">
        <v>7</v>
      </c>
      <c r="F873" s="164" t="s">
        <v>948</v>
      </c>
      <c r="G873" s="164" t="str">
        <f>INDEX('Org2564 NEW'!E$4:E$902,MATCH(OrgTbl[[#This Row],[code5]],'Org2564 NEW'!$C$4:$C$902,0))</f>
        <v>รพช.</v>
      </c>
      <c r="H873" s="165">
        <v>46</v>
      </c>
      <c r="I873" s="164" t="s">
        <v>3024</v>
      </c>
      <c r="J873" s="169">
        <f>INDEX('Org2564 NEW'!G$4:G$902,MATCH(OrgTbl[[#This Row],[code5]],'Org2564 NEW'!$C$4:$C$902,0))</f>
        <v>30</v>
      </c>
      <c r="K873" s="164" t="s">
        <v>932</v>
      </c>
      <c r="L873" s="164" t="str">
        <f>INDEX('Org2564 NEW'!F$4:F$902,MATCH(OrgTbl[[#This Row],[code5]],'Org2564 NEW'!$C$4:$C$902,0))</f>
        <v>F2</v>
      </c>
      <c r="M873" s="165">
        <f>INDEX('Org2564 NEW'!I$4:I$902,MATCH(OrgTbl[[#This Row],[code5]],'Org2564 NEW'!$C$4:$C$902,0))</f>
        <v>5</v>
      </c>
      <c r="O873" s="164" t="s">
        <v>3097</v>
      </c>
      <c r="P873" s="164" t="str">
        <f>INDEX('Org2564 NEW'!J$4:J$902,MATCH(OrgTbl[[#This Row],[code5]],'Org2564 NEW'!$C$4:$C$902,0))</f>
        <v>รพช.F2 &lt;=30,000</v>
      </c>
      <c r="Q873" s="164"/>
      <c r="R873" s="166"/>
    </row>
    <row r="874" spans="1:18" x14ac:dyDescent="0.35">
      <c r="A874" s="164" t="s">
        <v>568</v>
      </c>
      <c r="B874" s="164" t="s">
        <v>3332</v>
      </c>
      <c r="C874" s="164" t="s">
        <v>3333</v>
      </c>
      <c r="D874" s="164" t="s">
        <v>3334</v>
      </c>
      <c r="E874" s="165">
        <v>8</v>
      </c>
      <c r="F874" s="164" t="s">
        <v>948</v>
      </c>
      <c r="G874" s="164" t="str">
        <f>INDEX('Org2564 NEW'!E$4:E$902,MATCH(OrgTbl[[#This Row],[code5]],'Org2564 NEW'!$C$4:$C$902,0))</f>
        <v>รพช.</v>
      </c>
      <c r="H874" s="165">
        <v>43</v>
      </c>
      <c r="I874" s="164" t="s">
        <v>3304</v>
      </c>
      <c r="J874" s="169">
        <f>INDEX('Org2564 NEW'!G$4:G$902,MATCH(OrgTbl[[#This Row],[code5]],'Org2564 NEW'!$C$4:$C$902,0))</f>
        <v>30</v>
      </c>
      <c r="K874" s="164" t="s">
        <v>932</v>
      </c>
      <c r="L874" s="164" t="str">
        <f>INDEX('Org2564 NEW'!F$4:F$902,MATCH(OrgTbl[[#This Row],[code5]],'Org2564 NEW'!$C$4:$C$902,0))</f>
        <v>F2</v>
      </c>
      <c r="M874" s="165">
        <f>INDEX('Org2564 NEW'!I$4:I$902,MATCH(OrgTbl[[#This Row],[code5]],'Org2564 NEW'!$C$4:$C$902,0))</f>
        <v>6</v>
      </c>
      <c r="O874" s="164" t="s">
        <v>3335</v>
      </c>
      <c r="P874" s="164" t="str">
        <f>INDEX('Org2564 NEW'!J$4:J$902,MATCH(OrgTbl[[#This Row],[code5]],'Org2564 NEW'!$C$4:$C$902,0))</f>
        <v>รพช.F2 30,000 - 60,000</v>
      </c>
      <c r="Q874" s="164"/>
      <c r="R874" s="166"/>
    </row>
    <row r="875" spans="1:18" x14ac:dyDescent="0.35">
      <c r="A875" s="164" t="s">
        <v>569</v>
      </c>
      <c r="B875" s="164" t="s">
        <v>3336</v>
      </c>
      <c r="C875" s="164" t="s">
        <v>3337</v>
      </c>
      <c r="D875" s="164" t="s">
        <v>3338</v>
      </c>
      <c r="E875" s="165">
        <v>8</v>
      </c>
      <c r="F875" s="164" t="s">
        <v>948</v>
      </c>
      <c r="G875" s="164" t="str">
        <f>INDEX('Org2564 NEW'!E$4:E$902,MATCH(OrgTbl[[#This Row],[code5]],'Org2564 NEW'!$C$4:$C$902,0))</f>
        <v>รพช.</v>
      </c>
      <c r="H875" s="165">
        <v>43</v>
      </c>
      <c r="I875" s="164" t="s">
        <v>3304</v>
      </c>
      <c r="J875" s="169">
        <f>INDEX('Org2564 NEW'!G$4:G$902,MATCH(OrgTbl[[#This Row],[code5]],'Org2564 NEW'!$C$4:$C$902,0))</f>
        <v>30</v>
      </c>
      <c r="K875" s="164" t="s">
        <v>932</v>
      </c>
      <c r="L875" s="164" t="str">
        <f>INDEX('Org2564 NEW'!F$4:F$902,MATCH(OrgTbl[[#This Row],[code5]],'Org2564 NEW'!$C$4:$C$902,0))</f>
        <v>F3</v>
      </c>
      <c r="M875" s="165">
        <f>INDEX('Org2564 NEW'!I$4:I$902,MATCH(OrgTbl[[#This Row],[code5]],'Org2564 NEW'!$C$4:$C$902,0))</f>
        <v>4</v>
      </c>
      <c r="O875" s="164" t="s">
        <v>3339</v>
      </c>
      <c r="P875" s="164" t="str">
        <f>INDEX('Org2564 NEW'!J$4:J$902,MATCH(OrgTbl[[#This Row],[code5]],'Org2564 NEW'!$C$4:$C$902,0))</f>
        <v>รพช.F3 &gt;=25,000</v>
      </c>
      <c r="Q875" s="164"/>
      <c r="R875" s="166"/>
    </row>
    <row r="876" spans="1:18" x14ac:dyDescent="0.35">
      <c r="A876" s="164" t="s">
        <v>842</v>
      </c>
      <c r="B876" s="164" t="s">
        <v>4603</v>
      </c>
      <c r="C876" s="164" t="s">
        <v>4604</v>
      </c>
      <c r="D876" s="164" t="s">
        <v>4605</v>
      </c>
      <c r="E876" s="165">
        <v>12</v>
      </c>
      <c r="F876" s="164" t="s">
        <v>948</v>
      </c>
      <c r="G876" s="164" t="str">
        <f>INDEX('Org2564 NEW'!E$4:E$902,MATCH(OrgTbl[[#This Row],[code5]],'Org2564 NEW'!$C$4:$C$902,0))</f>
        <v>รพช.</v>
      </c>
      <c r="H876" s="165">
        <v>92</v>
      </c>
      <c r="I876" s="164" t="s">
        <v>4568</v>
      </c>
      <c r="J876" s="169">
        <f>INDEX('Org2564 NEW'!G$4:G$902,MATCH(OrgTbl[[#This Row],[code5]],'Org2564 NEW'!$C$4:$C$902,0))</f>
        <v>25</v>
      </c>
      <c r="K876" s="164" t="s">
        <v>932</v>
      </c>
      <c r="L876" s="164" t="str">
        <f>INDEX('Org2564 NEW'!F$4:F$902,MATCH(OrgTbl[[#This Row],[code5]],'Org2564 NEW'!$C$4:$C$902,0))</f>
        <v>F3</v>
      </c>
      <c r="M876" s="165">
        <f>INDEX('Org2564 NEW'!I$4:I$902,MATCH(OrgTbl[[#This Row],[code5]],'Org2564 NEW'!$C$4:$C$902,0))</f>
        <v>2</v>
      </c>
      <c r="O876" s="164" t="s">
        <v>4606</v>
      </c>
      <c r="P876" s="164" t="str">
        <f>INDEX('Org2564 NEW'!J$4:J$902,MATCH(OrgTbl[[#This Row],[code5]],'Org2564 NEW'!$C$4:$C$902,0))</f>
        <v>รพช.F3 &lt;=15,000</v>
      </c>
      <c r="Q876" s="164"/>
      <c r="R876" s="166"/>
    </row>
    <row r="877" spans="1:18" x14ac:dyDescent="0.35">
      <c r="A877" s="164" t="s">
        <v>52</v>
      </c>
      <c r="B877" s="164" t="s">
        <v>1380</v>
      </c>
      <c r="C877" s="164" t="s">
        <v>1381</v>
      </c>
      <c r="D877" s="164" t="s">
        <v>1382</v>
      </c>
      <c r="E877" s="165">
        <v>1</v>
      </c>
      <c r="F877" s="164" t="s">
        <v>948</v>
      </c>
      <c r="G877" s="164" t="str">
        <f>INDEX('Org2564 NEW'!E$4:E$902,MATCH(OrgTbl[[#This Row],[code5]],'Org2564 NEW'!$C$4:$C$902,0))</f>
        <v>รพช.</v>
      </c>
      <c r="H877" s="165">
        <v>57</v>
      </c>
      <c r="I877" s="164" t="s">
        <v>1305</v>
      </c>
      <c r="J877" s="169">
        <f>INDEX('Org2564 NEW'!G$4:G$902,MATCH(OrgTbl[[#This Row],[code5]],'Org2564 NEW'!$C$4:$C$902,0))</f>
        <v>0</v>
      </c>
      <c r="K877" s="164" t="s">
        <v>932</v>
      </c>
      <c r="L877" s="164" t="str">
        <f>INDEX('Org2564 NEW'!F$4:F$902,MATCH(OrgTbl[[#This Row],[code5]],'Org2564 NEW'!$C$4:$C$902,0))</f>
        <v>F3</v>
      </c>
      <c r="M877" s="165">
        <f>INDEX('Org2564 NEW'!I$4:I$902,MATCH(OrgTbl[[#This Row],[code5]],'Org2564 NEW'!$C$4:$C$902,0))</f>
        <v>2</v>
      </c>
      <c r="O877" s="164" t="s">
        <v>1383</v>
      </c>
      <c r="P877" s="164" t="str">
        <f>INDEX('Org2564 NEW'!J$4:J$902,MATCH(OrgTbl[[#This Row],[code5]],'Org2564 NEW'!$C$4:$C$902,0))</f>
        <v>รพช.F3 &lt;=15,000</v>
      </c>
      <c r="Q877" s="164"/>
      <c r="R877" s="166"/>
    </row>
    <row r="878" spans="1:18" x14ac:dyDescent="0.35">
      <c r="A878" s="164" t="s">
        <v>2934</v>
      </c>
      <c r="B878" s="164" t="s">
        <v>2935</v>
      </c>
      <c r="C878" s="164" t="s">
        <v>2936</v>
      </c>
      <c r="D878" s="164" t="s">
        <v>2937</v>
      </c>
      <c r="E878" s="165">
        <v>7</v>
      </c>
      <c r="F878" s="164" t="s">
        <v>948</v>
      </c>
      <c r="G878" s="164" t="str">
        <f>INDEX('Org2564 NEW'!E$4:E$902,MATCH(OrgTbl[[#This Row],[code5]],'Org2564 NEW'!$C$4:$C$902,0))</f>
        <v>รพช.</v>
      </c>
      <c r="H878" s="165">
        <v>44</v>
      </c>
      <c r="I878" s="164" t="s">
        <v>2882</v>
      </c>
      <c r="J878" s="169">
        <f>INDEX('Org2564 NEW'!G$4:G$902,MATCH(OrgTbl[[#This Row],[code5]],'Org2564 NEW'!$C$4:$C$902,0))</f>
        <v>0</v>
      </c>
      <c r="K878" s="164" t="s">
        <v>932</v>
      </c>
      <c r="L878" s="164" t="str">
        <f>INDEX('Org2564 NEW'!F$4:F$902,MATCH(OrgTbl[[#This Row],[code5]],'Org2564 NEW'!$C$4:$C$902,0))</f>
        <v>F3</v>
      </c>
      <c r="M878" s="165">
        <f>INDEX('Org2564 NEW'!I$4:I$902,MATCH(OrgTbl[[#This Row],[code5]],'Org2564 NEW'!$C$4:$C$902,0))</f>
        <v>3</v>
      </c>
      <c r="O878" s="164" t="s">
        <v>2938</v>
      </c>
      <c r="P878" s="164" t="str">
        <f>INDEX('Org2564 NEW'!J$4:J$902,MATCH(OrgTbl[[#This Row],[code5]],'Org2564 NEW'!$C$4:$C$902,0))</f>
        <v>รพช.F3 15,000-25,000</v>
      </c>
      <c r="Q878" s="164"/>
      <c r="R878" s="166"/>
    </row>
    <row r="879" spans="1:18" x14ac:dyDescent="0.35">
      <c r="A879" s="164" t="s">
        <v>442</v>
      </c>
      <c r="B879" s="164" t="s">
        <v>2761</v>
      </c>
      <c r="C879" s="164" t="s">
        <v>2762</v>
      </c>
      <c r="D879" s="164" t="s">
        <v>2763</v>
      </c>
      <c r="E879" s="165">
        <v>6</v>
      </c>
      <c r="F879" s="164" t="s">
        <v>948</v>
      </c>
      <c r="G879" s="164" t="str">
        <f>INDEX('Org2564 NEW'!E$4:E$902,MATCH(OrgTbl[[#This Row],[code5]],'Org2564 NEW'!$C$4:$C$902,0))</f>
        <v>รพช.</v>
      </c>
      <c r="H879" s="165">
        <v>27</v>
      </c>
      <c r="I879" s="164" t="s">
        <v>2732</v>
      </c>
      <c r="J879" s="169">
        <f>INDEX('Org2564 NEW'!G$4:G$902,MATCH(OrgTbl[[#This Row],[code5]],'Org2564 NEW'!$C$4:$C$902,0))</f>
        <v>22</v>
      </c>
      <c r="K879" s="164" t="s">
        <v>932</v>
      </c>
      <c r="L879" s="164" t="str">
        <f>INDEX('Org2564 NEW'!F$4:F$902,MATCH(OrgTbl[[#This Row],[code5]],'Org2564 NEW'!$C$4:$C$902,0))</f>
        <v>F3</v>
      </c>
      <c r="M879" s="165">
        <f>INDEX('Org2564 NEW'!I$4:I$902,MATCH(OrgTbl[[#This Row],[code5]],'Org2564 NEW'!$C$4:$C$902,0))</f>
        <v>4</v>
      </c>
      <c r="O879" s="164" t="s">
        <v>2764</v>
      </c>
      <c r="P879" s="164" t="str">
        <f>INDEX('Org2564 NEW'!J$4:J$902,MATCH(OrgTbl[[#This Row],[code5]],'Org2564 NEW'!$C$4:$C$902,0))</f>
        <v>รพช.F3 &gt;=25,000</v>
      </c>
      <c r="Q879" s="164"/>
      <c r="R879" s="166"/>
    </row>
    <row r="880" spans="1:18" x14ac:dyDescent="0.35">
      <c r="A880" s="164" t="s">
        <v>443</v>
      </c>
      <c r="B880" s="164" t="s">
        <v>2765</v>
      </c>
      <c r="C880" s="164" t="s">
        <v>2766</v>
      </c>
      <c r="D880" s="164" t="s">
        <v>2767</v>
      </c>
      <c r="E880" s="165">
        <v>6</v>
      </c>
      <c r="F880" s="164" t="s">
        <v>948</v>
      </c>
      <c r="G880" s="164" t="str">
        <f>INDEX('Org2564 NEW'!E$4:E$902,MATCH(OrgTbl[[#This Row],[code5]],'Org2564 NEW'!$C$4:$C$902,0))</f>
        <v>รพช.</v>
      </c>
      <c r="H880" s="165">
        <v>27</v>
      </c>
      <c r="I880" s="164" t="s">
        <v>2732</v>
      </c>
      <c r="J880" s="169">
        <f>INDEX('Org2564 NEW'!G$4:G$902,MATCH(OrgTbl[[#This Row],[code5]],'Org2564 NEW'!$C$4:$C$902,0))</f>
        <v>30</v>
      </c>
      <c r="K880" s="164" t="s">
        <v>932</v>
      </c>
      <c r="L880" s="164" t="str">
        <f>INDEX('Org2564 NEW'!F$4:F$902,MATCH(OrgTbl[[#This Row],[code5]],'Org2564 NEW'!$C$4:$C$902,0))</f>
        <v>F3</v>
      </c>
      <c r="M880" s="165">
        <f>INDEX('Org2564 NEW'!I$4:I$902,MATCH(OrgTbl[[#This Row],[code5]],'Org2564 NEW'!$C$4:$C$902,0))</f>
        <v>3</v>
      </c>
      <c r="O880" s="164" t="s">
        <v>2768</v>
      </c>
      <c r="P880" s="164" t="str">
        <f>INDEX('Org2564 NEW'!J$4:J$902,MATCH(OrgTbl[[#This Row],[code5]],'Org2564 NEW'!$C$4:$C$902,0))</f>
        <v>รพช.F3 15,000-25,000</v>
      </c>
      <c r="Q880" s="164"/>
      <c r="R880" s="166"/>
    </row>
    <row r="881" spans="1:18" x14ac:dyDescent="0.35">
      <c r="A881" s="164" t="s">
        <v>356</v>
      </c>
      <c r="B881" s="164" t="s">
        <v>2209</v>
      </c>
      <c r="C881" s="164" t="s">
        <v>2210</v>
      </c>
      <c r="D881" s="164" t="s">
        <v>2211</v>
      </c>
      <c r="E881" s="165">
        <v>5</v>
      </c>
      <c r="F881" s="164" t="s">
        <v>948</v>
      </c>
      <c r="G881" s="164" t="str">
        <f>INDEX('Org2564 NEW'!E$4:E$902,MATCH(OrgTbl[[#This Row],[code5]],'Org2564 NEW'!$C$4:$C$902,0))</f>
        <v>รพช.</v>
      </c>
      <c r="H881" s="165">
        <v>70</v>
      </c>
      <c r="I881" s="164" t="s">
        <v>2167</v>
      </c>
      <c r="J881" s="169">
        <f>INDEX('Org2564 NEW'!G$4:G$902,MATCH(OrgTbl[[#This Row],[code5]],'Org2564 NEW'!$C$4:$C$902,0))</f>
        <v>30</v>
      </c>
      <c r="K881" s="164" t="s">
        <v>932</v>
      </c>
      <c r="L881" s="164" t="str">
        <f>INDEX('Org2564 NEW'!F$4:F$902,MATCH(OrgTbl[[#This Row],[code5]],'Org2564 NEW'!$C$4:$C$902,0))</f>
        <v>F3</v>
      </c>
      <c r="M881" s="165">
        <f>INDEX('Org2564 NEW'!I$4:I$902,MATCH(OrgTbl[[#This Row],[code5]],'Org2564 NEW'!$C$4:$C$902,0))</f>
        <v>3</v>
      </c>
      <c r="O881" s="164" t="s">
        <v>2212</v>
      </c>
      <c r="P881" s="164" t="str">
        <f>INDEX('Org2564 NEW'!J$4:J$902,MATCH(OrgTbl[[#This Row],[code5]],'Org2564 NEW'!$C$4:$C$902,0))</f>
        <v>รพช.F3 15,000-25,000</v>
      </c>
      <c r="Q881" s="164"/>
      <c r="R881" s="166"/>
    </row>
    <row r="882" spans="1:18" x14ac:dyDescent="0.35">
      <c r="A882" s="164" t="s">
        <v>542</v>
      </c>
      <c r="B882" s="164" t="s">
        <v>3298</v>
      </c>
      <c r="C882" s="164" t="s">
        <v>3299</v>
      </c>
      <c r="D882" s="164" t="s">
        <v>3300</v>
      </c>
      <c r="E882" s="165">
        <v>8</v>
      </c>
      <c r="F882" s="164" t="s">
        <v>948</v>
      </c>
      <c r="G882" s="164" t="str">
        <f>INDEX('Org2564 NEW'!E$4:E$902,MATCH(OrgTbl[[#This Row],[code5]],'Org2564 NEW'!$C$4:$C$902,0))</f>
        <v>รพช.</v>
      </c>
      <c r="H882" s="165">
        <v>42</v>
      </c>
      <c r="I882" s="164" t="s">
        <v>3246</v>
      </c>
      <c r="J882" s="169">
        <f>INDEX('Org2564 NEW'!G$4:G$902,MATCH(OrgTbl[[#This Row],[code5]],'Org2564 NEW'!$C$4:$C$902,0))</f>
        <v>30</v>
      </c>
      <c r="K882" s="164" t="s">
        <v>932</v>
      </c>
      <c r="L882" s="164" t="str">
        <f>INDEX('Org2564 NEW'!F$4:F$902,MATCH(OrgTbl[[#This Row],[code5]],'Org2564 NEW'!$C$4:$C$902,0))</f>
        <v>F2</v>
      </c>
      <c r="M882" s="165">
        <f>INDEX('Org2564 NEW'!I$4:I$902,MATCH(OrgTbl[[#This Row],[code5]],'Org2564 NEW'!$C$4:$C$902,0))</f>
        <v>5</v>
      </c>
      <c r="O882" s="164" t="s">
        <v>3301</v>
      </c>
      <c r="P882" s="164" t="str">
        <f>INDEX('Org2564 NEW'!J$4:J$902,MATCH(OrgTbl[[#This Row],[code5]],'Org2564 NEW'!$C$4:$C$902,0))</f>
        <v>รพช.F2 &lt;=30,000</v>
      </c>
      <c r="Q882" s="164"/>
      <c r="R882" s="166"/>
    </row>
    <row r="883" spans="1:18" x14ac:dyDescent="0.35">
      <c r="A883" s="164" t="s">
        <v>245</v>
      </c>
      <c r="B883" s="164" t="s">
        <v>1880</v>
      </c>
      <c r="C883" s="164" t="s">
        <v>1881</v>
      </c>
      <c r="D883" s="164" t="s">
        <v>1882</v>
      </c>
      <c r="E883" s="165">
        <v>4</v>
      </c>
      <c r="F883" s="164" t="s">
        <v>948</v>
      </c>
      <c r="G883" s="164" t="str">
        <f>INDEX('Org2564 NEW'!E$4:E$902,MATCH(OrgTbl[[#This Row],[code5]],'Org2564 NEW'!$C$4:$C$902,0))</f>
        <v>รพช.</v>
      </c>
      <c r="H883" s="165">
        <v>12</v>
      </c>
      <c r="I883" s="164" t="s">
        <v>1857</v>
      </c>
      <c r="J883" s="169">
        <f>INDEX('Org2564 NEW'!G$4:G$902,MATCH(OrgTbl[[#This Row],[code5]],'Org2564 NEW'!$C$4:$C$902,0))</f>
        <v>27</v>
      </c>
      <c r="K883" s="164" t="s">
        <v>932</v>
      </c>
      <c r="L883" s="164" t="str">
        <f>INDEX('Org2564 NEW'!F$4:F$902,MATCH(OrgTbl[[#This Row],[code5]],'Org2564 NEW'!$C$4:$C$902,0))</f>
        <v>F3</v>
      </c>
      <c r="M883" s="165">
        <f>INDEX('Org2564 NEW'!I$4:I$902,MATCH(OrgTbl[[#This Row],[code5]],'Org2564 NEW'!$C$4:$C$902,0))</f>
        <v>2</v>
      </c>
      <c r="O883" s="164" t="s">
        <v>1883</v>
      </c>
      <c r="P883" s="164" t="str">
        <f>INDEX('Org2564 NEW'!J$4:J$902,MATCH(OrgTbl[[#This Row],[code5]],'Org2564 NEW'!$C$4:$C$902,0))</f>
        <v>รพช.F3 &lt;=15,000</v>
      </c>
      <c r="Q883" s="164"/>
      <c r="R883" s="166"/>
    </row>
    <row r="884" spans="1:18" x14ac:dyDescent="0.35">
      <c r="A884" s="164" t="s">
        <v>2694</v>
      </c>
      <c r="B884" s="164" t="s">
        <v>2695</v>
      </c>
      <c r="C884" s="164" t="s">
        <v>2696</v>
      </c>
      <c r="D884" s="164" t="s">
        <v>2697</v>
      </c>
      <c r="E884" s="165">
        <v>6</v>
      </c>
      <c r="F884" s="164" t="s">
        <v>948</v>
      </c>
      <c r="G884" s="164" t="str">
        <f>INDEX('Org2564 NEW'!E$4:E$902,MATCH(OrgTbl[[#This Row],[code5]],'Org2564 NEW'!$C$4:$C$902,0))</f>
        <v>รพช.</v>
      </c>
      <c r="H884" s="165">
        <v>24</v>
      </c>
      <c r="I884" s="164" t="s">
        <v>2654</v>
      </c>
      <c r="J884" s="169">
        <f>INDEX('Org2564 NEW'!G$4:G$902,MATCH(OrgTbl[[#This Row],[code5]],'Org2564 NEW'!$C$4:$C$902,0))</f>
        <v>10</v>
      </c>
      <c r="K884" s="164" t="s">
        <v>932</v>
      </c>
      <c r="L884" s="164" t="str">
        <f>INDEX('Org2564 NEW'!F$4:F$902,MATCH(OrgTbl[[#This Row],[code5]],'Org2564 NEW'!$C$4:$C$902,0))</f>
        <v>F3</v>
      </c>
      <c r="M884" s="165">
        <f>INDEX('Org2564 NEW'!I$4:I$902,MATCH(OrgTbl[[#This Row],[code5]],'Org2564 NEW'!$C$4:$C$902,0))</f>
        <v>2</v>
      </c>
      <c r="O884" s="164" t="s">
        <v>2698</v>
      </c>
      <c r="P884" s="164" t="str">
        <f>INDEX('Org2564 NEW'!J$4:J$902,MATCH(OrgTbl[[#This Row],[code5]],'Org2564 NEW'!$C$4:$C$902,0))</f>
        <v>รพช.F3 &lt;=15,000</v>
      </c>
      <c r="Q884" s="164"/>
      <c r="R884" s="166"/>
    </row>
    <row r="885" spans="1:18" x14ac:dyDescent="0.35">
      <c r="A885" s="164" t="s">
        <v>4215</v>
      </c>
      <c r="B885" s="164" t="s">
        <v>1252</v>
      </c>
      <c r="C885" s="164" t="s">
        <v>3591</v>
      </c>
      <c r="D885" s="164" t="s">
        <v>3592</v>
      </c>
      <c r="E885" s="165">
        <v>11</v>
      </c>
      <c r="F885" s="164" t="s">
        <v>948</v>
      </c>
      <c r="G885" s="164" t="str">
        <f>INDEX('Org2564 NEW'!E$4:E$902,MATCH(OrgTbl[[#This Row],[code5]],'Org2564 NEW'!$C$4:$C$902,0))</f>
        <v>รพช.</v>
      </c>
      <c r="H885" s="165">
        <v>80</v>
      </c>
      <c r="I885" s="164" t="s">
        <v>4135</v>
      </c>
      <c r="J885" s="169">
        <f>INDEX('Org2564 NEW'!G$4:G$902,MATCH(OrgTbl[[#This Row],[code5]],'Org2564 NEW'!$C$4:$C$902,0))</f>
        <v>29</v>
      </c>
      <c r="K885" s="164" t="s">
        <v>932</v>
      </c>
      <c r="L885" s="164" t="str">
        <f>INDEX('Org2564 NEW'!F$4:F$902,MATCH(OrgTbl[[#This Row],[code5]],'Org2564 NEW'!$C$4:$C$902,0))</f>
        <v>F3</v>
      </c>
      <c r="M885" s="165">
        <f>INDEX('Org2564 NEW'!I$4:I$902,MATCH(OrgTbl[[#This Row],[code5]],'Org2564 NEW'!$C$4:$C$902,0))</f>
        <v>3</v>
      </c>
      <c r="O885" s="164" t="s">
        <v>4216</v>
      </c>
      <c r="P885" s="164" t="str">
        <f>INDEX('Org2564 NEW'!J$4:J$902,MATCH(OrgTbl[[#This Row],[code5]],'Org2564 NEW'!$C$4:$C$902,0))</f>
        <v>รพช.F3 15,000-25,000</v>
      </c>
      <c r="Q885" s="164"/>
      <c r="R885" s="166"/>
    </row>
    <row r="886" spans="1:18" x14ac:dyDescent="0.35">
      <c r="A886" s="164" t="s">
        <v>4217</v>
      </c>
      <c r="B886" s="164" t="s">
        <v>4218</v>
      </c>
      <c r="C886" s="164" t="s">
        <v>4219</v>
      </c>
      <c r="D886" s="164" t="s">
        <v>4220</v>
      </c>
      <c r="E886" s="165">
        <v>11</v>
      </c>
      <c r="F886" s="164" t="s">
        <v>948</v>
      </c>
      <c r="G886" s="164" t="str">
        <f>INDEX('Org2564 NEW'!E$4:E$902,MATCH(OrgTbl[[#This Row],[code5]],'Org2564 NEW'!$C$4:$C$902,0))</f>
        <v>รพช.</v>
      </c>
      <c r="H886" s="165">
        <v>80</v>
      </c>
      <c r="I886" s="164" t="s">
        <v>4135</v>
      </c>
      <c r="J886" s="169">
        <f>INDEX('Org2564 NEW'!G$4:G$902,MATCH(OrgTbl[[#This Row],[code5]],'Org2564 NEW'!$C$4:$C$902,0))</f>
        <v>0</v>
      </c>
      <c r="K886" s="164" t="s">
        <v>941</v>
      </c>
      <c r="L886" s="164" t="str">
        <f>INDEX('Org2564 NEW'!F$4:F$902,MATCH(OrgTbl[[#This Row],[code5]],'Org2564 NEW'!$C$4:$C$902,0))</f>
        <v>F3</v>
      </c>
      <c r="M886" s="165">
        <f>INDEX('Org2564 NEW'!I$4:I$902,MATCH(OrgTbl[[#This Row],[code5]],'Org2564 NEW'!$C$4:$C$902,0))</f>
        <v>3</v>
      </c>
      <c r="O886" s="164" t="s">
        <v>4221</v>
      </c>
      <c r="P886" s="164" t="str">
        <f>INDEX('Org2564 NEW'!J$4:J$902,MATCH(OrgTbl[[#This Row],[code5]],'Org2564 NEW'!$C$4:$C$902,0))</f>
        <v>รพช.F3 15,000-25,000</v>
      </c>
      <c r="Q886" s="164"/>
      <c r="R886" s="166"/>
    </row>
    <row r="887" spans="1:18" x14ac:dyDescent="0.35">
      <c r="A887" s="164" t="s">
        <v>794</v>
      </c>
      <c r="B887" s="164" t="s">
        <v>4222</v>
      </c>
      <c r="C887" s="164" t="s">
        <v>4223</v>
      </c>
      <c r="D887" s="164" t="s">
        <v>4224</v>
      </c>
      <c r="E887" s="165">
        <v>11</v>
      </c>
      <c r="F887" s="164" t="s">
        <v>948</v>
      </c>
      <c r="G887" s="164" t="str">
        <f>INDEX('Org2564 NEW'!E$4:E$902,MATCH(OrgTbl[[#This Row],[code5]],'Org2564 NEW'!$C$4:$C$902,0))</f>
        <v>รพช.</v>
      </c>
      <c r="H887" s="165">
        <v>80</v>
      </c>
      <c r="I887" s="164" t="s">
        <v>4135</v>
      </c>
      <c r="J887" s="169">
        <f>INDEX('Org2564 NEW'!G$4:G$902,MATCH(OrgTbl[[#This Row],[code5]],'Org2564 NEW'!$C$4:$C$902,0))</f>
        <v>0</v>
      </c>
      <c r="K887" s="164" t="s">
        <v>932</v>
      </c>
      <c r="L887" s="164" t="str">
        <f>INDEX('Org2564 NEW'!F$4:F$902,MATCH(OrgTbl[[#This Row],[code5]],'Org2564 NEW'!$C$4:$C$902,0))</f>
        <v>F3</v>
      </c>
      <c r="M887" s="165">
        <f>INDEX('Org2564 NEW'!I$4:I$902,MATCH(OrgTbl[[#This Row],[code5]],'Org2564 NEW'!$C$4:$C$902,0))</f>
        <v>3</v>
      </c>
      <c r="O887" s="164" t="s">
        <v>4225</v>
      </c>
      <c r="P887" s="164" t="str">
        <f>INDEX('Org2564 NEW'!J$4:J$902,MATCH(OrgTbl[[#This Row],[code5]],'Org2564 NEW'!$C$4:$C$902,0))</f>
        <v>รพช.F3 15,000-25,000</v>
      </c>
      <c r="Q887" s="164"/>
      <c r="R887" s="166"/>
    </row>
    <row r="888" spans="1:18" x14ac:dyDescent="0.35">
      <c r="A888" s="164" t="s">
        <v>795</v>
      </c>
      <c r="B888" s="164" t="s">
        <v>4226</v>
      </c>
      <c r="C888" s="164" t="s">
        <v>4227</v>
      </c>
      <c r="D888" s="164" t="s">
        <v>4228</v>
      </c>
      <c r="E888" s="165">
        <v>11</v>
      </c>
      <c r="F888" s="164" t="s">
        <v>948</v>
      </c>
      <c r="G888" s="164" t="str">
        <f>INDEX('Org2564 NEW'!E$4:E$902,MATCH(OrgTbl[[#This Row],[code5]],'Org2564 NEW'!$C$4:$C$902,0))</f>
        <v>รพช.</v>
      </c>
      <c r="H888" s="165">
        <v>80</v>
      </c>
      <c r="I888" s="164" t="s">
        <v>4135</v>
      </c>
      <c r="J888" s="169">
        <f>INDEX('Org2564 NEW'!G$4:G$902,MATCH(OrgTbl[[#This Row],[code5]],'Org2564 NEW'!$C$4:$C$902,0))</f>
        <v>0</v>
      </c>
      <c r="K888" s="164" t="s">
        <v>932</v>
      </c>
      <c r="L888" s="164" t="str">
        <f>INDEX('Org2564 NEW'!F$4:F$902,MATCH(OrgTbl[[#This Row],[code5]],'Org2564 NEW'!$C$4:$C$902,0))</f>
        <v>F3</v>
      </c>
      <c r="M888" s="165">
        <f>INDEX('Org2564 NEW'!I$4:I$902,MATCH(OrgTbl[[#This Row],[code5]],'Org2564 NEW'!$C$4:$C$902,0))</f>
        <v>4</v>
      </c>
      <c r="O888" s="164" t="s">
        <v>4229</v>
      </c>
      <c r="P888" s="164" t="str">
        <f>INDEX('Org2564 NEW'!J$4:J$902,MATCH(OrgTbl[[#This Row],[code5]],'Org2564 NEW'!$C$4:$C$902,0))</f>
        <v>รพช.F3 &gt;=25,000</v>
      </c>
      <c r="Q888" s="164"/>
      <c r="R888" s="166"/>
    </row>
    <row r="889" spans="1:18" x14ac:dyDescent="0.35">
      <c r="A889" s="164" t="s">
        <v>1292</v>
      </c>
      <c r="B889" s="164" t="s">
        <v>1293</v>
      </c>
      <c r="C889" s="164" t="s">
        <v>1294</v>
      </c>
      <c r="D889" s="164" t="s">
        <v>1295</v>
      </c>
      <c r="E889" s="165">
        <v>1</v>
      </c>
      <c r="F889" s="164" t="s">
        <v>948</v>
      </c>
      <c r="G889" s="164" t="str">
        <f>INDEX('Org2564 NEW'!E$4:E$902,MATCH(OrgTbl[[#This Row],[code5]],'Org2564 NEW'!$C$4:$C$902,0))</f>
        <v>รพช.</v>
      </c>
      <c r="H889" s="165">
        <v>56</v>
      </c>
      <c r="I889" s="164" t="s">
        <v>1263</v>
      </c>
      <c r="J889" s="169">
        <f>INDEX('Org2564 NEW'!G$4:G$902,MATCH(OrgTbl[[#This Row],[code5]],'Org2564 NEW'!$C$4:$C$902,0))</f>
        <v>0</v>
      </c>
      <c r="K889" s="164" t="s">
        <v>932</v>
      </c>
      <c r="L889" s="164" t="str">
        <f>INDEX('Org2564 NEW'!F$4:F$902,MATCH(OrgTbl[[#This Row],[code5]],'Org2564 NEW'!$C$4:$C$902,0))</f>
        <v>F3</v>
      </c>
      <c r="M889" s="165">
        <f>INDEX('Org2564 NEW'!I$4:I$902,MATCH(OrgTbl[[#This Row],[code5]],'Org2564 NEW'!$C$4:$C$902,0))</f>
        <v>3</v>
      </c>
      <c r="O889" s="164" t="s">
        <v>1296</v>
      </c>
      <c r="P889" s="164" t="str">
        <f>INDEX('Org2564 NEW'!J$4:J$902,MATCH(OrgTbl[[#This Row],[code5]],'Org2564 NEW'!$C$4:$C$902,0))</f>
        <v>รพช.F3 15,000-25,000</v>
      </c>
      <c r="Q889" s="164"/>
      <c r="R889" s="166"/>
    </row>
    <row r="890" spans="1:18" x14ac:dyDescent="0.35">
      <c r="A890" s="164" t="s">
        <v>1297</v>
      </c>
      <c r="B890" s="164" t="s">
        <v>1298</v>
      </c>
      <c r="C890" s="164" t="s">
        <v>1299</v>
      </c>
      <c r="D890" s="164" t="s">
        <v>1300</v>
      </c>
      <c r="E890" s="165">
        <v>1</v>
      </c>
      <c r="F890" s="164" t="s">
        <v>948</v>
      </c>
      <c r="G890" s="164" t="str">
        <f>INDEX('Org2564 NEW'!E$4:E$902,MATCH(OrgTbl[[#This Row],[code5]],'Org2564 NEW'!$C$4:$C$902,0))</f>
        <v>รพช.</v>
      </c>
      <c r="H890" s="165">
        <v>56</v>
      </c>
      <c r="I890" s="164" t="s">
        <v>1263</v>
      </c>
      <c r="J890" s="169">
        <f>INDEX('Org2564 NEW'!G$4:G$902,MATCH(OrgTbl[[#This Row],[code5]],'Org2564 NEW'!$C$4:$C$902,0))</f>
        <v>0</v>
      </c>
      <c r="K890" s="164" t="s">
        <v>932</v>
      </c>
      <c r="L890" s="164" t="str">
        <f>INDEX('Org2564 NEW'!F$4:F$902,MATCH(OrgTbl[[#This Row],[code5]],'Org2564 NEW'!$C$4:$C$902,0))</f>
        <v>F3</v>
      </c>
      <c r="M890" s="165">
        <f>INDEX('Org2564 NEW'!I$4:I$902,MATCH(OrgTbl[[#This Row],[code5]],'Org2564 NEW'!$C$4:$C$902,0))</f>
        <v>3</v>
      </c>
      <c r="O890" s="164" t="s">
        <v>1301</v>
      </c>
      <c r="P890" s="164" t="str">
        <f>INDEX('Org2564 NEW'!J$4:J$902,MATCH(OrgTbl[[#This Row],[code5]],'Org2564 NEW'!$C$4:$C$902,0))</f>
        <v>รพช.F3 15,000-25,000</v>
      </c>
      <c r="Q890" s="164"/>
      <c r="R890" s="166"/>
    </row>
    <row r="891" spans="1:18" x14ac:dyDescent="0.35">
      <c r="A891" s="164" t="s">
        <v>1716</v>
      </c>
      <c r="B891" s="164" t="s">
        <v>1717</v>
      </c>
      <c r="C891" s="164" t="s">
        <v>1718</v>
      </c>
      <c r="D891" s="164" t="s">
        <v>1719</v>
      </c>
      <c r="E891" s="165">
        <v>3</v>
      </c>
      <c r="F891" s="164" t="s">
        <v>948</v>
      </c>
      <c r="G891" s="164" t="str">
        <f>INDEX('Org2564 NEW'!E$4:E$902,MATCH(OrgTbl[[#This Row],[code5]],'Org2564 NEW'!$C$4:$C$902,0))</f>
        <v>รพช.</v>
      </c>
      <c r="H891" s="165">
        <v>60</v>
      </c>
      <c r="I891" s="164" t="s">
        <v>1664</v>
      </c>
      <c r="J891" s="169">
        <f>INDEX('Org2564 NEW'!G$4:G$902,MATCH(OrgTbl[[#This Row],[code5]],'Org2564 NEW'!$C$4:$C$902,0))</f>
        <v>0</v>
      </c>
      <c r="K891" s="164" t="s">
        <v>932</v>
      </c>
      <c r="L891" s="164" t="str">
        <f>INDEX('Org2564 NEW'!F$4:F$902,MATCH(OrgTbl[[#This Row],[code5]],'Org2564 NEW'!$C$4:$C$902,0))</f>
        <v>F3</v>
      </c>
      <c r="M891" s="165">
        <f>INDEX('Org2564 NEW'!I$4:I$902,MATCH(OrgTbl[[#This Row],[code5]],'Org2564 NEW'!$C$4:$C$902,0))</f>
        <v>4</v>
      </c>
      <c r="O891" s="164" t="s">
        <v>1720</v>
      </c>
      <c r="P891" s="164" t="str">
        <f>INDEX('Org2564 NEW'!J$4:J$902,MATCH(OrgTbl[[#This Row],[code5]],'Org2564 NEW'!$C$4:$C$902,0))</f>
        <v>รพช.F3 &gt;=25,000</v>
      </c>
      <c r="Q891" s="164"/>
      <c r="R891" s="166"/>
    </row>
    <row r="892" spans="1:18" x14ac:dyDescent="0.35">
      <c r="A892" s="164" t="s">
        <v>3463</v>
      </c>
      <c r="B892" s="164" t="s">
        <v>3464</v>
      </c>
      <c r="C892" s="164" t="s">
        <v>3465</v>
      </c>
      <c r="D892" s="164" t="s">
        <v>3466</v>
      </c>
      <c r="E892" s="165">
        <v>8</v>
      </c>
      <c r="F892" s="164" t="s">
        <v>948</v>
      </c>
      <c r="G892" s="164" t="str">
        <f>INDEX('Org2564 NEW'!E$4:E$902,MATCH(OrgTbl[[#This Row],[code5]],'Org2564 NEW'!$C$4:$C$902,0))</f>
        <v>รพช.</v>
      </c>
      <c r="H892" s="165">
        <v>48</v>
      </c>
      <c r="I892" s="164" t="s">
        <v>3418</v>
      </c>
      <c r="J892" s="169">
        <f>INDEX('Org2564 NEW'!G$4:G$902,MATCH(OrgTbl[[#This Row],[code5]],'Org2564 NEW'!$C$4:$C$902,0))</f>
        <v>25</v>
      </c>
      <c r="K892" s="164" t="s">
        <v>932</v>
      </c>
      <c r="L892" s="164" t="str">
        <f>INDEX('Org2564 NEW'!F$4:F$902,MATCH(OrgTbl[[#This Row],[code5]],'Org2564 NEW'!$C$4:$C$902,0))</f>
        <v>F3</v>
      </c>
      <c r="M892" s="165">
        <f>INDEX('Org2564 NEW'!I$4:I$902,MATCH(OrgTbl[[#This Row],[code5]],'Org2564 NEW'!$C$4:$C$902,0))</f>
        <v>2</v>
      </c>
      <c r="O892" s="164" t="s">
        <v>3467</v>
      </c>
      <c r="P892" s="164" t="str">
        <f>INDEX('Org2564 NEW'!J$4:J$902,MATCH(OrgTbl[[#This Row],[code5]],'Org2564 NEW'!$C$4:$C$902,0))</f>
        <v>รพช.F3 &lt;=15,000</v>
      </c>
      <c r="Q892" s="164"/>
      <c r="R892" s="166"/>
    </row>
    <row r="893" spans="1:18" x14ac:dyDescent="0.35">
      <c r="A893" s="164" t="s">
        <v>6527</v>
      </c>
      <c r="B893" s="164" t="s">
        <v>6528</v>
      </c>
      <c r="C893" s="164" t="s">
        <v>6529</v>
      </c>
      <c r="D893" s="164" t="s">
        <v>6530</v>
      </c>
      <c r="E893" s="165">
        <v>11</v>
      </c>
      <c r="F893" s="164" t="s">
        <v>948</v>
      </c>
      <c r="G893" s="164" t="str">
        <f>INDEX('Org2564 NEW'!E$4:E$902,MATCH(OrgTbl[[#This Row],[code5]],'Org2564 NEW'!$C$4:$C$902,0))</f>
        <v>รพช.</v>
      </c>
      <c r="H893" s="165">
        <v>83</v>
      </c>
      <c r="I893" s="164" t="s">
        <v>4305</v>
      </c>
      <c r="J893" s="169">
        <f>INDEX('Org2564 NEW'!G$4:G$902,MATCH(OrgTbl[[#This Row],[code5]],'Org2564 NEW'!$C$4:$C$902,0))</f>
        <v>0</v>
      </c>
      <c r="K893" s="164" t="s">
        <v>941</v>
      </c>
      <c r="L893" s="164" t="str">
        <f>INDEX('Org2564 NEW'!F$4:F$902,MATCH(OrgTbl[[#This Row],[code5]],'Org2564 NEW'!$C$4:$C$902,0))</f>
        <v>F3</v>
      </c>
      <c r="M893" s="165">
        <f>INDEX('Org2564 NEW'!I$4:I$902,MATCH(OrgTbl[[#This Row],[code5]],'Org2564 NEW'!$C$4:$C$902,0))</f>
        <v>4</v>
      </c>
      <c r="O893" s="164" t="s">
        <v>6531</v>
      </c>
      <c r="P893" s="164" t="str">
        <f>INDEX('Org2564 NEW'!J$4:J$902,MATCH(OrgTbl[[#This Row],[code5]],'Org2564 NEW'!$C$4:$C$902,0))</f>
        <v>รพช.F3 &gt;=25,000</v>
      </c>
      <c r="Q893" s="164"/>
      <c r="R893" s="166"/>
    </row>
    <row r="894" spans="1:18" x14ac:dyDescent="0.35">
      <c r="A894" s="164" t="s">
        <v>6532</v>
      </c>
      <c r="B894" s="164" t="s">
        <v>6533</v>
      </c>
      <c r="C894" s="164" t="s">
        <v>6534</v>
      </c>
      <c r="D894" s="164" t="s">
        <v>6535</v>
      </c>
      <c r="E894" s="165">
        <v>5</v>
      </c>
      <c r="F894" s="164" t="s">
        <v>948</v>
      </c>
      <c r="G894" s="164" t="str">
        <f>INDEX('Org2564 NEW'!E$4:E$902,MATCH(OrgTbl[[#This Row],[code5]],'Org2564 NEW'!$C$4:$C$902,0))</f>
        <v>รพช.</v>
      </c>
      <c r="H894" s="165">
        <v>71</v>
      </c>
      <c r="I894" s="164" t="s">
        <v>2216</v>
      </c>
      <c r="J894" s="169">
        <f>INDEX('Org2564 NEW'!G$4:G$902,MATCH(OrgTbl[[#This Row],[code5]],'Org2564 NEW'!$C$4:$C$902,0))</f>
        <v>31</v>
      </c>
      <c r="K894" s="164" t="s">
        <v>941</v>
      </c>
      <c r="L894" s="164" t="str">
        <f>INDEX('Org2564 NEW'!F$4:F$902,MATCH(OrgTbl[[#This Row],[code5]],'Org2564 NEW'!$C$4:$C$902,0))</f>
        <v>F3</v>
      </c>
      <c r="M894" s="165">
        <f>INDEX('Org2564 NEW'!I$4:I$902,MATCH(OrgTbl[[#This Row],[code5]],'Org2564 NEW'!$C$4:$C$902,0))</f>
        <v>3</v>
      </c>
      <c r="O894" s="164" t="s">
        <v>6536</v>
      </c>
      <c r="P894" s="164" t="str">
        <f>INDEX('Org2564 NEW'!J$4:J$902,MATCH(OrgTbl[[#This Row],[code5]],'Org2564 NEW'!$C$4:$C$902,0))</f>
        <v>รพช.F3 15,000-25,000</v>
      </c>
      <c r="Q894" s="164"/>
      <c r="R894" s="166"/>
    </row>
    <row r="895" spans="1:18" x14ac:dyDescent="0.35">
      <c r="A895" s="164" t="s">
        <v>2860</v>
      </c>
      <c r="B895" s="164" t="s">
        <v>2861</v>
      </c>
      <c r="C895" s="164" t="s">
        <v>2862</v>
      </c>
      <c r="D895" s="164" t="s">
        <v>2863</v>
      </c>
      <c r="E895" s="165">
        <v>7</v>
      </c>
      <c r="F895" s="164" t="s">
        <v>948</v>
      </c>
      <c r="G895" s="164" t="str">
        <f>INDEX('Org2564 NEW'!E$4:E$902,MATCH(OrgTbl[[#This Row],[code5]],'Org2564 NEW'!$C$4:$C$902,0))</f>
        <v>รพช.</v>
      </c>
      <c r="H895" s="165">
        <v>40</v>
      </c>
      <c r="I895" s="164" t="s">
        <v>2771</v>
      </c>
      <c r="J895" s="169">
        <f>INDEX('Org2564 NEW'!G$4:G$902,MATCH(OrgTbl[[#This Row],[code5]],'Org2564 NEW'!$C$4:$C$902,0))</f>
        <v>0</v>
      </c>
      <c r="K895" s="164" t="s">
        <v>932</v>
      </c>
      <c r="L895" s="164" t="str">
        <f>INDEX('Org2564 NEW'!F$4:F$902,MATCH(OrgTbl[[#This Row],[code5]],'Org2564 NEW'!$C$4:$C$902,0))</f>
        <v>F3</v>
      </c>
      <c r="M895" s="165">
        <f>INDEX('Org2564 NEW'!I$4:I$902,MATCH(OrgTbl[[#This Row],[code5]],'Org2564 NEW'!$C$4:$C$902,0))</f>
        <v>3</v>
      </c>
      <c r="O895" s="164" t="s">
        <v>2864</v>
      </c>
      <c r="P895" s="164" t="str">
        <f>INDEX('Org2564 NEW'!J$4:J$902,MATCH(OrgTbl[[#This Row],[code5]],'Org2564 NEW'!$C$4:$C$902,0))</f>
        <v>รพช.F3 15,000-25,000</v>
      </c>
      <c r="Q895" s="164"/>
      <c r="R895" s="166"/>
    </row>
    <row r="896" spans="1:18" x14ac:dyDescent="0.35">
      <c r="A896" s="164" t="s">
        <v>2865</v>
      </c>
      <c r="B896" s="164" t="s">
        <v>2866</v>
      </c>
      <c r="C896" s="164" t="s">
        <v>2867</v>
      </c>
      <c r="D896" s="164" t="s">
        <v>2868</v>
      </c>
      <c r="E896" s="165">
        <v>7</v>
      </c>
      <c r="F896" s="164" t="s">
        <v>948</v>
      </c>
      <c r="G896" s="164" t="str">
        <f>INDEX('Org2564 NEW'!E$4:E$902,MATCH(OrgTbl[[#This Row],[code5]],'Org2564 NEW'!$C$4:$C$902,0))</f>
        <v>รพช.</v>
      </c>
      <c r="H896" s="165">
        <v>40</v>
      </c>
      <c r="I896" s="164" t="s">
        <v>2771</v>
      </c>
      <c r="J896" s="169">
        <f>INDEX('Org2564 NEW'!G$4:G$902,MATCH(OrgTbl[[#This Row],[code5]],'Org2564 NEW'!$C$4:$C$902,0))</f>
        <v>0</v>
      </c>
      <c r="K896" s="164" t="s">
        <v>932</v>
      </c>
      <c r="L896" s="164" t="str">
        <f>INDEX('Org2564 NEW'!F$4:F$902,MATCH(OrgTbl[[#This Row],[code5]],'Org2564 NEW'!$C$4:$C$902,0))</f>
        <v>F3</v>
      </c>
      <c r="M896" s="165">
        <f>INDEX('Org2564 NEW'!I$4:I$902,MATCH(OrgTbl[[#This Row],[code5]],'Org2564 NEW'!$C$4:$C$902,0))</f>
        <v>2</v>
      </c>
      <c r="O896" s="164" t="s">
        <v>2869</v>
      </c>
      <c r="P896" s="164" t="str">
        <f>INDEX('Org2564 NEW'!J$4:J$902,MATCH(OrgTbl[[#This Row],[code5]],'Org2564 NEW'!$C$4:$C$902,0))</f>
        <v>รพช.F3 &lt;=15,000</v>
      </c>
      <c r="Q896" s="164"/>
      <c r="R896" s="166"/>
    </row>
    <row r="897" spans="1:18" x14ac:dyDescent="0.35">
      <c r="A897" s="164" t="s">
        <v>2870</v>
      </c>
      <c r="B897" s="164" t="s">
        <v>2871</v>
      </c>
      <c r="C897" s="164" t="s">
        <v>2872</v>
      </c>
      <c r="D897" s="164" t="s">
        <v>2873</v>
      </c>
      <c r="E897" s="165">
        <v>7</v>
      </c>
      <c r="F897" s="164" t="s">
        <v>948</v>
      </c>
      <c r="G897" s="164" t="str">
        <f>INDEX('Org2564 NEW'!E$4:E$902,MATCH(OrgTbl[[#This Row],[code5]],'Org2564 NEW'!$C$4:$C$902,0))</f>
        <v>รพช.</v>
      </c>
      <c r="H897" s="165">
        <v>40</v>
      </c>
      <c r="I897" s="164" t="s">
        <v>2771</v>
      </c>
      <c r="J897" s="169">
        <f>INDEX('Org2564 NEW'!G$4:G$902,MATCH(OrgTbl[[#This Row],[code5]],'Org2564 NEW'!$C$4:$C$902,0))</f>
        <v>0</v>
      </c>
      <c r="K897" s="164" t="s">
        <v>932</v>
      </c>
      <c r="L897" s="164" t="str">
        <f>INDEX('Org2564 NEW'!F$4:F$902,MATCH(OrgTbl[[#This Row],[code5]],'Org2564 NEW'!$C$4:$C$902,0))</f>
        <v>F3</v>
      </c>
      <c r="M897" s="165">
        <f>INDEX('Org2564 NEW'!I$4:I$902,MATCH(OrgTbl[[#This Row],[code5]],'Org2564 NEW'!$C$4:$C$902,0))</f>
        <v>3</v>
      </c>
      <c r="O897" s="164" t="s">
        <v>2874</v>
      </c>
      <c r="P897" s="164" t="str">
        <f>INDEX('Org2564 NEW'!J$4:J$902,MATCH(OrgTbl[[#This Row],[code5]],'Org2564 NEW'!$C$4:$C$902,0))</f>
        <v>รพช.F3 15,000-25,000</v>
      </c>
      <c r="Q897" s="164"/>
      <c r="R897" s="166"/>
    </row>
    <row r="898" spans="1:18" x14ac:dyDescent="0.35">
      <c r="A898" s="164" t="s">
        <v>2875</v>
      </c>
      <c r="B898" s="164" t="s">
        <v>2876</v>
      </c>
      <c r="C898" s="164" t="s">
        <v>2877</v>
      </c>
      <c r="D898" s="164" t="s">
        <v>2878</v>
      </c>
      <c r="E898" s="165">
        <v>7</v>
      </c>
      <c r="F898" s="164" t="s">
        <v>948</v>
      </c>
      <c r="G898" s="164" t="str">
        <f>INDEX('Org2564 NEW'!E$4:E$902,MATCH(OrgTbl[[#This Row],[code5]],'Org2564 NEW'!$C$4:$C$902,0))</f>
        <v>รพช.</v>
      </c>
      <c r="H898" s="165">
        <v>40</v>
      </c>
      <c r="I898" s="164" t="s">
        <v>2771</v>
      </c>
      <c r="J898" s="169">
        <f>INDEX('Org2564 NEW'!G$4:G$902,MATCH(OrgTbl[[#This Row],[code5]],'Org2564 NEW'!$C$4:$C$902,0))</f>
        <v>0</v>
      </c>
      <c r="K898" s="164" t="s">
        <v>932</v>
      </c>
      <c r="L898" s="164" t="str">
        <f>INDEX('Org2564 NEW'!F$4:F$902,MATCH(OrgTbl[[#This Row],[code5]],'Org2564 NEW'!$C$4:$C$902,0))</f>
        <v>F3</v>
      </c>
      <c r="M898" s="165">
        <f>INDEX('Org2564 NEW'!I$4:I$902,MATCH(OrgTbl[[#This Row],[code5]],'Org2564 NEW'!$C$4:$C$902,0))</f>
        <v>3</v>
      </c>
      <c r="O898" s="164" t="s">
        <v>2879</v>
      </c>
      <c r="P898" s="164" t="str">
        <f>INDEX('Org2564 NEW'!J$4:J$902,MATCH(OrgTbl[[#This Row],[code5]],'Org2564 NEW'!$C$4:$C$902,0))</f>
        <v>รพช.F3 15,000-25,000</v>
      </c>
    </row>
    <row r="899" spans="1:18" x14ac:dyDescent="0.35">
      <c r="A899" s="164" t="s">
        <v>765</v>
      </c>
      <c r="B899" s="164" t="s">
        <v>4263</v>
      </c>
      <c r="C899" s="164" t="s">
        <v>4264</v>
      </c>
      <c r="D899" s="164" t="s">
        <v>4265</v>
      </c>
      <c r="E899" s="165">
        <v>11</v>
      </c>
      <c r="F899" s="164" t="s">
        <v>948</v>
      </c>
      <c r="G899" s="164" t="str">
        <f>INDEX('Org2564 NEW'!E$4:E$902,MATCH(OrgTbl[[#This Row],[code5]],'Org2564 NEW'!$C$4:$C$902,0))</f>
        <v>รพช.</v>
      </c>
      <c r="H899" s="165">
        <v>81</v>
      </c>
      <c r="I899" s="164" t="s">
        <v>4232</v>
      </c>
      <c r="J899" s="169">
        <f>INDEX('Org2564 NEW'!G$4:G$902,MATCH(OrgTbl[[#This Row],[code5]],'Org2564 NEW'!$C$4:$C$902,0))</f>
        <v>7</v>
      </c>
      <c r="K899" s="164" t="s">
        <v>932</v>
      </c>
      <c r="L899" s="164" t="str">
        <f>INDEX('Org2564 NEW'!F$4:F$902,MATCH(OrgTbl[[#This Row],[code5]],'Org2564 NEW'!$C$4:$C$902,0))</f>
        <v>F3</v>
      </c>
      <c r="M899" s="165">
        <f>INDEX('Org2564 NEW'!I$4:I$902,MATCH(OrgTbl[[#This Row],[code5]],'Org2564 NEW'!$C$4:$C$902,0))</f>
        <v>2</v>
      </c>
      <c r="O899" s="164" t="s">
        <v>4266</v>
      </c>
      <c r="P899" s="164" t="str">
        <f>INDEX('Org2564 NEW'!J$4:J$902,MATCH(OrgTbl[[#This Row],[code5]],'Org2564 NEW'!$C$4:$C$902,0))</f>
        <v>รพช.F3 &lt;=15,000</v>
      </c>
    </row>
    <row r="900" spans="1:18" x14ac:dyDescent="0.35">
      <c r="A900" s="171" t="s">
        <v>6601</v>
      </c>
      <c r="B900" s="172" t="s">
        <v>6609</v>
      </c>
      <c r="C900" s="172" t="s">
        <v>6610</v>
      </c>
      <c r="D900" s="172" t="s">
        <v>6611</v>
      </c>
      <c r="E900" s="173">
        <v>11</v>
      </c>
      <c r="F900" s="172" t="s">
        <v>948</v>
      </c>
      <c r="G900" s="164" t="str">
        <f>INDEX('Org2564 NEW'!E$4:E$902,MATCH(OrgTbl[[#This Row],[code5]],'Org2564 NEW'!$C$4:$C$902,0))</f>
        <v>รพช.</v>
      </c>
      <c r="H900" s="173">
        <v>84</v>
      </c>
      <c r="I900" s="172" t="s">
        <v>4318</v>
      </c>
      <c r="J900" s="174">
        <f>INDEX('Org2564 NEW'!G$4:G$902,MATCH(OrgTbl[[#This Row],[code5]],'Org2564 NEW'!$C$4:$C$902,0))</f>
        <v>10</v>
      </c>
      <c r="K900" s="172"/>
      <c r="L900" s="172" t="str">
        <f>INDEX('Org2564 NEW'!F$4:F$902,MATCH(OrgTbl[[#This Row],[code5]],'Org2564 NEW'!$C$4:$C$902,0))</f>
        <v>F3</v>
      </c>
      <c r="M900" s="173">
        <f>INDEX('Org2564 NEW'!I$4:I$902,MATCH(OrgTbl[[#This Row],[code5]],'Org2564 NEW'!$C$4:$C$902,0))</f>
        <v>2</v>
      </c>
      <c r="N900" s="175"/>
      <c r="O900" s="171" t="s">
        <v>6612</v>
      </c>
      <c r="P900" s="172" t="str">
        <f>INDEX('Org2564 NEW'!J$4:J$902,MATCH(OrgTbl[[#This Row],[code5]],'Org2564 NEW'!$C$4:$C$902,0))</f>
        <v>รพช.F3 &lt;=15,000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995"/>
  <sheetViews>
    <sheetView workbookViewId="0">
      <pane xSplit="4" ySplit="3" topLeftCell="E891" activePane="bottomRight" state="frozen"/>
      <selection pane="topRight" activeCell="E1" sqref="E1"/>
      <selection pane="bottomLeft" activeCell="A4" sqref="A4"/>
      <selection pane="bottomRight" activeCell="F904" sqref="F904"/>
    </sheetView>
  </sheetViews>
  <sheetFormatPr defaultColWidth="14" defaultRowHeight="21" x14ac:dyDescent="0.2"/>
  <cols>
    <col min="1" max="1" width="5.75" style="134" customWidth="1"/>
    <col min="2" max="2" width="14.125" style="134" customWidth="1"/>
    <col min="3" max="3" width="6.75" style="134" customWidth="1"/>
    <col min="4" max="4" width="22.75" style="134" customWidth="1"/>
    <col min="5" max="5" width="8.875" style="155" customWidth="1"/>
    <col min="6" max="6" width="12" style="155" customWidth="1"/>
    <col min="7" max="7" width="10" style="155" customWidth="1"/>
    <col min="8" max="8" width="11.625" style="134" customWidth="1"/>
    <col min="9" max="9" width="7" style="134" customWidth="1"/>
    <col min="10" max="10" width="24.75" style="134" customWidth="1"/>
    <col min="11" max="16384" width="14" style="134"/>
  </cols>
  <sheetData>
    <row r="1" spans="1:10" x14ac:dyDescent="0.2">
      <c r="A1" s="211" t="s">
        <v>6540</v>
      </c>
      <c r="B1" s="211"/>
      <c r="C1" s="211"/>
      <c r="D1" s="211"/>
      <c r="E1" s="211"/>
      <c r="F1" s="211"/>
      <c r="G1" s="211"/>
      <c r="H1" s="211"/>
      <c r="I1" s="211"/>
      <c r="J1" s="211"/>
    </row>
    <row r="2" spans="1:10" ht="24.6" customHeight="1" x14ac:dyDescent="0.2">
      <c r="A2" s="212" t="s">
        <v>4868</v>
      </c>
      <c r="B2" s="212" t="s">
        <v>4869</v>
      </c>
      <c r="C2" s="212" t="s">
        <v>4870</v>
      </c>
      <c r="D2" s="212" t="s">
        <v>4871</v>
      </c>
      <c r="E2" s="214" t="s">
        <v>6541</v>
      </c>
      <c r="F2" s="214"/>
      <c r="G2" s="214"/>
      <c r="H2" s="214"/>
      <c r="I2" s="214"/>
      <c r="J2" s="214"/>
    </row>
    <row r="3" spans="1:10" ht="81" customHeight="1" x14ac:dyDescent="0.2">
      <c r="A3" s="213"/>
      <c r="B3" s="213"/>
      <c r="C3" s="213"/>
      <c r="D3" s="213"/>
      <c r="E3" s="135" t="s">
        <v>6542</v>
      </c>
      <c r="F3" s="136" t="s">
        <v>6543</v>
      </c>
      <c r="G3" s="137" t="s">
        <v>6544</v>
      </c>
      <c r="H3" s="138" t="s">
        <v>6545</v>
      </c>
      <c r="I3" s="135" t="s">
        <v>13</v>
      </c>
      <c r="J3" s="135" t="s">
        <v>4873</v>
      </c>
    </row>
    <row r="4" spans="1:10" s="145" customFormat="1" ht="19.899999999999999" customHeight="1" x14ac:dyDescent="0.2">
      <c r="A4" s="139">
        <v>1</v>
      </c>
      <c r="B4" s="140" t="s">
        <v>930</v>
      </c>
      <c r="C4" s="156" t="s">
        <v>53</v>
      </c>
      <c r="D4" s="141" t="s">
        <v>6409</v>
      </c>
      <c r="E4" s="142" t="s">
        <v>929</v>
      </c>
      <c r="F4" s="142" t="s">
        <v>6</v>
      </c>
      <c r="G4" s="142">
        <v>706</v>
      </c>
      <c r="H4" s="143">
        <v>113106</v>
      </c>
      <c r="I4" s="142">
        <v>19</v>
      </c>
      <c r="J4" s="144" t="s">
        <v>6514</v>
      </c>
    </row>
    <row r="5" spans="1:10" s="145" customFormat="1" ht="19.899999999999999" customHeight="1" x14ac:dyDescent="0.2">
      <c r="A5" s="139" t="s">
        <v>6546</v>
      </c>
      <c r="B5" s="140" t="s">
        <v>930</v>
      </c>
      <c r="C5" s="156" t="s">
        <v>54</v>
      </c>
      <c r="D5" s="141" t="s">
        <v>4909</v>
      </c>
      <c r="E5" s="142" t="s">
        <v>939</v>
      </c>
      <c r="F5" s="142" t="s">
        <v>942</v>
      </c>
      <c r="G5" s="142">
        <v>218</v>
      </c>
      <c r="H5" s="143">
        <v>52196</v>
      </c>
      <c r="I5" s="142">
        <v>15</v>
      </c>
      <c r="J5" s="144" t="s">
        <v>6517</v>
      </c>
    </row>
    <row r="6" spans="1:10" s="145" customFormat="1" ht="23.45" customHeight="1" x14ac:dyDescent="0.2">
      <c r="A6" s="139" t="s">
        <v>6546</v>
      </c>
      <c r="B6" s="140" t="s">
        <v>930</v>
      </c>
      <c r="C6" s="156" t="s">
        <v>55</v>
      </c>
      <c r="D6" s="141" t="s">
        <v>6547</v>
      </c>
      <c r="E6" s="142" t="s">
        <v>949</v>
      </c>
      <c r="F6" s="142" t="s">
        <v>951</v>
      </c>
      <c r="G6" s="142">
        <v>60</v>
      </c>
      <c r="H6" s="143">
        <v>42069</v>
      </c>
      <c r="I6" s="142">
        <v>6</v>
      </c>
      <c r="J6" s="144" t="s">
        <v>6525</v>
      </c>
    </row>
    <row r="7" spans="1:10" s="145" customFormat="1" ht="19.899999999999999" customHeight="1" x14ac:dyDescent="0.2">
      <c r="A7" s="139" t="s">
        <v>6546</v>
      </c>
      <c r="B7" s="140" t="s">
        <v>930</v>
      </c>
      <c r="C7" s="156" t="s">
        <v>56</v>
      </c>
      <c r="D7" s="141" t="s">
        <v>4912</v>
      </c>
      <c r="E7" s="142" t="s">
        <v>949</v>
      </c>
      <c r="F7" s="142" t="s">
        <v>958</v>
      </c>
      <c r="G7" s="142">
        <v>93</v>
      </c>
      <c r="H7" s="143">
        <v>58897</v>
      </c>
      <c r="I7" s="142">
        <v>10</v>
      </c>
      <c r="J7" s="144" t="s">
        <v>4877</v>
      </c>
    </row>
    <row r="8" spans="1:10" s="145" customFormat="1" ht="19.899999999999999" customHeight="1" x14ac:dyDescent="0.2">
      <c r="A8" s="139" t="s">
        <v>6546</v>
      </c>
      <c r="B8" s="140" t="s">
        <v>930</v>
      </c>
      <c r="C8" s="156" t="s">
        <v>57</v>
      </c>
      <c r="D8" s="141" t="s">
        <v>4913</v>
      </c>
      <c r="E8" s="142" t="s">
        <v>949</v>
      </c>
      <c r="F8" s="142" t="s">
        <v>951</v>
      </c>
      <c r="G8" s="142">
        <v>74</v>
      </c>
      <c r="H8" s="143">
        <v>40235</v>
      </c>
      <c r="I8" s="142">
        <v>6</v>
      </c>
      <c r="J8" s="144" t="s">
        <v>6525</v>
      </c>
    </row>
    <row r="9" spans="1:10" s="145" customFormat="1" ht="19.899999999999999" customHeight="1" x14ac:dyDescent="0.2">
      <c r="A9" s="139" t="s">
        <v>6546</v>
      </c>
      <c r="B9" s="140" t="s">
        <v>930</v>
      </c>
      <c r="C9" s="156" t="s">
        <v>58</v>
      </c>
      <c r="D9" s="141" t="s">
        <v>4914</v>
      </c>
      <c r="E9" s="142" t="s">
        <v>949</v>
      </c>
      <c r="F9" s="142" t="s">
        <v>951</v>
      </c>
      <c r="G9" s="142">
        <v>73</v>
      </c>
      <c r="H9" s="143">
        <v>53195</v>
      </c>
      <c r="I9" s="142">
        <v>6</v>
      </c>
      <c r="J9" s="144" t="s">
        <v>6525</v>
      </c>
    </row>
    <row r="10" spans="1:10" s="145" customFormat="1" ht="19.899999999999999" customHeight="1" x14ac:dyDescent="0.2">
      <c r="A10" s="139" t="s">
        <v>6546</v>
      </c>
      <c r="B10" s="140" t="s">
        <v>930</v>
      </c>
      <c r="C10" s="156" t="s">
        <v>59</v>
      </c>
      <c r="D10" s="141" t="s">
        <v>4915</v>
      </c>
      <c r="E10" s="142" t="s">
        <v>949</v>
      </c>
      <c r="F10" s="142" t="s">
        <v>951</v>
      </c>
      <c r="G10" s="142">
        <v>36</v>
      </c>
      <c r="H10" s="143">
        <v>18901</v>
      </c>
      <c r="I10" s="142">
        <v>5</v>
      </c>
      <c r="J10" s="144" t="s">
        <v>4883</v>
      </c>
    </row>
    <row r="11" spans="1:10" s="145" customFormat="1" ht="19.899999999999999" customHeight="1" x14ac:dyDescent="0.2">
      <c r="A11" s="139" t="s">
        <v>6546</v>
      </c>
      <c r="B11" s="140" t="s">
        <v>930</v>
      </c>
      <c r="C11" s="156" t="s">
        <v>60</v>
      </c>
      <c r="D11" s="141" t="s">
        <v>4916</v>
      </c>
      <c r="E11" s="142" t="s">
        <v>939</v>
      </c>
      <c r="F11" s="142" t="s">
        <v>942</v>
      </c>
      <c r="G11" s="142">
        <v>264</v>
      </c>
      <c r="H11" s="143">
        <v>68892</v>
      </c>
      <c r="I11" s="142">
        <v>15</v>
      </c>
      <c r="J11" s="144" t="s">
        <v>6517</v>
      </c>
    </row>
    <row r="12" spans="1:10" s="145" customFormat="1" ht="19.899999999999999" customHeight="1" x14ac:dyDescent="0.2">
      <c r="A12" s="139" t="s">
        <v>6546</v>
      </c>
      <c r="B12" s="140" t="s">
        <v>930</v>
      </c>
      <c r="C12" s="156" t="s">
        <v>61</v>
      </c>
      <c r="D12" s="141" t="s">
        <v>4918</v>
      </c>
      <c r="E12" s="142" t="s">
        <v>949</v>
      </c>
      <c r="F12" s="142" t="s">
        <v>951</v>
      </c>
      <c r="G12" s="142">
        <v>91</v>
      </c>
      <c r="H12" s="143">
        <v>52897</v>
      </c>
      <c r="I12" s="142">
        <v>6</v>
      </c>
      <c r="J12" s="144" t="s">
        <v>6525</v>
      </c>
    </row>
    <row r="13" spans="1:10" s="145" customFormat="1" ht="19.899999999999999" customHeight="1" x14ac:dyDescent="0.2">
      <c r="A13" s="139" t="s">
        <v>6546</v>
      </c>
      <c r="B13" s="140" t="s">
        <v>930</v>
      </c>
      <c r="C13" s="156" t="s">
        <v>62</v>
      </c>
      <c r="D13" s="141" t="s">
        <v>4919</v>
      </c>
      <c r="E13" s="142" t="s">
        <v>949</v>
      </c>
      <c r="F13" s="142" t="s">
        <v>951</v>
      </c>
      <c r="G13" s="142">
        <v>67</v>
      </c>
      <c r="H13" s="143">
        <v>34309</v>
      </c>
      <c r="I13" s="142">
        <v>6</v>
      </c>
      <c r="J13" s="144" t="s">
        <v>6525</v>
      </c>
    </row>
    <row r="14" spans="1:10" s="145" customFormat="1" ht="19.899999999999999" customHeight="1" x14ac:dyDescent="0.2">
      <c r="A14" s="139" t="s">
        <v>6546</v>
      </c>
      <c r="B14" s="140" t="s">
        <v>930</v>
      </c>
      <c r="C14" s="156" t="s">
        <v>63</v>
      </c>
      <c r="D14" s="141" t="s">
        <v>4920</v>
      </c>
      <c r="E14" s="142" t="s">
        <v>949</v>
      </c>
      <c r="F14" s="142" t="s">
        <v>998</v>
      </c>
      <c r="G14" s="142">
        <v>168</v>
      </c>
      <c r="H14" s="143">
        <v>50554</v>
      </c>
      <c r="I14" s="142">
        <v>13</v>
      </c>
      <c r="J14" s="144" t="s">
        <v>6523</v>
      </c>
    </row>
    <row r="15" spans="1:10" s="145" customFormat="1" ht="19.899999999999999" customHeight="1" x14ac:dyDescent="0.2">
      <c r="A15" s="139" t="s">
        <v>6546</v>
      </c>
      <c r="B15" s="140" t="s">
        <v>930</v>
      </c>
      <c r="C15" s="156" t="s">
        <v>64</v>
      </c>
      <c r="D15" s="141" t="s">
        <v>4921</v>
      </c>
      <c r="E15" s="142" t="s">
        <v>949</v>
      </c>
      <c r="F15" s="142" t="s">
        <v>951</v>
      </c>
      <c r="G15" s="142">
        <v>54</v>
      </c>
      <c r="H15" s="143">
        <v>40752</v>
      </c>
      <c r="I15" s="142">
        <v>6</v>
      </c>
      <c r="J15" s="144" t="s">
        <v>6525</v>
      </c>
    </row>
    <row r="16" spans="1:10" s="145" customFormat="1" ht="19.899999999999999" customHeight="1" x14ac:dyDescent="0.2">
      <c r="A16" s="139" t="s">
        <v>6546</v>
      </c>
      <c r="B16" s="140" t="s">
        <v>930</v>
      </c>
      <c r="C16" s="156" t="s">
        <v>65</v>
      </c>
      <c r="D16" s="141" t="s">
        <v>4922</v>
      </c>
      <c r="E16" s="142" t="s">
        <v>949</v>
      </c>
      <c r="F16" s="142" t="s">
        <v>998</v>
      </c>
      <c r="G16" s="142">
        <v>177</v>
      </c>
      <c r="H16" s="143">
        <v>77653</v>
      </c>
      <c r="I16" s="142">
        <v>13</v>
      </c>
      <c r="J16" s="144" t="s">
        <v>6523</v>
      </c>
    </row>
    <row r="17" spans="1:10" s="145" customFormat="1" ht="19.899999999999999" customHeight="1" x14ac:dyDescent="0.2">
      <c r="A17" s="139" t="s">
        <v>6546</v>
      </c>
      <c r="B17" s="140" t="s">
        <v>930</v>
      </c>
      <c r="C17" s="156" t="s">
        <v>66</v>
      </c>
      <c r="D17" s="141" t="s">
        <v>4923</v>
      </c>
      <c r="E17" s="142" t="s">
        <v>949</v>
      </c>
      <c r="F17" s="142" t="s">
        <v>958</v>
      </c>
      <c r="G17" s="142">
        <v>91</v>
      </c>
      <c r="H17" s="143">
        <v>46310</v>
      </c>
      <c r="I17" s="142">
        <v>9</v>
      </c>
      <c r="J17" s="144" t="s">
        <v>4966</v>
      </c>
    </row>
    <row r="18" spans="1:10" s="145" customFormat="1" ht="19.899999999999999" customHeight="1" x14ac:dyDescent="0.2">
      <c r="A18" s="139" t="s">
        <v>6546</v>
      </c>
      <c r="B18" s="140" t="s">
        <v>930</v>
      </c>
      <c r="C18" s="156" t="s">
        <v>67</v>
      </c>
      <c r="D18" s="141" t="s">
        <v>4924</v>
      </c>
      <c r="E18" s="142" t="s">
        <v>949</v>
      </c>
      <c r="F18" s="142" t="s">
        <v>951</v>
      </c>
      <c r="G18" s="142">
        <v>81</v>
      </c>
      <c r="H18" s="143">
        <v>41479</v>
      </c>
      <c r="I18" s="142">
        <v>6</v>
      </c>
      <c r="J18" s="144" t="s">
        <v>6525</v>
      </c>
    </row>
    <row r="19" spans="1:10" s="145" customFormat="1" ht="19.899999999999999" customHeight="1" x14ac:dyDescent="0.2">
      <c r="A19" s="139" t="s">
        <v>6546</v>
      </c>
      <c r="B19" s="140" t="s">
        <v>930</v>
      </c>
      <c r="C19" s="156" t="s">
        <v>68</v>
      </c>
      <c r="D19" s="141" t="s">
        <v>4925</v>
      </c>
      <c r="E19" s="142" t="s">
        <v>949</v>
      </c>
      <c r="F19" s="142" t="s">
        <v>951</v>
      </c>
      <c r="G19" s="142">
        <v>38</v>
      </c>
      <c r="H19" s="143">
        <v>19941</v>
      </c>
      <c r="I19" s="142">
        <v>5</v>
      </c>
      <c r="J19" s="144" t="s">
        <v>4883</v>
      </c>
    </row>
    <row r="20" spans="1:10" s="145" customFormat="1" ht="19.899999999999999" customHeight="1" x14ac:dyDescent="0.2">
      <c r="A20" s="139" t="s">
        <v>6546</v>
      </c>
      <c r="B20" s="140" t="s">
        <v>930</v>
      </c>
      <c r="C20" s="156" t="s">
        <v>69</v>
      </c>
      <c r="D20" s="141" t="s">
        <v>4926</v>
      </c>
      <c r="E20" s="142" t="s">
        <v>949</v>
      </c>
      <c r="F20" s="142" t="s">
        <v>951</v>
      </c>
      <c r="G20" s="142">
        <v>66</v>
      </c>
      <c r="H20" s="143">
        <v>55199</v>
      </c>
      <c r="I20" s="142">
        <v>6</v>
      </c>
      <c r="J20" s="144" t="s">
        <v>6525</v>
      </c>
    </row>
    <row r="21" spans="1:10" s="145" customFormat="1" ht="19.899999999999999" customHeight="1" x14ac:dyDescent="0.2">
      <c r="A21" s="139" t="s">
        <v>6546</v>
      </c>
      <c r="B21" s="140" t="s">
        <v>930</v>
      </c>
      <c r="C21" s="156" t="s">
        <v>70</v>
      </c>
      <c r="D21" s="141" t="s">
        <v>4927</v>
      </c>
      <c r="E21" s="142" t="s">
        <v>949</v>
      </c>
      <c r="F21" s="142" t="s">
        <v>951</v>
      </c>
      <c r="G21" s="142">
        <v>60</v>
      </c>
      <c r="H21" s="143">
        <v>41311</v>
      </c>
      <c r="I21" s="142">
        <v>6</v>
      </c>
      <c r="J21" s="144" t="s">
        <v>6525</v>
      </c>
    </row>
    <row r="22" spans="1:10" s="145" customFormat="1" ht="19.899999999999999" customHeight="1" x14ac:dyDescent="0.2">
      <c r="A22" s="139" t="s">
        <v>6546</v>
      </c>
      <c r="B22" s="140" t="s">
        <v>930</v>
      </c>
      <c r="C22" s="156" t="s">
        <v>71</v>
      </c>
      <c r="D22" s="141" t="s">
        <v>4928</v>
      </c>
      <c r="E22" s="142" t="s">
        <v>949</v>
      </c>
      <c r="F22" s="142" t="s">
        <v>951</v>
      </c>
      <c r="G22" s="142">
        <v>36</v>
      </c>
      <c r="H22" s="143">
        <v>14177</v>
      </c>
      <c r="I22" s="142">
        <v>5</v>
      </c>
      <c r="J22" s="144" t="s">
        <v>4883</v>
      </c>
    </row>
    <row r="23" spans="1:10" s="145" customFormat="1" ht="19.899999999999999" customHeight="1" x14ac:dyDescent="0.2">
      <c r="A23" s="139" t="s">
        <v>6546</v>
      </c>
      <c r="B23" s="140" t="s">
        <v>930</v>
      </c>
      <c r="C23" s="156" t="s">
        <v>72</v>
      </c>
      <c r="D23" s="141" t="s">
        <v>4929</v>
      </c>
      <c r="E23" s="142" t="s">
        <v>949</v>
      </c>
      <c r="F23" s="142" t="s">
        <v>951</v>
      </c>
      <c r="G23" s="142">
        <v>45</v>
      </c>
      <c r="H23" s="143">
        <v>30193</v>
      </c>
      <c r="I23" s="142">
        <v>6</v>
      </c>
      <c r="J23" s="144" t="s">
        <v>6525</v>
      </c>
    </row>
    <row r="24" spans="1:10" s="145" customFormat="1" ht="19.899999999999999" customHeight="1" x14ac:dyDescent="0.2">
      <c r="A24" s="139" t="s">
        <v>6546</v>
      </c>
      <c r="B24" s="140" t="s">
        <v>930</v>
      </c>
      <c r="C24" s="156" t="s">
        <v>73</v>
      </c>
      <c r="D24" s="141" t="s">
        <v>4930</v>
      </c>
      <c r="E24" s="142" t="s">
        <v>949</v>
      </c>
      <c r="F24" s="142" t="s">
        <v>951</v>
      </c>
      <c r="G24" s="142">
        <v>38</v>
      </c>
      <c r="H24" s="143">
        <v>25403</v>
      </c>
      <c r="I24" s="142">
        <v>5</v>
      </c>
      <c r="J24" s="144" t="s">
        <v>4883</v>
      </c>
    </row>
    <row r="25" spans="1:10" s="145" customFormat="1" ht="19.899999999999999" customHeight="1" x14ac:dyDescent="0.2">
      <c r="A25" s="139" t="s">
        <v>6546</v>
      </c>
      <c r="B25" s="140" t="s">
        <v>930</v>
      </c>
      <c r="C25" s="156" t="s">
        <v>74</v>
      </c>
      <c r="D25" s="141" t="s">
        <v>4931</v>
      </c>
      <c r="E25" s="142" t="s">
        <v>949</v>
      </c>
      <c r="F25" s="142" t="s">
        <v>951</v>
      </c>
      <c r="G25" s="142">
        <v>31</v>
      </c>
      <c r="H25" s="143">
        <v>16329</v>
      </c>
      <c r="I25" s="142">
        <v>5</v>
      </c>
      <c r="J25" s="144" t="s">
        <v>4883</v>
      </c>
    </row>
    <row r="26" spans="1:10" s="145" customFormat="1" ht="19.899999999999999" customHeight="1" x14ac:dyDescent="0.2">
      <c r="A26" s="139" t="s">
        <v>6546</v>
      </c>
      <c r="B26" s="140" t="s">
        <v>930</v>
      </c>
      <c r="C26" s="156" t="s">
        <v>75</v>
      </c>
      <c r="D26" s="141" t="s">
        <v>4932</v>
      </c>
      <c r="E26" s="142" t="s">
        <v>949</v>
      </c>
      <c r="F26" s="142" t="s">
        <v>951</v>
      </c>
      <c r="G26" s="142">
        <v>37</v>
      </c>
      <c r="H26" s="143">
        <v>17332</v>
      </c>
      <c r="I26" s="142">
        <v>5</v>
      </c>
      <c r="J26" s="144" t="s">
        <v>4883</v>
      </c>
    </row>
    <row r="27" spans="1:10" s="145" customFormat="1" ht="19.899999999999999" customHeight="1" x14ac:dyDescent="0.2">
      <c r="A27" s="139" t="s">
        <v>6546</v>
      </c>
      <c r="B27" s="140" t="s">
        <v>930</v>
      </c>
      <c r="C27" s="156" t="s">
        <v>76</v>
      </c>
      <c r="D27" s="141" t="s">
        <v>6548</v>
      </c>
      <c r="E27" s="142" t="s">
        <v>949</v>
      </c>
      <c r="F27" s="142" t="s">
        <v>1062</v>
      </c>
      <c r="G27" s="142">
        <v>27</v>
      </c>
      <c r="H27" s="143">
        <v>10417</v>
      </c>
      <c r="I27" s="142">
        <v>2</v>
      </c>
      <c r="J27" s="144" t="s">
        <v>4934</v>
      </c>
    </row>
    <row r="28" spans="1:10" s="145" customFormat="1" ht="19.899999999999999" customHeight="1" x14ac:dyDescent="0.2">
      <c r="A28" s="139" t="s">
        <v>6546</v>
      </c>
      <c r="B28" s="140" t="s">
        <v>1305</v>
      </c>
      <c r="C28" s="156" t="s">
        <v>35</v>
      </c>
      <c r="D28" s="141" t="s">
        <v>6407</v>
      </c>
      <c r="E28" s="142" t="s">
        <v>929</v>
      </c>
      <c r="F28" s="142" t="s">
        <v>6</v>
      </c>
      <c r="G28" s="142">
        <v>760</v>
      </c>
      <c r="H28" s="143">
        <v>161756</v>
      </c>
      <c r="I28" s="142">
        <v>19</v>
      </c>
      <c r="J28" s="144" t="s">
        <v>6514</v>
      </c>
    </row>
    <row r="29" spans="1:10" s="145" customFormat="1" ht="19.899999999999999" customHeight="1" x14ac:dyDescent="0.2">
      <c r="A29" s="139" t="s">
        <v>6546</v>
      </c>
      <c r="B29" s="140" t="s">
        <v>1305</v>
      </c>
      <c r="C29" s="156" t="s">
        <v>36</v>
      </c>
      <c r="D29" s="141" t="s">
        <v>4876</v>
      </c>
      <c r="E29" s="142" t="s">
        <v>949</v>
      </c>
      <c r="F29" s="142" t="s">
        <v>958</v>
      </c>
      <c r="G29" s="142">
        <v>71</v>
      </c>
      <c r="H29" s="143">
        <v>61536</v>
      </c>
      <c r="I29" s="142">
        <v>10</v>
      </c>
      <c r="J29" s="144" t="s">
        <v>4877</v>
      </c>
    </row>
    <row r="30" spans="1:10" s="145" customFormat="1" ht="19.899999999999999" customHeight="1" x14ac:dyDescent="0.2">
      <c r="A30" s="139" t="s">
        <v>6546</v>
      </c>
      <c r="B30" s="140" t="s">
        <v>1305</v>
      </c>
      <c r="C30" s="156" t="s">
        <v>37</v>
      </c>
      <c r="D30" s="141" t="s">
        <v>4879</v>
      </c>
      <c r="E30" s="142" t="s">
        <v>949</v>
      </c>
      <c r="F30" s="142" t="s">
        <v>958</v>
      </c>
      <c r="G30" s="142">
        <v>125</v>
      </c>
      <c r="H30" s="143">
        <v>85611</v>
      </c>
      <c r="I30" s="142">
        <v>10</v>
      </c>
      <c r="J30" s="144" t="s">
        <v>4877</v>
      </c>
    </row>
    <row r="31" spans="1:10" s="145" customFormat="1" ht="19.899999999999999" customHeight="1" x14ac:dyDescent="0.2">
      <c r="A31" s="139" t="s">
        <v>6546</v>
      </c>
      <c r="B31" s="140" t="s">
        <v>1305</v>
      </c>
      <c r="C31" s="156" t="s">
        <v>38</v>
      </c>
      <c r="D31" s="141" t="s">
        <v>4882</v>
      </c>
      <c r="E31" s="142" t="s">
        <v>949</v>
      </c>
      <c r="F31" s="142" t="s">
        <v>951</v>
      </c>
      <c r="G31" s="142">
        <v>30</v>
      </c>
      <c r="H31" s="143">
        <v>18765</v>
      </c>
      <c r="I31" s="142">
        <v>5</v>
      </c>
      <c r="J31" s="144" t="s">
        <v>4883</v>
      </c>
    </row>
    <row r="32" spans="1:10" s="145" customFormat="1" ht="19.899999999999999" customHeight="1" x14ac:dyDescent="0.2">
      <c r="A32" s="139" t="s">
        <v>6546</v>
      </c>
      <c r="B32" s="140" t="s">
        <v>1305</v>
      </c>
      <c r="C32" s="156" t="s">
        <v>39</v>
      </c>
      <c r="D32" s="141" t="s">
        <v>4885</v>
      </c>
      <c r="E32" s="142" t="s">
        <v>949</v>
      </c>
      <c r="F32" s="142" t="s">
        <v>998</v>
      </c>
      <c r="G32" s="142">
        <v>152</v>
      </c>
      <c r="H32" s="143">
        <v>72442</v>
      </c>
      <c r="I32" s="142">
        <v>13</v>
      </c>
      <c r="J32" s="144" t="s">
        <v>6523</v>
      </c>
    </row>
    <row r="33" spans="1:10" s="145" customFormat="1" ht="19.899999999999999" customHeight="1" x14ac:dyDescent="0.2">
      <c r="A33" s="139" t="s">
        <v>6546</v>
      </c>
      <c r="B33" s="140" t="s">
        <v>1305</v>
      </c>
      <c r="C33" s="156" t="s">
        <v>40</v>
      </c>
      <c r="D33" s="141" t="s">
        <v>4888</v>
      </c>
      <c r="E33" s="142" t="s">
        <v>949</v>
      </c>
      <c r="F33" s="142" t="s">
        <v>951</v>
      </c>
      <c r="G33" s="142">
        <v>60</v>
      </c>
      <c r="H33" s="143">
        <v>37229</v>
      </c>
      <c r="I33" s="142">
        <v>6</v>
      </c>
      <c r="J33" s="144" t="s">
        <v>6525</v>
      </c>
    </row>
    <row r="34" spans="1:10" s="145" customFormat="1" ht="19.899999999999999" customHeight="1" x14ac:dyDescent="0.2">
      <c r="A34" s="139" t="s">
        <v>6546</v>
      </c>
      <c r="B34" s="140" t="s">
        <v>1305</v>
      </c>
      <c r="C34" s="156" t="s">
        <v>41</v>
      </c>
      <c r="D34" s="141" t="s">
        <v>4890</v>
      </c>
      <c r="E34" s="142" t="s">
        <v>949</v>
      </c>
      <c r="F34" s="142" t="s">
        <v>998</v>
      </c>
      <c r="G34" s="142">
        <v>118</v>
      </c>
      <c r="H34" s="143">
        <v>58406</v>
      </c>
      <c r="I34" s="142">
        <v>13</v>
      </c>
      <c r="J34" s="144" t="s">
        <v>6523</v>
      </c>
    </row>
    <row r="35" spans="1:10" s="145" customFormat="1" ht="19.899999999999999" customHeight="1" x14ac:dyDescent="0.2">
      <c r="A35" s="139" t="s">
        <v>6546</v>
      </c>
      <c r="B35" s="140" t="s">
        <v>1305</v>
      </c>
      <c r="C35" s="156" t="s">
        <v>42</v>
      </c>
      <c r="D35" s="141" t="s">
        <v>4893</v>
      </c>
      <c r="E35" s="142" t="s">
        <v>949</v>
      </c>
      <c r="F35" s="142" t="s">
        <v>951</v>
      </c>
      <c r="G35" s="142">
        <v>65</v>
      </c>
      <c r="H35" s="143">
        <v>62189</v>
      </c>
      <c r="I35" s="142">
        <v>7</v>
      </c>
      <c r="J35" s="144" t="s">
        <v>4894</v>
      </c>
    </row>
    <row r="36" spans="1:10" s="145" customFormat="1" ht="19.899999999999999" customHeight="1" x14ac:dyDescent="0.2">
      <c r="A36" s="139" t="s">
        <v>6546</v>
      </c>
      <c r="B36" s="140" t="s">
        <v>1305</v>
      </c>
      <c r="C36" s="156" t="s">
        <v>43</v>
      </c>
      <c r="D36" s="141" t="s">
        <v>4896</v>
      </c>
      <c r="E36" s="142" t="s">
        <v>949</v>
      </c>
      <c r="F36" s="142" t="s">
        <v>958</v>
      </c>
      <c r="G36" s="142">
        <v>64</v>
      </c>
      <c r="H36" s="143">
        <v>50787</v>
      </c>
      <c r="I36" s="142">
        <v>10</v>
      </c>
      <c r="J36" s="144" t="s">
        <v>4877</v>
      </c>
    </row>
    <row r="37" spans="1:10" s="145" customFormat="1" ht="19.899999999999999" customHeight="1" x14ac:dyDescent="0.2">
      <c r="A37" s="139" t="s">
        <v>6546</v>
      </c>
      <c r="B37" s="140" t="s">
        <v>1305</v>
      </c>
      <c r="C37" s="156" t="s">
        <v>44</v>
      </c>
      <c r="D37" s="141" t="s">
        <v>4897</v>
      </c>
      <c r="E37" s="142" t="s">
        <v>949</v>
      </c>
      <c r="F37" s="142" t="s">
        <v>951</v>
      </c>
      <c r="G37" s="142">
        <v>64</v>
      </c>
      <c r="H37" s="143">
        <v>31657</v>
      </c>
      <c r="I37" s="142">
        <v>6</v>
      </c>
      <c r="J37" s="144" t="s">
        <v>6525</v>
      </c>
    </row>
    <row r="38" spans="1:10" s="145" customFormat="1" ht="19.899999999999999" customHeight="1" x14ac:dyDescent="0.2">
      <c r="A38" s="139" t="s">
        <v>6546</v>
      </c>
      <c r="B38" s="140" t="s">
        <v>1305</v>
      </c>
      <c r="C38" s="156" t="s">
        <v>45</v>
      </c>
      <c r="D38" s="141" t="s">
        <v>4898</v>
      </c>
      <c r="E38" s="142" t="s">
        <v>949</v>
      </c>
      <c r="F38" s="142" t="s">
        <v>951</v>
      </c>
      <c r="G38" s="142">
        <v>30</v>
      </c>
      <c r="H38" s="143">
        <v>26728</v>
      </c>
      <c r="I38" s="142">
        <v>5</v>
      </c>
      <c r="J38" s="144" t="s">
        <v>4883</v>
      </c>
    </row>
    <row r="39" spans="1:10" s="145" customFormat="1" ht="19.899999999999999" customHeight="1" x14ac:dyDescent="0.2">
      <c r="A39" s="139" t="s">
        <v>6546</v>
      </c>
      <c r="B39" s="140" t="s">
        <v>1305</v>
      </c>
      <c r="C39" s="156" t="s">
        <v>46</v>
      </c>
      <c r="D39" s="141" t="s">
        <v>4899</v>
      </c>
      <c r="E39" s="142" t="s">
        <v>949</v>
      </c>
      <c r="F39" s="142" t="s">
        <v>951</v>
      </c>
      <c r="G39" s="142">
        <v>43</v>
      </c>
      <c r="H39" s="143">
        <v>21517</v>
      </c>
      <c r="I39" s="142">
        <v>5</v>
      </c>
      <c r="J39" s="144" t="s">
        <v>4883</v>
      </c>
    </row>
    <row r="40" spans="1:10" s="145" customFormat="1" ht="19.899999999999999" customHeight="1" x14ac:dyDescent="0.2">
      <c r="A40" s="139" t="s">
        <v>6546</v>
      </c>
      <c r="B40" s="140" t="s">
        <v>1305</v>
      </c>
      <c r="C40" s="156" t="s">
        <v>47</v>
      </c>
      <c r="D40" s="141" t="s">
        <v>4900</v>
      </c>
      <c r="E40" s="142" t="s">
        <v>949</v>
      </c>
      <c r="F40" s="142" t="s">
        <v>951</v>
      </c>
      <c r="G40" s="142">
        <v>30</v>
      </c>
      <c r="H40" s="143">
        <v>46970</v>
      </c>
      <c r="I40" s="142">
        <v>6</v>
      </c>
      <c r="J40" s="144" t="s">
        <v>6525</v>
      </c>
    </row>
    <row r="41" spans="1:10" s="145" customFormat="1" ht="19.899999999999999" customHeight="1" x14ac:dyDescent="0.2">
      <c r="A41" s="139" t="s">
        <v>6546</v>
      </c>
      <c r="B41" s="140" t="s">
        <v>1305</v>
      </c>
      <c r="C41" s="156" t="s">
        <v>48</v>
      </c>
      <c r="D41" s="141" t="s">
        <v>4902</v>
      </c>
      <c r="E41" s="142" t="s">
        <v>949</v>
      </c>
      <c r="F41" s="142" t="s">
        <v>951</v>
      </c>
      <c r="G41" s="142">
        <v>30</v>
      </c>
      <c r="H41" s="143">
        <v>21611</v>
      </c>
      <c r="I41" s="142">
        <v>5</v>
      </c>
      <c r="J41" s="144" t="s">
        <v>4883</v>
      </c>
    </row>
    <row r="42" spans="1:10" s="145" customFormat="1" ht="19.899999999999999" customHeight="1" x14ac:dyDescent="0.2">
      <c r="A42" s="139" t="s">
        <v>6546</v>
      </c>
      <c r="B42" s="140" t="s">
        <v>1305</v>
      </c>
      <c r="C42" s="156" t="s">
        <v>49</v>
      </c>
      <c r="D42" s="141" t="s">
        <v>4903</v>
      </c>
      <c r="E42" s="142" t="s">
        <v>949</v>
      </c>
      <c r="F42" s="142" t="s">
        <v>951</v>
      </c>
      <c r="G42" s="142">
        <v>33</v>
      </c>
      <c r="H42" s="143">
        <v>21689</v>
      </c>
      <c r="I42" s="142">
        <v>5</v>
      </c>
      <c r="J42" s="144" t="s">
        <v>4883</v>
      </c>
    </row>
    <row r="43" spans="1:10" s="145" customFormat="1" ht="19.899999999999999" customHeight="1" x14ac:dyDescent="0.2">
      <c r="A43" s="139" t="s">
        <v>6546</v>
      </c>
      <c r="B43" s="140" t="s">
        <v>1305</v>
      </c>
      <c r="C43" s="156" t="s">
        <v>50</v>
      </c>
      <c r="D43" s="141" t="s">
        <v>6549</v>
      </c>
      <c r="E43" s="142" t="s">
        <v>949</v>
      </c>
      <c r="F43" s="142" t="s">
        <v>958</v>
      </c>
      <c r="G43" s="142">
        <v>68</v>
      </c>
      <c r="H43" s="143">
        <v>44947</v>
      </c>
      <c r="I43" s="142">
        <v>9</v>
      </c>
      <c r="J43" s="144" t="s">
        <v>4966</v>
      </c>
    </row>
    <row r="44" spans="1:10" s="145" customFormat="1" ht="19.899999999999999" customHeight="1" x14ac:dyDescent="0.2">
      <c r="A44" s="139" t="s">
        <v>6546</v>
      </c>
      <c r="B44" s="140" t="s">
        <v>1305</v>
      </c>
      <c r="C44" s="156" t="s">
        <v>51</v>
      </c>
      <c r="D44" s="141" t="s">
        <v>4906</v>
      </c>
      <c r="E44" s="142" t="s">
        <v>949</v>
      </c>
      <c r="F44" s="142" t="s">
        <v>951</v>
      </c>
      <c r="G44" s="142">
        <v>30</v>
      </c>
      <c r="H44" s="143">
        <v>32155</v>
      </c>
      <c r="I44" s="142">
        <v>6</v>
      </c>
      <c r="J44" s="144" t="s">
        <v>6525</v>
      </c>
    </row>
    <row r="45" spans="1:10" s="145" customFormat="1" ht="19.899999999999999" customHeight="1" x14ac:dyDescent="0.2">
      <c r="A45" s="139" t="s">
        <v>6546</v>
      </c>
      <c r="B45" s="140" t="s">
        <v>1305</v>
      </c>
      <c r="C45" s="156" t="s">
        <v>52</v>
      </c>
      <c r="D45" s="141" t="s">
        <v>4907</v>
      </c>
      <c r="E45" s="142" t="s">
        <v>949</v>
      </c>
      <c r="F45" s="142" t="s">
        <v>1062</v>
      </c>
      <c r="G45" s="142">
        <v>0</v>
      </c>
      <c r="H45" s="143">
        <v>14622</v>
      </c>
      <c r="I45" s="142">
        <v>2</v>
      </c>
      <c r="J45" s="144" t="s">
        <v>4934</v>
      </c>
    </row>
    <row r="46" spans="1:10" s="145" customFormat="1" ht="19.899999999999999" customHeight="1" x14ac:dyDescent="0.2">
      <c r="A46" s="139" t="s">
        <v>6546</v>
      </c>
      <c r="B46" s="140" t="s">
        <v>1160</v>
      </c>
      <c r="C46" s="156" t="s">
        <v>99</v>
      </c>
      <c r="D46" s="141" t="s">
        <v>6286</v>
      </c>
      <c r="E46" s="142" t="s">
        <v>939</v>
      </c>
      <c r="F46" s="142" t="s">
        <v>932</v>
      </c>
      <c r="G46" s="142">
        <v>500</v>
      </c>
      <c r="H46" s="143">
        <v>75799</v>
      </c>
      <c r="I46" s="142">
        <v>17</v>
      </c>
      <c r="J46" s="144" t="s">
        <v>6283</v>
      </c>
    </row>
    <row r="47" spans="1:10" s="145" customFormat="1" ht="19.899999999999999" customHeight="1" x14ac:dyDescent="0.2">
      <c r="A47" s="139" t="s">
        <v>6546</v>
      </c>
      <c r="B47" s="140" t="s">
        <v>1160</v>
      </c>
      <c r="C47" s="156" t="s">
        <v>100</v>
      </c>
      <c r="D47" s="141" t="s">
        <v>4958</v>
      </c>
      <c r="E47" s="142" t="s">
        <v>949</v>
      </c>
      <c r="F47" s="142" t="s">
        <v>951</v>
      </c>
      <c r="G47" s="142">
        <v>50</v>
      </c>
      <c r="H47" s="143">
        <v>34715</v>
      </c>
      <c r="I47" s="142">
        <v>6</v>
      </c>
      <c r="J47" s="144" t="s">
        <v>6525</v>
      </c>
    </row>
    <row r="48" spans="1:10" s="145" customFormat="1" ht="19.899999999999999" customHeight="1" x14ac:dyDescent="0.2">
      <c r="A48" s="139" t="s">
        <v>6546</v>
      </c>
      <c r="B48" s="140" t="s">
        <v>1160</v>
      </c>
      <c r="C48" s="156" t="s">
        <v>101</v>
      </c>
      <c r="D48" s="141" t="s">
        <v>4959</v>
      </c>
      <c r="E48" s="142" t="s">
        <v>949</v>
      </c>
      <c r="F48" s="142" t="s">
        <v>951</v>
      </c>
      <c r="G48" s="142">
        <v>44</v>
      </c>
      <c r="H48" s="143">
        <v>38138</v>
      </c>
      <c r="I48" s="142">
        <v>6</v>
      </c>
      <c r="J48" s="144" t="s">
        <v>6525</v>
      </c>
    </row>
    <row r="49" spans="1:10" s="145" customFormat="1" ht="19.899999999999999" customHeight="1" x14ac:dyDescent="0.2">
      <c r="A49" s="139" t="s">
        <v>6546</v>
      </c>
      <c r="B49" s="140" t="s">
        <v>1160</v>
      </c>
      <c r="C49" s="156" t="s">
        <v>102</v>
      </c>
      <c r="D49" s="141" t="s">
        <v>4960</v>
      </c>
      <c r="E49" s="142" t="s">
        <v>949</v>
      </c>
      <c r="F49" s="142" t="s">
        <v>951</v>
      </c>
      <c r="G49" s="142">
        <v>42</v>
      </c>
      <c r="H49" s="143">
        <v>48340</v>
      </c>
      <c r="I49" s="142">
        <v>6</v>
      </c>
      <c r="J49" s="144" t="s">
        <v>6525</v>
      </c>
    </row>
    <row r="50" spans="1:10" s="145" customFormat="1" ht="19.899999999999999" customHeight="1" x14ac:dyDescent="0.2">
      <c r="A50" s="139" t="s">
        <v>6546</v>
      </c>
      <c r="B50" s="140" t="s">
        <v>1160</v>
      </c>
      <c r="C50" s="156" t="s">
        <v>103</v>
      </c>
      <c r="D50" s="141" t="s">
        <v>4962</v>
      </c>
      <c r="E50" s="142" t="s">
        <v>949</v>
      </c>
      <c r="F50" s="142" t="s">
        <v>951</v>
      </c>
      <c r="G50" s="142">
        <v>35</v>
      </c>
      <c r="H50" s="143">
        <v>34380</v>
      </c>
      <c r="I50" s="142">
        <v>6</v>
      </c>
      <c r="J50" s="144" t="s">
        <v>6525</v>
      </c>
    </row>
    <row r="51" spans="1:10" s="145" customFormat="1" ht="19.899999999999999" customHeight="1" x14ac:dyDescent="0.2">
      <c r="A51" s="139" t="s">
        <v>6546</v>
      </c>
      <c r="B51" s="140" t="s">
        <v>1160</v>
      </c>
      <c r="C51" s="156" t="s">
        <v>104</v>
      </c>
      <c r="D51" s="141" t="s">
        <v>4963</v>
      </c>
      <c r="E51" s="142" t="s">
        <v>949</v>
      </c>
      <c r="F51" s="142" t="s">
        <v>951</v>
      </c>
      <c r="G51" s="142">
        <v>36</v>
      </c>
      <c r="H51" s="143">
        <v>34216</v>
      </c>
      <c r="I51" s="142">
        <v>6</v>
      </c>
      <c r="J51" s="144" t="s">
        <v>6525</v>
      </c>
    </row>
    <row r="52" spans="1:10" s="145" customFormat="1" ht="19.899999999999999" customHeight="1" x14ac:dyDescent="0.2">
      <c r="A52" s="139" t="s">
        <v>6546</v>
      </c>
      <c r="B52" s="140" t="s">
        <v>1160</v>
      </c>
      <c r="C52" s="156" t="s">
        <v>105</v>
      </c>
      <c r="D52" s="141" t="s">
        <v>4964</v>
      </c>
      <c r="E52" s="142" t="s">
        <v>949</v>
      </c>
      <c r="F52" s="142" t="s">
        <v>951</v>
      </c>
      <c r="G52" s="142">
        <v>35</v>
      </c>
      <c r="H52" s="143">
        <v>11173</v>
      </c>
      <c r="I52" s="142">
        <v>5</v>
      </c>
      <c r="J52" s="144" t="s">
        <v>4883</v>
      </c>
    </row>
    <row r="53" spans="1:10" s="145" customFormat="1" ht="19.899999999999999" customHeight="1" x14ac:dyDescent="0.2">
      <c r="A53" s="139" t="s">
        <v>6546</v>
      </c>
      <c r="B53" s="140" t="s">
        <v>1160</v>
      </c>
      <c r="C53" s="156" t="s">
        <v>106</v>
      </c>
      <c r="D53" s="141" t="s">
        <v>6550</v>
      </c>
      <c r="E53" s="142" t="s">
        <v>949</v>
      </c>
      <c r="F53" s="142" t="s">
        <v>958</v>
      </c>
      <c r="G53" s="142">
        <v>38</v>
      </c>
      <c r="H53" s="143">
        <v>25754</v>
      </c>
      <c r="I53" s="142">
        <v>9</v>
      </c>
      <c r="J53" s="144" t="s">
        <v>4966</v>
      </c>
    </row>
    <row r="54" spans="1:10" s="145" customFormat="1" ht="19.899999999999999" customHeight="1" x14ac:dyDescent="0.2">
      <c r="A54" s="139" t="s">
        <v>6546</v>
      </c>
      <c r="B54" s="140" t="s">
        <v>1387</v>
      </c>
      <c r="C54" s="156" t="s">
        <v>107</v>
      </c>
      <c r="D54" s="141" t="s">
        <v>6287</v>
      </c>
      <c r="E54" s="142" t="s">
        <v>939</v>
      </c>
      <c r="F54" s="142" t="s">
        <v>932</v>
      </c>
      <c r="G54" s="142">
        <v>204</v>
      </c>
      <c r="H54" s="143">
        <v>32201</v>
      </c>
      <c r="I54" s="142">
        <v>16</v>
      </c>
      <c r="J54" s="144" t="s">
        <v>6484</v>
      </c>
    </row>
    <row r="55" spans="1:10" s="145" customFormat="1" ht="19.899999999999999" customHeight="1" x14ac:dyDescent="0.2">
      <c r="A55" s="139" t="s">
        <v>6546</v>
      </c>
      <c r="B55" s="140" t="s">
        <v>1387</v>
      </c>
      <c r="C55" s="156" t="s">
        <v>108</v>
      </c>
      <c r="D55" s="141" t="s">
        <v>4967</v>
      </c>
      <c r="E55" s="142" t="s">
        <v>949</v>
      </c>
      <c r="F55" s="142" t="s">
        <v>951</v>
      </c>
      <c r="G55" s="142">
        <v>34</v>
      </c>
      <c r="H55" s="143">
        <v>16102</v>
      </c>
      <c r="I55" s="142">
        <v>5</v>
      </c>
      <c r="J55" s="144" t="s">
        <v>4883</v>
      </c>
    </row>
    <row r="56" spans="1:10" s="145" customFormat="1" ht="19.899999999999999" customHeight="1" x14ac:dyDescent="0.2">
      <c r="A56" s="139" t="s">
        <v>6546</v>
      </c>
      <c r="B56" s="140" t="s">
        <v>1387</v>
      </c>
      <c r="C56" s="156" t="s">
        <v>109</v>
      </c>
      <c r="D56" s="141" t="s">
        <v>4968</v>
      </c>
      <c r="E56" s="142" t="s">
        <v>949</v>
      </c>
      <c r="F56" s="142" t="s">
        <v>958</v>
      </c>
      <c r="G56" s="142">
        <v>58</v>
      </c>
      <c r="H56" s="143">
        <v>25666</v>
      </c>
      <c r="I56" s="142">
        <v>9</v>
      </c>
      <c r="J56" s="144" t="s">
        <v>4966</v>
      </c>
    </row>
    <row r="57" spans="1:10" s="145" customFormat="1" ht="19.899999999999999" customHeight="1" x14ac:dyDescent="0.2">
      <c r="A57" s="139" t="s">
        <v>6546</v>
      </c>
      <c r="B57" s="140" t="s">
        <v>1387</v>
      </c>
      <c r="C57" s="156" t="s">
        <v>110</v>
      </c>
      <c r="D57" s="141" t="s">
        <v>4969</v>
      </c>
      <c r="E57" s="142" t="s">
        <v>949</v>
      </c>
      <c r="F57" s="142" t="s">
        <v>998</v>
      </c>
      <c r="G57" s="142">
        <v>110</v>
      </c>
      <c r="H57" s="143">
        <v>40549</v>
      </c>
      <c r="I57" s="142">
        <v>13</v>
      </c>
      <c r="J57" s="144" t="s">
        <v>6523</v>
      </c>
    </row>
    <row r="58" spans="1:10" s="145" customFormat="1" ht="19.899999999999999" customHeight="1" x14ac:dyDescent="0.2">
      <c r="A58" s="139" t="s">
        <v>6546</v>
      </c>
      <c r="B58" s="140" t="s">
        <v>1387</v>
      </c>
      <c r="C58" s="156" t="s">
        <v>111</v>
      </c>
      <c r="D58" s="141" t="s">
        <v>4970</v>
      </c>
      <c r="E58" s="142" t="s">
        <v>949</v>
      </c>
      <c r="F58" s="142" t="s">
        <v>951</v>
      </c>
      <c r="G58" s="142">
        <v>33</v>
      </c>
      <c r="H58" s="143">
        <v>27341</v>
      </c>
      <c r="I58" s="142">
        <v>5</v>
      </c>
      <c r="J58" s="144" t="s">
        <v>4883</v>
      </c>
    </row>
    <row r="59" spans="1:10" s="145" customFormat="1" ht="19.899999999999999" customHeight="1" x14ac:dyDescent="0.2">
      <c r="A59" s="139" t="s">
        <v>6546</v>
      </c>
      <c r="B59" s="140" t="s">
        <v>1387</v>
      </c>
      <c r="C59" s="156" t="s">
        <v>112</v>
      </c>
      <c r="D59" s="141" t="s">
        <v>4971</v>
      </c>
      <c r="E59" s="142" t="s">
        <v>949</v>
      </c>
      <c r="F59" s="142" t="s">
        <v>951</v>
      </c>
      <c r="G59" s="142">
        <v>32</v>
      </c>
      <c r="H59" s="143">
        <v>32333</v>
      </c>
      <c r="I59" s="142">
        <v>6</v>
      </c>
      <c r="J59" s="144" t="s">
        <v>6525</v>
      </c>
    </row>
    <row r="60" spans="1:10" s="145" customFormat="1" ht="19.899999999999999" customHeight="1" x14ac:dyDescent="0.2">
      <c r="A60" s="139" t="s">
        <v>6546</v>
      </c>
      <c r="B60" s="140" t="s">
        <v>1387</v>
      </c>
      <c r="C60" s="156" t="s">
        <v>113</v>
      </c>
      <c r="D60" s="141" t="s">
        <v>4972</v>
      </c>
      <c r="E60" s="142" t="s">
        <v>949</v>
      </c>
      <c r="F60" s="142" t="s">
        <v>951</v>
      </c>
      <c r="G60" s="142">
        <v>35</v>
      </c>
      <c r="H60" s="143">
        <v>14651</v>
      </c>
      <c r="I60" s="142">
        <v>5</v>
      </c>
      <c r="J60" s="144" t="s">
        <v>4883</v>
      </c>
    </row>
    <row r="61" spans="1:10" s="145" customFormat="1" ht="19.899999999999999" customHeight="1" x14ac:dyDescent="0.2">
      <c r="A61" s="139" t="s">
        <v>6546</v>
      </c>
      <c r="B61" s="140" t="s">
        <v>1196</v>
      </c>
      <c r="C61" s="156" t="s">
        <v>77</v>
      </c>
      <c r="D61" s="141" t="s">
        <v>6282</v>
      </c>
      <c r="E61" s="142" t="s">
        <v>939</v>
      </c>
      <c r="F61" s="142" t="s">
        <v>932</v>
      </c>
      <c r="G61" s="142">
        <v>466</v>
      </c>
      <c r="H61" s="143">
        <v>63991</v>
      </c>
      <c r="I61" s="142">
        <v>17</v>
      </c>
      <c r="J61" s="144" t="s">
        <v>6283</v>
      </c>
    </row>
    <row r="62" spans="1:10" s="145" customFormat="1" ht="19.899999999999999" customHeight="1" x14ac:dyDescent="0.2">
      <c r="A62" s="139" t="s">
        <v>6546</v>
      </c>
      <c r="B62" s="140" t="s">
        <v>1196</v>
      </c>
      <c r="C62" s="156" t="s">
        <v>78</v>
      </c>
      <c r="D62" s="141" t="s">
        <v>4935</v>
      </c>
      <c r="E62" s="142" t="s">
        <v>949</v>
      </c>
      <c r="F62" s="142" t="s">
        <v>951</v>
      </c>
      <c r="G62" s="142">
        <v>30</v>
      </c>
      <c r="H62" s="143">
        <v>11975</v>
      </c>
      <c r="I62" s="142">
        <v>5</v>
      </c>
      <c r="J62" s="144" t="s">
        <v>4883</v>
      </c>
    </row>
    <row r="63" spans="1:10" s="145" customFormat="1" ht="19.899999999999999" customHeight="1" x14ac:dyDescent="0.2">
      <c r="A63" s="139" t="s">
        <v>6546</v>
      </c>
      <c r="B63" s="140" t="s">
        <v>1196</v>
      </c>
      <c r="C63" s="156" t="s">
        <v>79</v>
      </c>
      <c r="D63" s="141" t="s">
        <v>4936</v>
      </c>
      <c r="E63" s="142" t="s">
        <v>949</v>
      </c>
      <c r="F63" s="142" t="s">
        <v>951</v>
      </c>
      <c r="G63" s="142">
        <v>31</v>
      </c>
      <c r="H63" s="143">
        <v>8019</v>
      </c>
      <c r="I63" s="142">
        <v>5</v>
      </c>
      <c r="J63" s="144" t="s">
        <v>4883</v>
      </c>
    </row>
    <row r="64" spans="1:10" s="145" customFormat="1" ht="19.899999999999999" customHeight="1" x14ac:dyDescent="0.2">
      <c r="A64" s="139" t="s">
        <v>6546</v>
      </c>
      <c r="B64" s="140" t="s">
        <v>1196</v>
      </c>
      <c r="C64" s="156" t="s">
        <v>80</v>
      </c>
      <c r="D64" s="141" t="s">
        <v>4937</v>
      </c>
      <c r="E64" s="142" t="s">
        <v>949</v>
      </c>
      <c r="F64" s="142" t="s">
        <v>951</v>
      </c>
      <c r="G64" s="142">
        <v>40</v>
      </c>
      <c r="H64" s="143">
        <v>23177</v>
      </c>
      <c r="I64" s="142">
        <v>5</v>
      </c>
      <c r="J64" s="144" t="s">
        <v>4883</v>
      </c>
    </row>
    <row r="65" spans="1:10" s="145" customFormat="1" ht="19.899999999999999" customHeight="1" x14ac:dyDescent="0.2">
      <c r="A65" s="139" t="s">
        <v>6546</v>
      </c>
      <c r="B65" s="140" t="s">
        <v>1196</v>
      </c>
      <c r="C65" s="156" t="s">
        <v>81</v>
      </c>
      <c r="D65" s="141" t="s">
        <v>4938</v>
      </c>
      <c r="E65" s="142" t="s">
        <v>949</v>
      </c>
      <c r="F65" s="142" t="s">
        <v>951</v>
      </c>
      <c r="G65" s="142">
        <v>40</v>
      </c>
      <c r="H65" s="143">
        <v>32907</v>
      </c>
      <c r="I65" s="142">
        <v>6</v>
      </c>
      <c r="J65" s="144" t="s">
        <v>6525</v>
      </c>
    </row>
    <row r="66" spans="1:10" s="145" customFormat="1" ht="19.899999999999999" customHeight="1" x14ac:dyDescent="0.2">
      <c r="A66" s="139" t="s">
        <v>6546</v>
      </c>
      <c r="B66" s="140" t="s">
        <v>1196</v>
      </c>
      <c r="C66" s="156" t="s">
        <v>82</v>
      </c>
      <c r="D66" s="141" t="s">
        <v>4939</v>
      </c>
      <c r="E66" s="142" t="s">
        <v>949</v>
      </c>
      <c r="F66" s="142" t="s">
        <v>951</v>
      </c>
      <c r="G66" s="142">
        <v>83</v>
      </c>
      <c r="H66" s="143">
        <v>47856</v>
      </c>
      <c r="I66" s="142">
        <v>6</v>
      </c>
      <c r="J66" s="144" t="s">
        <v>6525</v>
      </c>
    </row>
    <row r="67" spans="1:10" s="145" customFormat="1" ht="19.899999999999999" customHeight="1" x14ac:dyDescent="0.2">
      <c r="A67" s="139" t="s">
        <v>6546</v>
      </c>
      <c r="B67" s="140" t="s">
        <v>1196</v>
      </c>
      <c r="C67" s="156" t="s">
        <v>83</v>
      </c>
      <c r="D67" s="141" t="s">
        <v>4940</v>
      </c>
      <c r="E67" s="142" t="s">
        <v>949</v>
      </c>
      <c r="F67" s="142" t="s">
        <v>951</v>
      </c>
      <c r="G67" s="142">
        <v>35</v>
      </c>
      <c r="H67" s="143">
        <v>13946</v>
      </c>
      <c r="I67" s="142">
        <v>5</v>
      </c>
      <c r="J67" s="144" t="s">
        <v>4883</v>
      </c>
    </row>
    <row r="68" spans="1:10" s="145" customFormat="1" ht="19.899999999999999" customHeight="1" x14ac:dyDescent="0.2">
      <c r="A68" s="139" t="s">
        <v>6546</v>
      </c>
      <c r="B68" s="140" t="s">
        <v>1196</v>
      </c>
      <c r="C68" s="156" t="s">
        <v>84</v>
      </c>
      <c r="D68" s="141" t="s">
        <v>4941</v>
      </c>
      <c r="E68" s="142" t="s">
        <v>949</v>
      </c>
      <c r="F68" s="142" t="s">
        <v>951</v>
      </c>
      <c r="G68" s="142">
        <v>40</v>
      </c>
      <c r="H68" s="143">
        <v>17725</v>
      </c>
      <c r="I68" s="142">
        <v>5</v>
      </c>
      <c r="J68" s="144" t="s">
        <v>4883</v>
      </c>
    </row>
    <row r="69" spans="1:10" s="145" customFormat="1" ht="19.899999999999999" customHeight="1" x14ac:dyDescent="0.2">
      <c r="A69" s="139" t="s">
        <v>6546</v>
      </c>
      <c r="B69" s="140" t="s">
        <v>1196</v>
      </c>
      <c r="C69" s="156" t="s">
        <v>85</v>
      </c>
      <c r="D69" s="141" t="s">
        <v>4942</v>
      </c>
      <c r="E69" s="142" t="s">
        <v>949</v>
      </c>
      <c r="F69" s="142" t="s">
        <v>951</v>
      </c>
      <c r="G69" s="142">
        <v>30</v>
      </c>
      <c r="H69" s="143">
        <v>9871</v>
      </c>
      <c r="I69" s="142">
        <v>5</v>
      </c>
      <c r="J69" s="144" t="s">
        <v>4883</v>
      </c>
    </row>
    <row r="70" spans="1:10" s="145" customFormat="1" ht="19.899999999999999" customHeight="1" x14ac:dyDescent="0.2">
      <c r="A70" s="139" t="s">
        <v>6546</v>
      </c>
      <c r="B70" s="140" t="s">
        <v>1196</v>
      </c>
      <c r="C70" s="156" t="s">
        <v>86</v>
      </c>
      <c r="D70" s="141" t="s">
        <v>4943</v>
      </c>
      <c r="E70" s="142" t="s">
        <v>949</v>
      </c>
      <c r="F70" s="142" t="s">
        <v>951</v>
      </c>
      <c r="G70" s="142">
        <v>30</v>
      </c>
      <c r="H70" s="143">
        <v>10898</v>
      </c>
      <c r="I70" s="142">
        <v>5</v>
      </c>
      <c r="J70" s="144" t="s">
        <v>4883</v>
      </c>
    </row>
    <row r="71" spans="1:10" s="145" customFormat="1" ht="19.899999999999999" customHeight="1" x14ac:dyDescent="0.2">
      <c r="A71" s="139" t="s">
        <v>6546</v>
      </c>
      <c r="B71" s="140" t="s">
        <v>1196</v>
      </c>
      <c r="C71" s="156" t="s">
        <v>87</v>
      </c>
      <c r="D71" s="141" t="s">
        <v>4944</v>
      </c>
      <c r="E71" s="142" t="s">
        <v>949</v>
      </c>
      <c r="F71" s="142" t="s">
        <v>951</v>
      </c>
      <c r="G71" s="142">
        <v>20</v>
      </c>
      <c r="H71" s="143">
        <v>12029</v>
      </c>
      <c r="I71" s="142">
        <v>5</v>
      </c>
      <c r="J71" s="144" t="s">
        <v>4883</v>
      </c>
    </row>
    <row r="72" spans="1:10" s="145" customFormat="1" ht="19.899999999999999" customHeight="1" x14ac:dyDescent="0.2">
      <c r="A72" s="139" t="s">
        <v>6546</v>
      </c>
      <c r="B72" s="140" t="s">
        <v>1196</v>
      </c>
      <c r="C72" s="156" t="s">
        <v>88</v>
      </c>
      <c r="D72" s="141" t="s">
        <v>4945</v>
      </c>
      <c r="E72" s="142" t="s">
        <v>949</v>
      </c>
      <c r="F72" s="142" t="s">
        <v>951</v>
      </c>
      <c r="G72" s="142">
        <v>30</v>
      </c>
      <c r="H72" s="143">
        <v>8499</v>
      </c>
      <c r="I72" s="142">
        <v>5</v>
      </c>
      <c r="J72" s="144" t="s">
        <v>4883</v>
      </c>
    </row>
    <row r="73" spans="1:10" s="145" customFormat="1" ht="19.899999999999999" customHeight="1" x14ac:dyDescent="0.2">
      <c r="A73" s="139" t="s">
        <v>6546</v>
      </c>
      <c r="B73" s="140" t="s">
        <v>1196</v>
      </c>
      <c r="C73" s="156" t="s">
        <v>89</v>
      </c>
      <c r="D73" s="141" t="s">
        <v>6551</v>
      </c>
      <c r="E73" s="142" t="s">
        <v>949</v>
      </c>
      <c r="F73" s="142" t="s">
        <v>998</v>
      </c>
      <c r="G73" s="142">
        <v>117</v>
      </c>
      <c r="H73" s="143">
        <v>43422</v>
      </c>
      <c r="I73" s="142">
        <v>13</v>
      </c>
      <c r="J73" s="144" t="s">
        <v>6523</v>
      </c>
    </row>
    <row r="74" spans="1:10" s="145" customFormat="1" ht="19.899999999999999" customHeight="1" x14ac:dyDescent="0.2">
      <c r="A74" s="139" t="s">
        <v>6546</v>
      </c>
      <c r="B74" s="140" t="s">
        <v>1196</v>
      </c>
      <c r="C74" s="156" t="s">
        <v>90</v>
      </c>
      <c r="D74" s="141" t="s">
        <v>4947</v>
      </c>
      <c r="E74" s="142" t="s">
        <v>949</v>
      </c>
      <c r="F74" s="142" t="s">
        <v>951</v>
      </c>
      <c r="G74" s="142">
        <v>30</v>
      </c>
      <c r="H74" s="143">
        <v>8237</v>
      </c>
      <c r="I74" s="142">
        <v>5</v>
      </c>
      <c r="J74" s="144" t="s">
        <v>4883</v>
      </c>
    </row>
    <row r="75" spans="1:10" s="145" customFormat="1" ht="19.899999999999999" customHeight="1" x14ac:dyDescent="0.2">
      <c r="A75" s="139" t="s">
        <v>6546</v>
      </c>
      <c r="B75" s="140" t="s">
        <v>1196</v>
      </c>
      <c r="C75" s="156" t="s">
        <v>91</v>
      </c>
      <c r="D75" s="141" t="s">
        <v>4949</v>
      </c>
      <c r="E75" s="142" t="s">
        <v>949</v>
      </c>
      <c r="F75" s="142" t="s">
        <v>1062</v>
      </c>
      <c r="G75" s="142">
        <v>0</v>
      </c>
      <c r="H75" s="143">
        <v>15132</v>
      </c>
      <c r="I75" s="142">
        <v>3</v>
      </c>
      <c r="J75" s="144" t="s">
        <v>4908</v>
      </c>
    </row>
    <row r="76" spans="1:10" s="145" customFormat="1" ht="19.899999999999999" customHeight="1" x14ac:dyDescent="0.2">
      <c r="A76" s="139" t="s">
        <v>6546</v>
      </c>
      <c r="B76" s="140" t="s">
        <v>1263</v>
      </c>
      <c r="C76" s="156" t="s">
        <v>92</v>
      </c>
      <c r="D76" s="141" t="s">
        <v>6284</v>
      </c>
      <c r="E76" s="142" t="s">
        <v>939</v>
      </c>
      <c r="F76" s="142" t="s">
        <v>932</v>
      </c>
      <c r="G76" s="142">
        <v>399</v>
      </c>
      <c r="H76" s="143">
        <v>77227</v>
      </c>
      <c r="I76" s="142">
        <v>16</v>
      </c>
      <c r="J76" s="144" t="s">
        <v>6484</v>
      </c>
    </row>
    <row r="77" spans="1:10" s="145" customFormat="1" ht="19.899999999999999" customHeight="1" x14ac:dyDescent="0.2">
      <c r="A77" s="139" t="s">
        <v>6546</v>
      </c>
      <c r="B77" s="140" t="s">
        <v>1263</v>
      </c>
      <c r="C77" s="156" t="s">
        <v>93</v>
      </c>
      <c r="D77" s="141" t="s">
        <v>6285</v>
      </c>
      <c r="E77" s="142" t="s">
        <v>939</v>
      </c>
      <c r="F77" s="142" t="s">
        <v>942</v>
      </c>
      <c r="G77" s="142">
        <v>229</v>
      </c>
      <c r="H77" s="143">
        <v>54900</v>
      </c>
      <c r="I77" s="142">
        <v>15</v>
      </c>
      <c r="J77" s="144" t="s">
        <v>6517</v>
      </c>
    </row>
    <row r="78" spans="1:10" s="145" customFormat="1" ht="19.899999999999999" customHeight="1" x14ac:dyDescent="0.2">
      <c r="A78" s="139" t="s">
        <v>6546</v>
      </c>
      <c r="B78" s="140" t="s">
        <v>1263</v>
      </c>
      <c r="C78" s="156" t="s">
        <v>94</v>
      </c>
      <c r="D78" s="141" t="s">
        <v>4951</v>
      </c>
      <c r="E78" s="142" t="s">
        <v>949</v>
      </c>
      <c r="F78" s="142" t="s">
        <v>951</v>
      </c>
      <c r="G78" s="142">
        <v>52</v>
      </c>
      <c r="H78" s="143">
        <v>36048</v>
      </c>
      <c r="I78" s="142">
        <v>6</v>
      </c>
      <c r="J78" s="144" t="s">
        <v>6525</v>
      </c>
    </row>
    <row r="79" spans="1:10" s="145" customFormat="1" ht="19.899999999999999" customHeight="1" x14ac:dyDescent="0.2">
      <c r="A79" s="139" t="s">
        <v>6546</v>
      </c>
      <c r="B79" s="140" t="s">
        <v>1263</v>
      </c>
      <c r="C79" s="156" t="s">
        <v>95</v>
      </c>
      <c r="D79" s="141" t="s">
        <v>4952</v>
      </c>
      <c r="E79" s="142" t="s">
        <v>949</v>
      </c>
      <c r="F79" s="142" t="s">
        <v>951</v>
      </c>
      <c r="G79" s="142">
        <v>31</v>
      </c>
      <c r="H79" s="143">
        <v>12958</v>
      </c>
      <c r="I79" s="142">
        <v>5</v>
      </c>
      <c r="J79" s="144" t="s">
        <v>4883</v>
      </c>
    </row>
    <row r="80" spans="1:10" s="145" customFormat="1" ht="19.899999999999999" customHeight="1" x14ac:dyDescent="0.2">
      <c r="A80" s="139" t="s">
        <v>6546</v>
      </c>
      <c r="B80" s="140" t="s">
        <v>1263</v>
      </c>
      <c r="C80" s="156" t="s">
        <v>96</v>
      </c>
      <c r="D80" s="141" t="s">
        <v>4953</v>
      </c>
      <c r="E80" s="142" t="s">
        <v>949</v>
      </c>
      <c r="F80" s="142" t="s">
        <v>951</v>
      </c>
      <c r="G80" s="142">
        <v>76</v>
      </c>
      <c r="H80" s="143">
        <v>47829</v>
      </c>
      <c r="I80" s="142">
        <v>6</v>
      </c>
      <c r="J80" s="144" t="s">
        <v>6525</v>
      </c>
    </row>
    <row r="81" spans="1:10" s="145" customFormat="1" ht="19.899999999999999" customHeight="1" x14ac:dyDescent="0.2">
      <c r="A81" s="139" t="s">
        <v>6546</v>
      </c>
      <c r="B81" s="140" t="s">
        <v>1263</v>
      </c>
      <c r="C81" s="156" t="s">
        <v>97</v>
      </c>
      <c r="D81" s="141" t="s">
        <v>4954</v>
      </c>
      <c r="E81" s="142" t="s">
        <v>949</v>
      </c>
      <c r="F81" s="142" t="s">
        <v>951</v>
      </c>
      <c r="G81" s="142">
        <v>61</v>
      </c>
      <c r="H81" s="143">
        <v>37536</v>
      </c>
      <c r="I81" s="142">
        <v>6</v>
      </c>
      <c r="J81" s="144" t="s">
        <v>6525</v>
      </c>
    </row>
    <row r="82" spans="1:10" s="145" customFormat="1" ht="19.899999999999999" customHeight="1" x14ac:dyDescent="0.2">
      <c r="A82" s="139" t="s">
        <v>6546</v>
      </c>
      <c r="B82" s="140" t="s">
        <v>1263</v>
      </c>
      <c r="C82" s="156" t="s">
        <v>98</v>
      </c>
      <c r="D82" s="141" t="s">
        <v>4955</v>
      </c>
      <c r="E82" s="142" t="s">
        <v>949</v>
      </c>
      <c r="F82" s="142" t="s">
        <v>951</v>
      </c>
      <c r="G82" s="142">
        <v>33</v>
      </c>
      <c r="H82" s="143">
        <v>22121</v>
      </c>
      <c r="I82" s="142">
        <v>5</v>
      </c>
      <c r="J82" s="144" t="s">
        <v>4883</v>
      </c>
    </row>
    <row r="83" spans="1:10" s="145" customFormat="1" ht="19.899999999999999" customHeight="1" x14ac:dyDescent="0.2">
      <c r="A83" s="139" t="s">
        <v>6546</v>
      </c>
      <c r="B83" s="140" t="s">
        <v>1263</v>
      </c>
      <c r="C83" s="156" t="s">
        <v>1292</v>
      </c>
      <c r="D83" s="141" t="s">
        <v>4956</v>
      </c>
      <c r="E83" s="142" t="s">
        <v>949</v>
      </c>
      <c r="F83" s="142" t="s">
        <v>1062</v>
      </c>
      <c r="G83" s="142">
        <v>0</v>
      </c>
      <c r="H83" s="143">
        <v>22184</v>
      </c>
      <c r="I83" s="142">
        <v>3</v>
      </c>
      <c r="J83" s="144" t="s">
        <v>4908</v>
      </c>
    </row>
    <row r="84" spans="1:10" s="145" customFormat="1" ht="19.899999999999999" customHeight="1" x14ac:dyDescent="0.2">
      <c r="A84" s="139" t="s">
        <v>6546</v>
      </c>
      <c r="B84" s="140" t="s">
        <v>1263</v>
      </c>
      <c r="C84" s="156" t="s">
        <v>1297</v>
      </c>
      <c r="D84" s="141" t="s">
        <v>4957</v>
      </c>
      <c r="E84" s="142" t="s">
        <v>949</v>
      </c>
      <c r="F84" s="142" t="s">
        <v>1062</v>
      </c>
      <c r="G84" s="142">
        <v>0</v>
      </c>
      <c r="H84" s="143">
        <v>15183</v>
      </c>
      <c r="I84" s="142">
        <v>3</v>
      </c>
      <c r="J84" s="144" t="s">
        <v>4908</v>
      </c>
    </row>
    <row r="85" spans="1:10" s="145" customFormat="1" ht="19.899999999999999" customHeight="1" x14ac:dyDescent="0.2">
      <c r="A85" s="139" t="s">
        <v>6546</v>
      </c>
      <c r="B85" s="140" t="s">
        <v>1104</v>
      </c>
      <c r="C85" s="156" t="s">
        <v>114</v>
      </c>
      <c r="D85" s="141" t="s">
        <v>6410</v>
      </c>
      <c r="E85" s="142" t="s">
        <v>929</v>
      </c>
      <c r="F85" s="142" t="s">
        <v>6</v>
      </c>
      <c r="G85" s="142">
        <v>743</v>
      </c>
      <c r="H85" s="143">
        <v>140140</v>
      </c>
      <c r="I85" s="142">
        <v>19</v>
      </c>
      <c r="J85" s="144" t="s">
        <v>6514</v>
      </c>
    </row>
    <row r="86" spans="1:10" s="145" customFormat="1" ht="19.899999999999999" customHeight="1" x14ac:dyDescent="0.2">
      <c r="A86" s="139" t="s">
        <v>6546</v>
      </c>
      <c r="B86" s="140" t="s">
        <v>1104</v>
      </c>
      <c r="C86" s="156" t="s">
        <v>115</v>
      </c>
      <c r="D86" s="141" t="s">
        <v>4973</v>
      </c>
      <c r="E86" s="142" t="s">
        <v>949</v>
      </c>
      <c r="F86" s="142" t="s">
        <v>951</v>
      </c>
      <c r="G86" s="142">
        <v>35</v>
      </c>
      <c r="H86" s="143">
        <v>24492</v>
      </c>
      <c r="I86" s="142">
        <v>5</v>
      </c>
      <c r="J86" s="144" t="s">
        <v>4883</v>
      </c>
    </row>
    <row r="87" spans="1:10" s="145" customFormat="1" ht="19.899999999999999" customHeight="1" x14ac:dyDescent="0.2">
      <c r="A87" s="139" t="s">
        <v>6546</v>
      </c>
      <c r="B87" s="140" t="s">
        <v>1104</v>
      </c>
      <c r="C87" s="156" t="s">
        <v>116</v>
      </c>
      <c r="D87" s="141" t="s">
        <v>4974</v>
      </c>
      <c r="E87" s="142" t="s">
        <v>949</v>
      </c>
      <c r="F87" s="142" t="s">
        <v>998</v>
      </c>
      <c r="G87" s="142">
        <v>144</v>
      </c>
      <c r="H87" s="143">
        <v>38910</v>
      </c>
      <c r="I87" s="142">
        <v>13</v>
      </c>
      <c r="J87" s="144" t="s">
        <v>6523</v>
      </c>
    </row>
    <row r="88" spans="1:10" s="145" customFormat="1" ht="19.899999999999999" customHeight="1" x14ac:dyDescent="0.2">
      <c r="A88" s="139" t="s">
        <v>6546</v>
      </c>
      <c r="B88" s="140" t="s">
        <v>1104</v>
      </c>
      <c r="C88" s="156" t="s">
        <v>117</v>
      </c>
      <c r="D88" s="141" t="s">
        <v>4975</v>
      </c>
      <c r="E88" s="142" t="s">
        <v>949</v>
      </c>
      <c r="F88" s="142" t="s">
        <v>951</v>
      </c>
      <c r="G88" s="142">
        <v>30</v>
      </c>
      <c r="H88" s="143">
        <v>24395</v>
      </c>
      <c r="I88" s="142">
        <v>5</v>
      </c>
      <c r="J88" s="144" t="s">
        <v>4883</v>
      </c>
    </row>
    <row r="89" spans="1:10" s="145" customFormat="1" ht="19.899999999999999" customHeight="1" x14ac:dyDescent="0.2">
      <c r="A89" s="139" t="s">
        <v>6546</v>
      </c>
      <c r="B89" s="140" t="s">
        <v>1104</v>
      </c>
      <c r="C89" s="156" t="s">
        <v>118</v>
      </c>
      <c r="D89" s="141" t="s">
        <v>4976</v>
      </c>
      <c r="E89" s="142" t="s">
        <v>949</v>
      </c>
      <c r="F89" s="142" t="s">
        <v>951</v>
      </c>
      <c r="G89" s="142">
        <v>47</v>
      </c>
      <c r="H89" s="143">
        <v>38522</v>
      </c>
      <c r="I89" s="142">
        <v>6</v>
      </c>
      <c r="J89" s="144" t="s">
        <v>6525</v>
      </c>
    </row>
    <row r="90" spans="1:10" s="145" customFormat="1" ht="19.899999999999999" customHeight="1" x14ac:dyDescent="0.2">
      <c r="A90" s="139" t="s">
        <v>6546</v>
      </c>
      <c r="B90" s="140" t="s">
        <v>1104</v>
      </c>
      <c r="C90" s="156" t="s">
        <v>119</v>
      </c>
      <c r="D90" s="141" t="s">
        <v>4978</v>
      </c>
      <c r="E90" s="142" t="s">
        <v>949</v>
      </c>
      <c r="F90" s="142" t="s">
        <v>951</v>
      </c>
      <c r="G90" s="142">
        <v>30</v>
      </c>
      <c r="H90" s="143">
        <v>26584</v>
      </c>
      <c r="I90" s="142">
        <v>5</v>
      </c>
      <c r="J90" s="144" t="s">
        <v>4883</v>
      </c>
    </row>
    <row r="91" spans="1:10" s="145" customFormat="1" ht="19.899999999999999" customHeight="1" x14ac:dyDescent="0.2">
      <c r="A91" s="139" t="s">
        <v>6546</v>
      </c>
      <c r="B91" s="140" t="s">
        <v>1104</v>
      </c>
      <c r="C91" s="156" t="s">
        <v>120</v>
      </c>
      <c r="D91" s="141" t="s">
        <v>4979</v>
      </c>
      <c r="E91" s="142" t="s">
        <v>949</v>
      </c>
      <c r="F91" s="142" t="s">
        <v>951</v>
      </c>
      <c r="G91" s="142">
        <v>45</v>
      </c>
      <c r="H91" s="143">
        <v>32361</v>
      </c>
      <c r="I91" s="142">
        <v>6</v>
      </c>
      <c r="J91" s="144" t="s">
        <v>6525</v>
      </c>
    </row>
    <row r="92" spans="1:10" s="145" customFormat="1" ht="19.899999999999999" customHeight="1" x14ac:dyDescent="0.2">
      <c r="A92" s="139" t="s">
        <v>6546</v>
      </c>
      <c r="B92" s="140" t="s">
        <v>1104</v>
      </c>
      <c r="C92" s="156" t="s">
        <v>121</v>
      </c>
      <c r="D92" s="141" t="s">
        <v>4980</v>
      </c>
      <c r="E92" s="142" t="s">
        <v>949</v>
      </c>
      <c r="F92" s="142" t="s">
        <v>998</v>
      </c>
      <c r="G92" s="142">
        <v>77</v>
      </c>
      <c r="H92" s="143">
        <v>41570</v>
      </c>
      <c r="I92" s="142">
        <v>12</v>
      </c>
      <c r="J92" s="144" t="s">
        <v>6524</v>
      </c>
    </row>
    <row r="93" spans="1:10" s="145" customFormat="1" ht="19.899999999999999" customHeight="1" x14ac:dyDescent="0.2">
      <c r="A93" s="139" t="s">
        <v>6546</v>
      </c>
      <c r="B93" s="140" t="s">
        <v>1104</v>
      </c>
      <c r="C93" s="156" t="s">
        <v>122</v>
      </c>
      <c r="D93" s="141" t="s">
        <v>4981</v>
      </c>
      <c r="E93" s="142" t="s">
        <v>949</v>
      </c>
      <c r="F93" s="142" t="s">
        <v>951</v>
      </c>
      <c r="G93" s="142">
        <v>30</v>
      </c>
      <c r="H93" s="143">
        <v>10872</v>
      </c>
      <c r="I93" s="142">
        <v>5</v>
      </c>
      <c r="J93" s="144" t="s">
        <v>4883</v>
      </c>
    </row>
    <row r="94" spans="1:10" s="145" customFormat="1" ht="19.899999999999999" customHeight="1" x14ac:dyDescent="0.2">
      <c r="A94" s="139" t="s">
        <v>6546</v>
      </c>
      <c r="B94" s="140" t="s">
        <v>1104</v>
      </c>
      <c r="C94" s="156" t="s">
        <v>123</v>
      </c>
      <c r="D94" s="141" t="s">
        <v>4982</v>
      </c>
      <c r="E94" s="142" t="s">
        <v>949</v>
      </c>
      <c r="F94" s="142" t="s">
        <v>951</v>
      </c>
      <c r="G94" s="142">
        <v>30</v>
      </c>
      <c r="H94" s="143">
        <v>38728</v>
      </c>
      <c r="I94" s="142">
        <v>6</v>
      </c>
      <c r="J94" s="144" t="s">
        <v>6525</v>
      </c>
    </row>
    <row r="95" spans="1:10" s="145" customFormat="1" ht="19.899999999999999" customHeight="1" x14ac:dyDescent="0.2">
      <c r="A95" s="139" t="s">
        <v>6546</v>
      </c>
      <c r="B95" s="140" t="s">
        <v>1104</v>
      </c>
      <c r="C95" s="156" t="s">
        <v>124</v>
      </c>
      <c r="D95" s="141" t="s">
        <v>4983</v>
      </c>
      <c r="E95" s="142" t="s">
        <v>949</v>
      </c>
      <c r="F95" s="142" t="s">
        <v>951</v>
      </c>
      <c r="G95" s="142">
        <v>30</v>
      </c>
      <c r="H95" s="143">
        <v>21185</v>
      </c>
      <c r="I95" s="142">
        <v>5</v>
      </c>
      <c r="J95" s="144" t="s">
        <v>4883</v>
      </c>
    </row>
    <row r="96" spans="1:10" s="145" customFormat="1" ht="19.899999999999999" customHeight="1" x14ac:dyDescent="0.2">
      <c r="A96" s="139" t="s">
        <v>6546</v>
      </c>
      <c r="B96" s="140" t="s">
        <v>1104</v>
      </c>
      <c r="C96" s="156" t="s">
        <v>125</v>
      </c>
      <c r="D96" s="141" t="s">
        <v>4985</v>
      </c>
      <c r="E96" s="142" t="s">
        <v>949</v>
      </c>
      <c r="F96" s="142" t="s">
        <v>951</v>
      </c>
      <c r="G96" s="142">
        <v>35</v>
      </c>
      <c r="H96" s="143">
        <v>34574</v>
      </c>
      <c r="I96" s="142">
        <v>6</v>
      </c>
      <c r="J96" s="144" t="s">
        <v>6525</v>
      </c>
    </row>
    <row r="97" spans="1:10" s="145" customFormat="1" ht="19.899999999999999" customHeight="1" x14ac:dyDescent="0.2">
      <c r="A97" s="139" t="s">
        <v>6546</v>
      </c>
      <c r="B97" s="140" t="s">
        <v>1104</v>
      </c>
      <c r="C97" s="156" t="s">
        <v>126</v>
      </c>
      <c r="D97" s="141" t="s">
        <v>4986</v>
      </c>
      <c r="E97" s="142" t="s">
        <v>949</v>
      </c>
      <c r="F97" s="142" t="s">
        <v>951</v>
      </c>
      <c r="G97" s="142">
        <v>30</v>
      </c>
      <c r="H97" s="143">
        <v>23874</v>
      </c>
      <c r="I97" s="142">
        <v>5</v>
      </c>
      <c r="J97" s="144" t="s">
        <v>4883</v>
      </c>
    </row>
    <row r="98" spans="1:10" s="145" customFormat="1" ht="19.899999999999999" customHeight="1" x14ac:dyDescent="0.2">
      <c r="A98" s="139" t="s">
        <v>6546</v>
      </c>
      <c r="B98" s="140" t="s">
        <v>1067</v>
      </c>
      <c r="C98" s="156" t="s">
        <v>127</v>
      </c>
      <c r="D98" s="141" t="s">
        <v>6288</v>
      </c>
      <c r="E98" s="142" t="s">
        <v>939</v>
      </c>
      <c r="F98" s="142" t="s">
        <v>932</v>
      </c>
      <c r="G98" s="142">
        <v>411</v>
      </c>
      <c r="H98" s="143">
        <v>77107</v>
      </c>
      <c r="I98" s="142">
        <v>17</v>
      </c>
      <c r="J98" s="144" t="s">
        <v>6283</v>
      </c>
    </row>
    <row r="99" spans="1:10" s="145" customFormat="1" ht="19.899999999999999" customHeight="1" x14ac:dyDescent="0.2">
      <c r="A99" s="139" t="s">
        <v>6546</v>
      </c>
      <c r="B99" s="140" t="s">
        <v>1067</v>
      </c>
      <c r="C99" s="156" t="s">
        <v>128</v>
      </c>
      <c r="D99" s="141" t="s">
        <v>4987</v>
      </c>
      <c r="E99" s="142" t="s">
        <v>949</v>
      </c>
      <c r="F99" s="142" t="s">
        <v>951</v>
      </c>
      <c r="G99" s="142">
        <v>33</v>
      </c>
      <c r="H99" s="143">
        <v>28003</v>
      </c>
      <c r="I99" s="142">
        <v>5</v>
      </c>
      <c r="J99" s="144" t="s">
        <v>4883</v>
      </c>
    </row>
    <row r="100" spans="1:10" s="145" customFormat="1" ht="19.899999999999999" customHeight="1" x14ac:dyDescent="0.2">
      <c r="A100" s="139" t="s">
        <v>6546</v>
      </c>
      <c r="B100" s="140" t="s">
        <v>1067</v>
      </c>
      <c r="C100" s="156" t="s">
        <v>129</v>
      </c>
      <c r="D100" s="141" t="s">
        <v>4988</v>
      </c>
      <c r="E100" s="142" t="s">
        <v>949</v>
      </c>
      <c r="F100" s="142" t="s">
        <v>951</v>
      </c>
      <c r="G100" s="142">
        <v>34</v>
      </c>
      <c r="H100" s="143">
        <v>27585</v>
      </c>
      <c r="I100" s="142">
        <v>5</v>
      </c>
      <c r="J100" s="144" t="s">
        <v>4883</v>
      </c>
    </row>
    <row r="101" spans="1:10" s="145" customFormat="1" ht="19.899999999999999" customHeight="1" x14ac:dyDescent="0.2">
      <c r="A101" s="139" t="s">
        <v>6546</v>
      </c>
      <c r="B101" s="140" t="s">
        <v>1067</v>
      </c>
      <c r="C101" s="156" t="s">
        <v>130</v>
      </c>
      <c r="D101" s="141" t="s">
        <v>4989</v>
      </c>
      <c r="E101" s="142" t="s">
        <v>949</v>
      </c>
      <c r="F101" s="142" t="s">
        <v>958</v>
      </c>
      <c r="G101" s="142">
        <v>71</v>
      </c>
      <c r="H101" s="143">
        <v>54018</v>
      </c>
      <c r="I101" s="142">
        <v>10</v>
      </c>
      <c r="J101" s="144" t="s">
        <v>4877</v>
      </c>
    </row>
    <row r="102" spans="1:10" s="145" customFormat="1" ht="19.899999999999999" customHeight="1" x14ac:dyDescent="0.2">
      <c r="A102" s="139" t="s">
        <v>6546</v>
      </c>
      <c r="B102" s="140" t="s">
        <v>1067</v>
      </c>
      <c r="C102" s="156" t="s">
        <v>131</v>
      </c>
      <c r="D102" s="141" t="s">
        <v>4990</v>
      </c>
      <c r="E102" s="142" t="s">
        <v>949</v>
      </c>
      <c r="F102" s="142" t="s">
        <v>951</v>
      </c>
      <c r="G102" s="142">
        <v>30</v>
      </c>
      <c r="H102" s="143">
        <v>16693</v>
      </c>
      <c r="I102" s="142">
        <v>5</v>
      </c>
      <c r="J102" s="144" t="s">
        <v>4883</v>
      </c>
    </row>
    <row r="103" spans="1:10" s="145" customFormat="1" ht="19.899999999999999" customHeight="1" x14ac:dyDescent="0.2">
      <c r="A103" s="139" t="s">
        <v>6546</v>
      </c>
      <c r="B103" s="140" t="s">
        <v>1067</v>
      </c>
      <c r="C103" s="156" t="s">
        <v>132</v>
      </c>
      <c r="D103" s="141" t="s">
        <v>4991</v>
      </c>
      <c r="E103" s="142" t="s">
        <v>949</v>
      </c>
      <c r="F103" s="142" t="s">
        <v>958</v>
      </c>
      <c r="G103" s="142">
        <v>75</v>
      </c>
      <c r="H103" s="143">
        <v>37616</v>
      </c>
      <c r="I103" s="142">
        <v>9</v>
      </c>
      <c r="J103" s="144" t="s">
        <v>4966</v>
      </c>
    </row>
    <row r="104" spans="1:10" s="145" customFormat="1" ht="19.899999999999999" customHeight="1" x14ac:dyDescent="0.2">
      <c r="A104" s="139" t="s">
        <v>6546</v>
      </c>
      <c r="B104" s="140" t="s">
        <v>1067</v>
      </c>
      <c r="C104" s="156" t="s">
        <v>133</v>
      </c>
      <c r="D104" s="141" t="s">
        <v>4992</v>
      </c>
      <c r="E104" s="142" t="s">
        <v>949</v>
      </c>
      <c r="F104" s="142" t="s">
        <v>951</v>
      </c>
      <c r="G104" s="142">
        <v>30</v>
      </c>
      <c r="H104" s="143">
        <v>11506</v>
      </c>
      <c r="I104" s="142">
        <v>5</v>
      </c>
      <c r="J104" s="144" t="s">
        <v>4883</v>
      </c>
    </row>
    <row r="105" spans="1:10" s="145" customFormat="1" ht="19.899999999999999" customHeight="1" x14ac:dyDescent="0.2">
      <c r="A105" s="139" t="s">
        <v>6546</v>
      </c>
      <c r="B105" s="140" t="s">
        <v>1067</v>
      </c>
      <c r="C105" s="156" t="s">
        <v>134</v>
      </c>
      <c r="D105" s="141" t="s">
        <v>4993</v>
      </c>
      <c r="E105" s="142" t="s">
        <v>949</v>
      </c>
      <c r="F105" s="142" t="s">
        <v>1062</v>
      </c>
      <c r="G105" s="142">
        <v>10</v>
      </c>
      <c r="H105" s="143">
        <v>12514</v>
      </c>
      <c r="I105" s="142">
        <v>2</v>
      </c>
      <c r="J105" s="144" t="s">
        <v>4934</v>
      </c>
    </row>
    <row r="106" spans="1:10" s="145" customFormat="1" ht="19.899999999999999" customHeight="1" x14ac:dyDescent="0.2">
      <c r="A106" s="139" t="s">
        <v>6552</v>
      </c>
      <c r="B106" s="140" t="s">
        <v>1578</v>
      </c>
      <c r="C106" s="156" t="s">
        <v>153</v>
      </c>
      <c r="D106" s="141" t="s">
        <v>6291</v>
      </c>
      <c r="E106" s="142" t="s">
        <v>939</v>
      </c>
      <c r="F106" s="142" t="s">
        <v>932</v>
      </c>
      <c r="G106" s="142">
        <v>509</v>
      </c>
      <c r="H106" s="143">
        <v>148288</v>
      </c>
      <c r="I106" s="142">
        <v>17</v>
      </c>
      <c r="J106" s="144" t="s">
        <v>6283</v>
      </c>
    </row>
    <row r="107" spans="1:10" s="145" customFormat="1" ht="19.899999999999999" customHeight="1" x14ac:dyDescent="0.2">
      <c r="A107" s="139" t="s">
        <v>6552</v>
      </c>
      <c r="B107" s="140" t="s">
        <v>1578</v>
      </c>
      <c r="C107" s="156" t="s">
        <v>154</v>
      </c>
      <c r="D107" s="141" t="s">
        <v>5012</v>
      </c>
      <c r="E107" s="142" t="s">
        <v>949</v>
      </c>
      <c r="F107" s="142" t="s">
        <v>951</v>
      </c>
      <c r="G107" s="142">
        <v>68</v>
      </c>
      <c r="H107" s="143">
        <v>59015</v>
      </c>
      <c r="I107" s="142">
        <v>6</v>
      </c>
      <c r="J107" s="144" t="s">
        <v>6525</v>
      </c>
    </row>
    <row r="108" spans="1:10" s="145" customFormat="1" ht="19.899999999999999" customHeight="1" x14ac:dyDescent="0.2">
      <c r="A108" s="139" t="s">
        <v>6552</v>
      </c>
      <c r="B108" s="140" t="s">
        <v>1578</v>
      </c>
      <c r="C108" s="156" t="s">
        <v>155</v>
      </c>
      <c r="D108" s="141" t="s">
        <v>5013</v>
      </c>
      <c r="E108" s="142" t="s">
        <v>949</v>
      </c>
      <c r="F108" s="142" t="s">
        <v>998</v>
      </c>
      <c r="G108" s="142">
        <v>205</v>
      </c>
      <c r="H108" s="143">
        <v>115358</v>
      </c>
      <c r="I108" s="142">
        <v>13</v>
      </c>
      <c r="J108" s="144" t="s">
        <v>6523</v>
      </c>
    </row>
    <row r="109" spans="1:10" s="145" customFormat="1" ht="19.899999999999999" customHeight="1" x14ac:dyDescent="0.2">
      <c r="A109" s="139" t="s">
        <v>6552</v>
      </c>
      <c r="B109" s="140" t="s">
        <v>1578</v>
      </c>
      <c r="C109" s="156" t="s">
        <v>156</v>
      </c>
      <c r="D109" s="141" t="s">
        <v>5014</v>
      </c>
      <c r="E109" s="142" t="s">
        <v>939</v>
      </c>
      <c r="F109" s="142" t="s">
        <v>942</v>
      </c>
      <c r="G109" s="142">
        <v>241</v>
      </c>
      <c r="H109" s="143">
        <v>101025</v>
      </c>
      <c r="I109" s="142">
        <v>15</v>
      </c>
      <c r="J109" s="144" t="s">
        <v>6517</v>
      </c>
    </row>
    <row r="110" spans="1:10" s="145" customFormat="1" ht="19.899999999999999" customHeight="1" x14ac:dyDescent="0.2">
      <c r="A110" s="139" t="s">
        <v>6552</v>
      </c>
      <c r="B110" s="140" t="s">
        <v>1578</v>
      </c>
      <c r="C110" s="156" t="s">
        <v>157</v>
      </c>
      <c r="D110" s="141" t="s">
        <v>5015</v>
      </c>
      <c r="E110" s="142" t="s">
        <v>949</v>
      </c>
      <c r="F110" s="142" t="s">
        <v>951</v>
      </c>
      <c r="G110" s="142">
        <v>58</v>
      </c>
      <c r="H110" s="143">
        <v>48090</v>
      </c>
      <c r="I110" s="142">
        <v>6</v>
      </c>
      <c r="J110" s="144" t="s">
        <v>6525</v>
      </c>
    </row>
    <row r="111" spans="1:10" s="145" customFormat="1" ht="19.899999999999999" customHeight="1" x14ac:dyDescent="0.2">
      <c r="A111" s="139" t="s">
        <v>6552</v>
      </c>
      <c r="B111" s="140" t="s">
        <v>1578</v>
      </c>
      <c r="C111" s="156" t="s">
        <v>158</v>
      </c>
      <c r="D111" s="141" t="s">
        <v>5016</v>
      </c>
      <c r="E111" s="142" t="s">
        <v>949</v>
      </c>
      <c r="F111" s="142" t="s">
        <v>958</v>
      </c>
      <c r="G111" s="142">
        <v>142</v>
      </c>
      <c r="H111" s="143">
        <v>79150</v>
      </c>
      <c r="I111" s="142">
        <v>10</v>
      </c>
      <c r="J111" s="144" t="s">
        <v>4877</v>
      </c>
    </row>
    <row r="112" spans="1:10" s="145" customFormat="1" ht="19.899999999999999" customHeight="1" x14ac:dyDescent="0.2">
      <c r="A112" s="139" t="s">
        <v>6552</v>
      </c>
      <c r="B112" s="140" t="s">
        <v>1578</v>
      </c>
      <c r="C112" s="156" t="s">
        <v>159</v>
      </c>
      <c r="D112" s="141" t="s">
        <v>5018</v>
      </c>
      <c r="E112" s="142" t="s">
        <v>949</v>
      </c>
      <c r="F112" s="142" t="s">
        <v>951</v>
      </c>
      <c r="G112" s="142">
        <v>60</v>
      </c>
      <c r="H112" s="143">
        <v>51241</v>
      </c>
      <c r="I112" s="142">
        <v>6</v>
      </c>
      <c r="J112" s="144" t="s">
        <v>6525</v>
      </c>
    </row>
    <row r="113" spans="1:10" s="145" customFormat="1" ht="19.899999999999999" customHeight="1" x14ac:dyDescent="0.2">
      <c r="A113" s="139" t="s">
        <v>6552</v>
      </c>
      <c r="B113" s="140" t="s">
        <v>1578</v>
      </c>
      <c r="C113" s="156" t="s">
        <v>160</v>
      </c>
      <c r="D113" s="141" t="s">
        <v>5019</v>
      </c>
      <c r="E113" s="142" t="s">
        <v>949</v>
      </c>
      <c r="F113" s="142" t="s">
        <v>1062</v>
      </c>
      <c r="G113" s="142">
        <v>10</v>
      </c>
      <c r="H113" s="143">
        <v>14088</v>
      </c>
      <c r="I113" s="142">
        <v>2</v>
      </c>
      <c r="J113" s="144" t="s">
        <v>4934</v>
      </c>
    </row>
    <row r="114" spans="1:10" s="145" customFormat="1" ht="19.899999999999999" customHeight="1" x14ac:dyDescent="0.2">
      <c r="A114" s="139" t="s">
        <v>6552</v>
      </c>
      <c r="B114" s="140" t="s">
        <v>1578</v>
      </c>
      <c r="C114" s="156" t="s">
        <v>161</v>
      </c>
      <c r="D114" s="141" t="s">
        <v>5021</v>
      </c>
      <c r="E114" s="142" t="s">
        <v>949</v>
      </c>
      <c r="F114" s="142" t="s">
        <v>951</v>
      </c>
      <c r="G114" s="142">
        <v>37</v>
      </c>
      <c r="H114" s="143">
        <v>26962</v>
      </c>
      <c r="I114" s="142">
        <v>5</v>
      </c>
      <c r="J114" s="144" t="s">
        <v>4883</v>
      </c>
    </row>
    <row r="115" spans="1:10" s="145" customFormat="1" ht="19.899999999999999" customHeight="1" x14ac:dyDescent="0.2">
      <c r="A115" s="139" t="s">
        <v>6552</v>
      </c>
      <c r="B115" s="140" t="s">
        <v>1578</v>
      </c>
      <c r="C115" s="156" t="s">
        <v>162</v>
      </c>
      <c r="D115" s="141" t="s">
        <v>5023</v>
      </c>
      <c r="E115" s="142" t="s">
        <v>949</v>
      </c>
      <c r="F115" s="142" t="s">
        <v>951</v>
      </c>
      <c r="G115" s="142">
        <v>38</v>
      </c>
      <c r="H115" s="143">
        <v>30726</v>
      </c>
      <c r="I115" s="142">
        <v>6</v>
      </c>
      <c r="J115" s="144" t="s">
        <v>6525</v>
      </c>
    </row>
    <row r="116" spans="1:10" s="145" customFormat="1" ht="19.899999999999999" customHeight="1" x14ac:dyDescent="0.2">
      <c r="A116" s="139" t="s">
        <v>6552</v>
      </c>
      <c r="B116" s="140" t="s">
        <v>1578</v>
      </c>
      <c r="C116" s="156" t="s">
        <v>163</v>
      </c>
      <c r="D116" s="141" t="s">
        <v>6553</v>
      </c>
      <c r="E116" s="142" t="s">
        <v>949</v>
      </c>
      <c r="F116" s="142" t="s">
        <v>958</v>
      </c>
      <c r="G116" s="142">
        <v>128</v>
      </c>
      <c r="H116" s="143">
        <v>49977</v>
      </c>
      <c r="I116" s="142">
        <v>9</v>
      </c>
      <c r="J116" s="144" t="s">
        <v>4966</v>
      </c>
    </row>
    <row r="117" spans="1:10" s="145" customFormat="1" ht="19.899999999999999" customHeight="1" x14ac:dyDescent="0.2">
      <c r="A117" s="139" t="s">
        <v>6552</v>
      </c>
      <c r="B117" s="140" t="s">
        <v>1456</v>
      </c>
      <c r="C117" s="156" t="s">
        <v>135</v>
      </c>
      <c r="D117" s="141" t="s">
        <v>6289</v>
      </c>
      <c r="E117" s="142" t="s">
        <v>939</v>
      </c>
      <c r="F117" s="142" t="s">
        <v>932</v>
      </c>
      <c r="G117" s="142">
        <v>310</v>
      </c>
      <c r="H117" s="143">
        <v>72056</v>
      </c>
      <c r="I117" s="142">
        <v>16</v>
      </c>
      <c r="J117" s="144" t="s">
        <v>6484</v>
      </c>
    </row>
    <row r="118" spans="1:10" s="145" customFormat="1" ht="19.899999999999999" customHeight="1" x14ac:dyDescent="0.2">
      <c r="A118" s="139" t="s">
        <v>6552</v>
      </c>
      <c r="B118" s="140" t="s">
        <v>1456</v>
      </c>
      <c r="C118" s="156" t="s">
        <v>136</v>
      </c>
      <c r="D118" s="141" t="s">
        <v>6290</v>
      </c>
      <c r="E118" s="142" t="s">
        <v>939</v>
      </c>
      <c r="F118" s="142" t="s">
        <v>932</v>
      </c>
      <c r="G118" s="142">
        <v>420</v>
      </c>
      <c r="H118" s="143">
        <v>76687</v>
      </c>
      <c r="I118" s="142">
        <v>17</v>
      </c>
      <c r="J118" s="144" t="s">
        <v>6283</v>
      </c>
    </row>
    <row r="119" spans="1:10" s="145" customFormat="1" ht="19.899999999999999" customHeight="1" x14ac:dyDescent="0.2">
      <c r="A119" s="139" t="s">
        <v>6552</v>
      </c>
      <c r="B119" s="140" t="s">
        <v>1456</v>
      </c>
      <c r="C119" s="156" t="s">
        <v>137</v>
      </c>
      <c r="D119" s="141" t="s">
        <v>4994</v>
      </c>
      <c r="E119" s="142" t="s">
        <v>949</v>
      </c>
      <c r="F119" s="142" t="s">
        <v>951</v>
      </c>
      <c r="G119" s="142">
        <v>60</v>
      </c>
      <c r="H119" s="143">
        <v>33500</v>
      </c>
      <c r="I119" s="142">
        <v>6</v>
      </c>
      <c r="J119" s="144" t="s">
        <v>6525</v>
      </c>
    </row>
    <row r="120" spans="1:10" s="145" customFormat="1" ht="19.899999999999999" customHeight="1" x14ac:dyDescent="0.2">
      <c r="A120" s="139" t="s">
        <v>6552</v>
      </c>
      <c r="B120" s="140" t="s">
        <v>1456</v>
      </c>
      <c r="C120" s="156" t="s">
        <v>138</v>
      </c>
      <c r="D120" s="141" t="s">
        <v>4995</v>
      </c>
      <c r="E120" s="142" t="s">
        <v>949</v>
      </c>
      <c r="F120" s="142" t="s">
        <v>951</v>
      </c>
      <c r="G120" s="142">
        <v>36</v>
      </c>
      <c r="H120" s="143">
        <v>24257</v>
      </c>
      <c r="I120" s="142">
        <v>5</v>
      </c>
      <c r="J120" s="144" t="s">
        <v>4883</v>
      </c>
    </row>
    <row r="121" spans="1:10" s="145" customFormat="1" ht="19.899999999999999" customHeight="1" x14ac:dyDescent="0.2">
      <c r="A121" s="139" t="s">
        <v>6552</v>
      </c>
      <c r="B121" s="140" t="s">
        <v>1456</v>
      </c>
      <c r="C121" s="156" t="s">
        <v>139</v>
      </c>
      <c r="D121" s="141" t="s">
        <v>4996</v>
      </c>
      <c r="E121" s="142" t="s">
        <v>949</v>
      </c>
      <c r="F121" s="142" t="s">
        <v>958</v>
      </c>
      <c r="G121" s="142">
        <v>120</v>
      </c>
      <c r="H121" s="143">
        <v>40354</v>
      </c>
      <c r="I121" s="142">
        <v>9</v>
      </c>
      <c r="J121" s="144" t="s">
        <v>4966</v>
      </c>
    </row>
    <row r="122" spans="1:10" s="145" customFormat="1" ht="19.899999999999999" customHeight="1" x14ac:dyDescent="0.2">
      <c r="A122" s="139" t="s">
        <v>6552</v>
      </c>
      <c r="B122" s="140" t="s">
        <v>1456</v>
      </c>
      <c r="C122" s="156" t="s">
        <v>140</v>
      </c>
      <c r="D122" s="141" t="s">
        <v>4998</v>
      </c>
      <c r="E122" s="142" t="s">
        <v>949</v>
      </c>
      <c r="F122" s="142" t="s">
        <v>998</v>
      </c>
      <c r="G122" s="142">
        <v>80</v>
      </c>
      <c r="H122" s="143">
        <v>62536</v>
      </c>
      <c r="I122" s="142">
        <v>12</v>
      </c>
      <c r="J122" s="144" t="s">
        <v>6524</v>
      </c>
    </row>
    <row r="123" spans="1:10" s="145" customFormat="1" ht="19.899999999999999" customHeight="1" x14ac:dyDescent="0.2">
      <c r="A123" s="139" t="s">
        <v>6552</v>
      </c>
      <c r="B123" s="140" t="s">
        <v>1456</v>
      </c>
      <c r="C123" s="156" t="s">
        <v>141</v>
      </c>
      <c r="D123" s="141" t="s">
        <v>4999</v>
      </c>
      <c r="E123" s="142" t="s">
        <v>949</v>
      </c>
      <c r="F123" s="142" t="s">
        <v>958</v>
      </c>
      <c r="G123" s="142">
        <v>85</v>
      </c>
      <c r="H123" s="143">
        <v>48963</v>
      </c>
      <c r="I123" s="142">
        <v>9</v>
      </c>
      <c r="J123" s="144" t="s">
        <v>4966</v>
      </c>
    </row>
    <row r="124" spans="1:10" s="145" customFormat="1" ht="19.899999999999999" customHeight="1" x14ac:dyDescent="0.2">
      <c r="A124" s="139" t="s">
        <v>6552</v>
      </c>
      <c r="B124" s="140" t="s">
        <v>1456</v>
      </c>
      <c r="C124" s="156" t="s">
        <v>142</v>
      </c>
      <c r="D124" s="141" t="s">
        <v>5000</v>
      </c>
      <c r="E124" s="142" t="s">
        <v>949</v>
      </c>
      <c r="F124" s="142" t="s">
        <v>998</v>
      </c>
      <c r="G124" s="142">
        <v>64</v>
      </c>
      <c r="H124" s="143">
        <v>25733</v>
      </c>
      <c r="I124" s="142">
        <v>12</v>
      </c>
      <c r="J124" s="144" t="s">
        <v>6524</v>
      </c>
    </row>
    <row r="125" spans="1:10" s="145" customFormat="1" ht="19.899999999999999" customHeight="1" x14ac:dyDescent="0.2">
      <c r="A125" s="139" t="s">
        <v>6552</v>
      </c>
      <c r="B125" s="140" t="s">
        <v>1456</v>
      </c>
      <c r="C125" s="156" t="s">
        <v>143</v>
      </c>
      <c r="D125" s="141" t="s">
        <v>5001</v>
      </c>
      <c r="E125" s="142" t="s">
        <v>949</v>
      </c>
      <c r="F125" s="142" t="s">
        <v>1062</v>
      </c>
      <c r="G125" s="142">
        <v>16</v>
      </c>
      <c r="H125" s="143">
        <v>25681</v>
      </c>
      <c r="I125" s="142">
        <v>4</v>
      </c>
      <c r="J125" s="144" t="s">
        <v>4950</v>
      </c>
    </row>
    <row r="126" spans="1:10" s="145" customFormat="1" ht="19.899999999999999" customHeight="1" x14ac:dyDescent="0.2">
      <c r="A126" s="139" t="s">
        <v>6552</v>
      </c>
      <c r="B126" s="140" t="s">
        <v>1539</v>
      </c>
      <c r="C126" s="156" t="s">
        <v>144</v>
      </c>
      <c r="D126" s="141" t="s">
        <v>6411</v>
      </c>
      <c r="E126" s="142" t="s">
        <v>929</v>
      </c>
      <c r="F126" s="142" t="s">
        <v>6</v>
      </c>
      <c r="G126" s="142">
        <v>922</v>
      </c>
      <c r="H126" s="143">
        <v>145966</v>
      </c>
      <c r="I126" s="142">
        <v>19</v>
      </c>
      <c r="J126" s="144" t="s">
        <v>6514</v>
      </c>
    </row>
    <row r="127" spans="1:10" s="145" customFormat="1" ht="19.899999999999999" customHeight="1" x14ac:dyDescent="0.2">
      <c r="A127" s="139" t="s">
        <v>6552</v>
      </c>
      <c r="B127" s="140" t="s">
        <v>1539</v>
      </c>
      <c r="C127" s="156" t="s">
        <v>145</v>
      </c>
      <c r="D127" s="141" t="s">
        <v>5002</v>
      </c>
      <c r="E127" s="142" t="s">
        <v>949</v>
      </c>
      <c r="F127" s="142" t="s">
        <v>951</v>
      </c>
      <c r="G127" s="142">
        <v>30</v>
      </c>
      <c r="H127" s="143">
        <v>31119</v>
      </c>
      <c r="I127" s="142">
        <v>6</v>
      </c>
      <c r="J127" s="144" t="s">
        <v>6525</v>
      </c>
    </row>
    <row r="128" spans="1:10" s="145" customFormat="1" ht="19.899999999999999" customHeight="1" x14ac:dyDescent="0.2">
      <c r="A128" s="139" t="s">
        <v>6552</v>
      </c>
      <c r="B128" s="140" t="s">
        <v>1539</v>
      </c>
      <c r="C128" s="156" t="s">
        <v>146</v>
      </c>
      <c r="D128" s="141" t="s">
        <v>5003</v>
      </c>
      <c r="E128" s="142" t="s">
        <v>949</v>
      </c>
      <c r="F128" s="142" t="s">
        <v>951</v>
      </c>
      <c r="G128" s="142">
        <v>56</v>
      </c>
      <c r="H128" s="143">
        <v>71541</v>
      </c>
      <c r="I128" s="142">
        <v>7</v>
      </c>
      <c r="J128" s="144" t="s">
        <v>4894</v>
      </c>
    </row>
    <row r="129" spans="1:10" s="145" customFormat="1" ht="19.899999999999999" customHeight="1" x14ac:dyDescent="0.2">
      <c r="A129" s="139" t="s">
        <v>6552</v>
      </c>
      <c r="B129" s="140" t="s">
        <v>1539</v>
      </c>
      <c r="C129" s="156" t="s">
        <v>147</v>
      </c>
      <c r="D129" s="141" t="s">
        <v>5005</v>
      </c>
      <c r="E129" s="142" t="s">
        <v>949</v>
      </c>
      <c r="F129" s="142" t="s">
        <v>951</v>
      </c>
      <c r="G129" s="142">
        <v>30</v>
      </c>
      <c r="H129" s="143">
        <v>34079</v>
      </c>
      <c r="I129" s="142">
        <v>6</v>
      </c>
      <c r="J129" s="144" t="s">
        <v>6525</v>
      </c>
    </row>
    <row r="130" spans="1:10" s="145" customFormat="1" ht="19.899999999999999" customHeight="1" x14ac:dyDescent="0.2">
      <c r="A130" s="139" t="s">
        <v>6552</v>
      </c>
      <c r="B130" s="140" t="s">
        <v>1539</v>
      </c>
      <c r="C130" s="156" t="s">
        <v>148</v>
      </c>
      <c r="D130" s="141" t="s">
        <v>5006</v>
      </c>
      <c r="E130" s="142" t="s">
        <v>949</v>
      </c>
      <c r="F130" s="142" t="s">
        <v>951</v>
      </c>
      <c r="G130" s="142">
        <v>72</v>
      </c>
      <c r="H130" s="143">
        <v>60484</v>
      </c>
      <c r="I130" s="142">
        <v>7</v>
      </c>
      <c r="J130" s="144" t="s">
        <v>4894</v>
      </c>
    </row>
    <row r="131" spans="1:10" s="145" customFormat="1" ht="19.899999999999999" customHeight="1" x14ac:dyDescent="0.2">
      <c r="A131" s="139" t="s">
        <v>6552</v>
      </c>
      <c r="B131" s="140" t="s">
        <v>1539</v>
      </c>
      <c r="C131" s="156" t="s">
        <v>149</v>
      </c>
      <c r="D131" s="141" t="s">
        <v>5007</v>
      </c>
      <c r="E131" s="142" t="s">
        <v>949</v>
      </c>
      <c r="F131" s="142" t="s">
        <v>951</v>
      </c>
      <c r="G131" s="142">
        <v>30</v>
      </c>
      <c r="H131" s="143">
        <v>26613</v>
      </c>
      <c r="I131" s="142">
        <v>5</v>
      </c>
      <c r="J131" s="144" t="s">
        <v>4883</v>
      </c>
    </row>
    <row r="132" spans="1:10" s="145" customFormat="1" ht="19.899999999999999" customHeight="1" x14ac:dyDescent="0.2">
      <c r="A132" s="139" t="s">
        <v>6552</v>
      </c>
      <c r="B132" s="140" t="s">
        <v>1539</v>
      </c>
      <c r="C132" s="156" t="s">
        <v>150</v>
      </c>
      <c r="D132" s="141" t="s">
        <v>5008</v>
      </c>
      <c r="E132" s="142" t="s">
        <v>949</v>
      </c>
      <c r="F132" s="142" t="s">
        <v>958</v>
      </c>
      <c r="G132" s="142">
        <v>68</v>
      </c>
      <c r="H132" s="143">
        <v>95033</v>
      </c>
      <c r="I132" s="142">
        <v>10</v>
      </c>
      <c r="J132" s="144" t="s">
        <v>4877</v>
      </c>
    </row>
    <row r="133" spans="1:10" s="145" customFormat="1" ht="19.899999999999999" customHeight="1" x14ac:dyDescent="0.2">
      <c r="A133" s="139" t="s">
        <v>6552</v>
      </c>
      <c r="B133" s="140" t="s">
        <v>1539</v>
      </c>
      <c r="C133" s="156" t="s">
        <v>151</v>
      </c>
      <c r="D133" s="141" t="s">
        <v>5010</v>
      </c>
      <c r="E133" s="142" t="s">
        <v>949</v>
      </c>
      <c r="F133" s="142" t="s">
        <v>951</v>
      </c>
      <c r="G133" s="142">
        <v>30</v>
      </c>
      <c r="H133" s="143">
        <v>44720</v>
      </c>
      <c r="I133" s="142">
        <v>6</v>
      </c>
      <c r="J133" s="144" t="s">
        <v>6525</v>
      </c>
    </row>
    <row r="134" spans="1:10" s="145" customFormat="1" ht="19.899999999999999" customHeight="1" x14ac:dyDescent="0.2">
      <c r="A134" s="139" t="s">
        <v>6552</v>
      </c>
      <c r="B134" s="140" t="s">
        <v>1539</v>
      </c>
      <c r="C134" s="156" t="s">
        <v>152</v>
      </c>
      <c r="D134" s="141" t="s">
        <v>6554</v>
      </c>
      <c r="E134" s="142" t="s">
        <v>949</v>
      </c>
      <c r="F134" s="142" t="s">
        <v>998</v>
      </c>
      <c r="G134" s="142">
        <v>72</v>
      </c>
      <c r="H134" s="143">
        <v>67075</v>
      </c>
      <c r="I134" s="142">
        <v>12</v>
      </c>
      <c r="J134" s="144" t="s">
        <v>6524</v>
      </c>
    </row>
    <row r="135" spans="1:10" s="145" customFormat="1" ht="19.899999999999999" customHeight="1" x14ac:dyDescent="0.2">
      <c r="A135" s="139" t="s">
        <v>6552</v>
      </c>
      <c r="B135" s="140" t="s">
        <v>1497</v>
      </c>
      <c r="C135" s="156" t="s">
        <v>164</v>
      </c>
      <c r="D135" s="141" t="s">
        <v>6293</v>
      </c>
      <c r="E135" s="142" t="s">
        <v>939</v>
      </c>
      <c r="F135" s="142" t="s">
        <v>932</v>
      </c>
      <c r="G135" s="142">
        <v>320</v>
      </c>
      <c r="H135" s="143">
        <v>74560</v>
      </c>
      <c r="I135" s="142">
        <v>16</v>
      </c>
      <c r="J135" s="144" t="s">
        <v>6484</v>
      </c>
    </row>
    <row r="136" spans="1:10" s="145" customFormat="1" ht="19.899999999999999" customHeight="1" x14ac:dyDescent="0.2">
      <c r="A136" s="139" t="s">
        <v>6552</v>
      </c>
      <c r="B136" s="140" t="s">
        <v>1497</v>
      </c>
      <c r="C136" s="156" t="s">
        <v>165</v>
      </c>
      <c r="D136" s="141" t="s">
        <v>6294</v>
      </c>
      <c r="E136" s="142" t="s">
        <v>939</v>
      </c>
      <c r="F136" s="142" t="s">
        <v>942</v>
      </c>
      <c r="G136" s="142">
        <v>307</v>
      </c>
      <c r="H136" s="143">
        <v>53745</v>
      </c>
      <c r="I136" s="142">
        <v>15</v>
      </c>
      <c r="J136" s="144" t="s">
        <v>6517</v>
      </c>
    </row>
    <row r="137" spans="1:10" s="145" customFormat="1" ht="19.899999999999999" customHeight="1" x14ac:dyDescent="0.2">
      <c r="A137" s="139" t="s">
        <v>6552</v>
      </c>
      <c r="B137" s="140" t="s">
        <v>1497</v>
      </c>
      <c r="C137" s="156" t="s">
        <v>166</v>
      </c>
      <c r="D137" s="141" t="s">
        <v>5027</v>
      </c>
      <c r="E137" s="142" t="s">
        <v>949</v>
      </c>
      <c r="F137" s="142" t="s">
        <v>951</v>
      </c>
      <c r="G137" s="142">
        <v>44</v>
      </c>
      <c r="H137" s="143">
        <v>35934</v>
      </c>
      <c r="I137" s="142">
        <v>6</v>
      </c>
      <c r="J137" s="144" t="s">
        <v>6525</v>
      </c>
    </row>
    <row r="138" spans="1:10" s="145" customFormat="1" ht="19.899999999999999" customHeight="1" x14ac:dyDescent="0.2">
      <c r="A138" s="139" t="s">
        <v>6552</v>
      </c>
      <c r="B138" s="140" t="s">
        <v>1497</v>
      </c>
      <c r="C138" s="156" t="s">
        <v>167</v>
      </c>
      <c r="D138" s="141" t="s">
        <v>5028</v>
      </c>
      <c r="E138" s="142" t="s">
        <v>949</v>
      </c>
      <c r="F138" s="142" t="s">
        <v>951</v>
      </c>
      <c r="G138" s="142">
        <v>69</v>
      </c>
      <c r="H138" s="143">
        <v>42406</v>
      </c>
      <c r="I138" s="142">
        <v>6</v>
      </c>
      <c r="J138" s="144" t="s">
        <v>6525</v>
      </c>
    </row>
    <row r="139" spans="1:10" s="145" customFormat="1" ht="19.899999999999999" customHeight="1" x14ac:dyDescent="0.2">
      <c r="A139" s="139" t="s">
        <v>6552</v>
      </c>
      <c r="B139" s="140" t="s">
        <v>1497</v>
      </c>
      <c r="C139" s="156" t="s">
        <v>168</v>
      </c>
      <c r="D139" s="141" t="s">
        <v>5030</v>
      </c>
      <c r="E139" s="142" t="s">
        <v>949</v>
      </c>
      <c r="F139" s="142" t="s">
        <v>951</v>
      </c>
      <c r="G139" s="142">
        <v>34</v>
      </c>
      <c r="H139" s="143">
        <v>47026</v>
      </c>
      <c r="I139" s="142">
        <v>6</v>
      </c>
      <c r="J139" s="144" t="s">
        <v>6525</v>
      </c>
    </row>
    <row r="140" spans="1:10" s="145" customFormat="1" ht="19.899999999999999" customHeight="1" x14ac:dyDescent="0.2">
      <c r="A140" s="139" t="s">
        <v>6552</v>
      </c>
      <c r="B140" s="140" t="s">
        <v>1497</v>
      </c>
      <c r="C140" s="156" t="s">
        <v>169</v>
      </c>
      <c r="D140" s="141" t="s">
        <v>5031</v>
      </c>
      <c r="E140" s="142" t="s">
        <v>949</v>
      </c>
      <c r="F140" s="142" t="s">
        <v>958</v>
      </c>
      <c r="G140" s="142">
        <v>74</v>
      </c>
      <c r="H140" s="143">
        <v>66467</v>
      </c>
      <c r="I140" s="142">
        <v>10</v>
      </c>
      <c r="J140" s="144" t="s">
        <v>4877</v>
      </c>
    </row>
    <row r="141" spans="1:10" s="145" customFormat="1" ht="19.899999999999999" customHeight="1" x14ac:dyDescent="0.2">
      <c r="A141" s="139" t="s">
        <v>6552</v>
      </c>
      <c r="B141" s="140" t="s">
        <v>1497</v>
      </c>
      <c r="C141" s="156" t="s">
        <v>170</v>
      </c>
      <c r="D141" s="141" t="s">
        <v>5032</v>
      </c>
      <c r="E141" s="142" t="s">
        <v>949</v>
      </c>
      <c r="F141" s="142" t="s">
        <v>998</v>
      </c>
      <c r="G141" s="142">
        <v>111</v>
      </c>
      <c r="H141" s="143">
        <v>61739</v>
      </c>
      <c r="I141" s="142">
        <v>13</v>
      </c>
      <c r="J141" s="144" t="s">
        <v>6523</v>
      </c>
    </row>
    <row r="142" spans="1:10" s="145" customFormat="1" ht="19.899999999999999" customHeight="1" x14ac:dyDescent="0.2">
      <c r="A142" s="139" t="s">
        <v>6552</v>
      </c>
      <c r="B142" s="140" t="s">
        <v>1497</v>
      </c>
      <c r="C142" s="156" t="s">
        <v>171</v>
      </c>
      <c r="D142" s="141" t="s">
        <v>5033</v>
      </c>
      <c r="E142" s="142" t="s">
        <v>949</v>
      </c>
      <c r="F142" s="142" t="s">
        <v>951</v>
      </c>
      <c r="G142" s="142">
        <v>30</v>
      </c>
      <c r="H142" s="143">
        <v>19848</v>
      </c>
      <c r="I142" s="142">
        <v>5</v>
      </c>
      <c r="J142" s="144" t="s">
        <v>4883</v>
      </c>
    </row>
    <row r="143" spans="1:10" s="145" customFormat="1" ht="19.899999999999999" customHeight="1" x14ac:dyDescent="0.2">
      <c r="A143" s="139" t="s">
        <v>6552</v>
      </c>
      <c r="B143" s="140" t="s">
        <v>1497</v>
      </c>
      <c r="C143" s="156" t="s">
        <v>172</v>
      </c>
      <c r="D143" s="141" t="s">
        <v>5035</v>
      </c>
      <c r="E143" s="142" t="s">
        <v>949</v>
      </c>
      <c r="F143" s="142" t="s">
        <v>951</v>
      </c>
      <c r="G143" s="142">
        <v>38</v>
      </c>
      <c r="H143" s="143">
        <v>34462</v>
      </c>
      <c r="I143" s="142">
        <v>6</v>
      </c>
      <c r="J143" s="144" t="s">
        <v>6525</v>
      </c>
    </row>
    <row r="144" spans="1:10" s="145" customFormat="1" ht="19.899999999999999" customHeight="1" x14ac:dyDescent="0.2">
      <c r="A144" s="139" t="s">
        <v>6552</v>
      </c>
      <c r="B144" s="140" t="s">
        <v>1418</v>
      </c>
      <c r="C144" s="156" t="s">
        <v>173</v>
      </c>
      <c r="D144" s="141" t="s">
        <v>6414</v>
      </c>
      <c r="E144" s="142" t="s">
        <v>929</v>
      </c>
      <c r="F144" s="142" t="s">
        <v>6</v>
      </c>
      <c r="G144" s="142">
        <v>655</v>
      </c>
      <c r="H144" s="143">
        <v>98529</v>
      </c>
      <c r="I144" s="142">
        <v>18</v>
      </c>
      <c r="J144" s="144" t="s">
        <v>6483</v>
      </c>
    </row>
    <row r="145" spans="1:10" s="145" customFormat="1" ht="19.899999999999999" customHeight="1" x14ac:dyDescent="0.2">
      <c r="A145" s="139" t="s">
        <v>6552</v>
      </c>
      <c r="B145" s="140" t="s">
        <v>1418</v>
      </c>
      <c r="C145" s="156" t="s">
        <v>174</v>
      </c>
      <c r="D145" s="141" t="s">
        <v>5037</v>
      </c>
      <c r="E145" s="142" t="s">
        <v>949</v>
      </c>
      <c r="F145" s="142" t="s">
        <v>951</v>
      </c>
      <c r="G145" s="142">
        <v>34</v>
      </c>
      <c r="H145" s="143">
        <v>24459</v>
      </c>
      <c r="I145" s="142">
        <v>5</v>
      </c>
      <c r="J145" s="144" t="s">
        <v>4883</v>
      </c>
    </row>
    <row r="146" spans="1:10" s="145" customFormat="1" ht="19.899999999999999" customHeight="1" x14ac:dyDescent="0.2">
      <c r="A146" s="139" t="s">
        <v>6552</v>
      </c>
      <c r="B146" s="140" t="s">
        <v>1418</v>
      </c>
      <c r="C146" s="156" t="s">
        <v>175</v>
      </c>
      <c r="D146" s="141" t="s">
        <v>5039</v>
      </c>
      <c r="E146" s="142" t="s">
        <v>949</v>
      </c>
      <c r="F146" s="142" t="s">
        <v>951</v>
      </c>
      <c r="G146" s="142">
        <v>30</v>
      </c>
      <c r="H146" s="143">
        <v>29891</v>
      </c>
      <c r="I146" s="142">
        <v>5</v>
      </c>
      <c r="J146" s="144" t="s">
        <v>4883</v>
      </c>
    </row>
    <row r="147" spans="1:10" s="145" customFormat="1" ht="19.899999999999999" customHeight="1" x14ac:dyDescent="0.2">
      <c r="A147" s="139" t="s">
        <v>6552</v>
      </c>
      <c r="B147" s="140" t="s">
        <v>1418</v>
      </c>
      <c r="C147" s="156" t="s">
        <v>176</v>
      </c>
      <c r="D147" s="141" t="s">
        <v>5040</v>
      </c>
      <c r="E147" s="142" t="s">
        <v>949</v>
      </c>
      <c r="F147" s="142" t="s">
        <v>958</v>
      </c>
      <c r="G147" s="142">
        <v>36</v>
      </c>
      <c r="H147" s="143">
        <v>25929</v>
      </c>
      <c r="I147" s="142">
        <v>9</v>
      </c>
      <c r="J147" s="144" t="s">
        <v>4966</v>
      </c>
    </row>
    <row r="148" spans="1:10" s="145" customFormat="1" ht="19.899999999999999" customHeight="1" x14ac:dyDescent="0.2">
      <c r="A148" s="139" t="s">
        <v>6552</v>
      </c>
      <c r="B148" s="140" t="s">
        <v>1418</v>
      </c>
      <c r="C148" s="156" t="s">
        <v>177</v>
      </c>
      <c r="D148" s="141" t="s">
        <v>5042</v>
      </c>
      <c r="E148" s="142" t="s">
        <v>949</v>
      </c>
      <c r="F148" s="142" t="s">
        <v>951</v>
      </c>
      <c r="G148" s="142">
        <v>30</v>
      </c>
      <c r="H148" s="143">
        <v>9652</v>
      </c>
      <c r="I148" s="142">
        <v>5</v>
      </c>
      <c r="J148" s="144" t="s">
        <v>4883</v>
      </c>
    </row>
    <row r="149" spans="1:10" s="145" customFormat="1" ht="19.899999999999999" customHeight="1" x14ac:dyDescent="0.2">
      <c r="A149" s="139" t="s">
        <v>6552</v>
      </c>
      <c r="B149" s="140" t="s">
        <v>1418</v>
      </c>
      <c r="C149" s="156" t="s">
        <v>178</v>
      </c>
      <c r="D149" s="141" t="s">
        <v>5044</v>
      </c>
      <c r="E149" s="142" t="s">
        <v>949</v>
      </c>
      <c r="F149" s="142" t="s">
        <v>951</v>
      </c>
      <c r="G149" s="142">
        <v>30</v>
      </c>
      <c r="H149" s="143">
        <v>10149</v>
      </c>
      <c r="I149" s="142">
        <v>5</v>
      </c>
      <c r="J149" s="144" t="s">
        <v>4883</v>
      </c>
    </row>
    <row r="150" spans="1:10" s="145" customFormat="1" ht="19.899999999999999" customHeight="1" x14ac:dyDescent="0.2">
      <c r="A150" s="139" t="s">
        <v>6552</v>
      </c>
      <c r="B150" s="140" t="s">
        <v>1418</v>
      </c>
      <c r="C150" s="156" t="s">
        <v>179</v>
      </c>
      <c r="D150" s="141" t="s">
        <v>5046</v>
      </c>
      <c r="E150" s="142" t="s">
        <v>949</v>
      </c>
      <c r="F150" s="142" t="s">
        <v>951</v>
      </c>
      <c r="G150" s="142">
        <v>60</v>
      </c>
      <c r="H150" s="143">
        <v>53235</v>
      </c>
      <c r="I150" s="142">
        <v>6</v>
      </c>
      <c r="J150" s="144" t="s">
        <v>6525</v>
      </c>
    </row>
    <row r="151" spans="1:10" s="145" customFormat="1" ht="19.899999999999999" customHeight="1" x14ac:dyDescent="0.2">
      <c r="A151" s="139" t="s">
        <v>6552</v>
      </c>
      <c r="B151" s="140" t="s">
        <v>1418</v>
      </c>
      <c r="C151" s="156" t="s">
        <v>180</v>
      </c>
      <c r="D151" s="141" t="s">
        <v>5048</v>
      </c>
      <c r="E151" s="142" t="s">
        <v>949</v>
      </c>
      <c r="F151" s="142" t="s">
        <v>951</v>
      </c>
      <c r="G151" s="142">
        <v>30</v>
      </c>
      <c r="H151" s="143">
        <v>38426</v>
      </c>
      <c r="I151" s="142">
        <v>6</v>
      </c>
      <c r="J151" s="144" t="s">
        <v>6525</v>
      </c>
    </row>
    <row r="152" spans="1:10" s="145" customFormat="1" ht="19.899999999999999" customHeight="1" x14ac:dyDescent="0.2">
      <c r="A152" s="139" t="s">
        <v>6552</v>
      </c>
      <c r="B152" s="140" t="s">
        <v>1418</v>
      </c>
      <c r="C152" s="156" t="s">
        <v>181</v>
      </c>
      <c r="D152" s="141" t="s">
        <v>5050</v>
      </c>
      <c r="E152" s="142" t="s">
        <v>949</v>
      </c>
      <c r="F152" s="142" t="s">
        <v>951</v>
      </c>
      <c r="G152" s="142">
        <v>35</v>
      </c>
      <c r="H152" s="143">
        <v>22499</v>
      </c>
      <c r="I152" s="142">
        <v>5</v>
      </c>
      <c r="J152" s="144" t="s">
        <v>4883</v>
      </c>
    </row>
    <row r="153" spans="1:10" s="145" customFormat="1" ht="19.899999999999999" customHeight="1" x14ac:dyDescent="0.2">
      <c r="A153" s="139" t="s">
        <v>6555</v>
      </c>
      <c r="B153" s="140" t="s">
        <v>6556</v>
      </c>
      <c r="C153" s="156" t="s">
        <v>182</v>
      </c>
      <c r="D153" s="141" t="s">
        <v>6295</v>
      </c>
      <c r="E153" s="142" t="s">
        <v>939</v>
      </c>
      <c r="F153" s="142" t="s">
        <v>932</v>
      </c>
      <c r="G153" s="142">
        <v>468</v>
      </c>
      <c r="H153" s="143">
        <v>148029</v>
      </c>
      <c r="I153" s="142">
        <v>17</v>
      </c>
      <c r="J153" s="144" t="s">
        <v>6283</v>
      </c>
    </row>
    <row r="154" spans="1:10" s="145" customFormat="1" ht="19.899999999999999" customHeight="1" x14ac:dyDescent="0.2">
      <c r="A154" s="139" t="s">
        <v>6555</v>
      </c>
      <c r="B154" s="140" t="s">
        <v>6556</v>
      </c>
      <c r="C154" s="156" t="s">
        <v>183</v>
      </c>
      <c r="D154" s="141" t="s">
        <v>5051</v>
      </c>
      <c r="E154" s="142" t="s">
        <v>949</v>
      </c>
      <c r="F154" s="142" t="s">
        <v>1062</v>
      </c>
      <c r="G154" s="142">
        <v>10</v>
      </c>
      <c r="H154" s="143">
        <v>13498</v>
      </c>
      <c r="I154" s="142">
        <v>2</v>
      </c>
      <c r="J154" s="144" t="s">
        <v>4934</v>
      </c>
    </row>
    <row r="155" spans="1:10" s="145" customFormat="1" ht="19.899999999999999" customHeight="1" x14ac:dyDescent="0.2">
      <c r="A155" s="139" t="s">
        <v>6555</v>
      </c>
      <c r="B155" s="140" t="s">
        <v>6556</v>
      </c>
      <c r="C155" s="156" t="s">
        <v>184</v>
      </c>
      <c r="D155" s="141" t="s">
        <v>5053</v>
      </c>
      <c r="E155" s="142" t="s">
        <v>949</v>
      </c>
      <c r="F155" s="142" t="s">
        <v>951</v>
      </c>
      <c r="G155" s="142">
        <v>30</v>
      </c>
      <c r="H155" s="143">
        <v>33271</v>
      </c>
      <c r="I155" s="142">
        <v>6</v>
      </c>
      <c r="J155" s="144" t="s">
        <v>6525</v>
      </c>
    </row>
    <row r="156" spans="1:10" s="145" customFormat="1" ht="19.899999999999999" customHeight="1" x14ac:dyDescent="0.2">
      <c r="A156" s="139" t="s">
        <v>6555</v>
      </c>
      <c r="B156" s="140" t="s">
        <v>6556</v>
      </c>
      <c r="C156" s="156" t="s">
        <v>185</v>
      </c>
      <c r="D156" s="141" t="s">
        <v>5054</v>
      </c>
      <c r="E156" s="142" t="s">
        <v>949</v>
      </c>
      <c r="F156" s="142" t="s">
        <v>951</v>
      </c>
      <c r="G156" s="142">
        <v>60</v>
      </c>
      <c r="H156" s="143">
        <v>45817</v>
      </c>
      <c r="I156" s="142">
        <v>6</v>
      </c>
      <c r="J156" s="144" t="s">
        <v>6525</v>
      </c>
    </row>
    <row r="157" spans="1:10" s="145" customFormat="1" ht="19.899999999999999" customHeight="1" x14ac:dyDescent="0.2">
      <c r="A157" s="139" t="s">
        <v>6555</v>
      </c>
      <c r="B157" s="140" t="s">
        <v>6556</v>
      </c>
      <c r="C157" s="156" t="s">
        <v>186</v>
      </c>
      <c r="D157" s="141" t="s">
        <v>5055</v>
      </c>
      <c r="E157" s="142" t="s">
        <v>949</v>
      </c>
      <c r="F157" s="142" t="s">
        <v>998</v>
      </c>
      <c r="G157" s="142">
        <v>60</v>
      </c>
      <c r="H157" s="143">
        <v>68991</v>
      </c>
      <c r="I157" s="142">
        <v>12</v>
      </c>
      <c r="J157" s="144" t="s">
        <v>6524</v>
      </c>
    </row>
    <row r="158" spans="1:10" s="145" customFormat="1" ht="19.899999999999999" customHeight="1" x14ac:dyDescent="0.2">
      <c r="A158" s="139" t="s">
        <v>6555</v>
      </c>
      <c r="B158" s="140" t="s">
        <v>6556</v>
      </c>
      <c r="C158" s="156" t="s">
        <v>187</v>
      </c>
      <c r="D158" s="141" t="s">
        <v>5057</v>
      </c>
      <c r="E158" s="142" t="s">
        <v>949</v>
      </c>
      <c r="F158" s="142" t="s">
        <v>958</v>
      </c>
      <c r="G158" s="142">
        <v>90</v>
      </c>
      <c r="H158" s="143">
        <v>54752</v>
      </c>
      <c r="I158" s="142">
        <v>10</v>
      </c>
      <c r="J158" s="144" t="s">
        <v>4877</v>
      </c>
    </row>
    <row r="159" spans="1:10" s="145" customFormat="1" ht="19.899999999999999" customHeight="1" x14ac:dyDescent="0.2">
      <c r="A159" s="139" t="s">
        <v>6555</v>
      </c>
      <c r="B159" s="140" t="s">
        <v>6556</v>
      </c>
      <c r="C159" s="156" t="s">
        <v>188</v>
      </c>
      <c r="D159" s="141" t="s">
        <v>5059</v>
      </c>
      <c r="E159" s="142" t="s">
        <v>949</v>
      </c>
      <c r="F159" s="142" t="s">
        <v>951</v>
      </c>
      <c r="G159" s="142">
        <v>60</v>
      </c>
      <c r="H159" s="143">
        <v>51424</v>
      </c>
      <c r="I159" s="142">
        <v>6</v>
      </c>
      <c r="J159" s="144" t="s">
        <v>6525</v>
      </c>
    </row>
    <row r="160" spans="1:10" s="145" customFormat="1" ht="19.899999999999999" customHeight="1" x14ac:dyDescent="0.2">
      <c r="A160" s="139" t="s">
        <v>6555</v>
      </c>
      <c r="B160" s="140" t="s">
        <v>6556</v>
      </c>
      <c r="C160" s="156" t="s">
        <v>189</v>
      </c>
      <c r="D160" s="141" t="s">
        <v>5061</v>
      </c>
      <c r="E160" s="142" t="s">
        <v>949</v>
      </c>
      <c r="F160" s="142" t="s">
        <v>951</v>
      </c>
      <c r="G160" s="142">
        <v>30</v>
      </c>
      <c r="H160" s="143">
        <v>29576</v>
      </c>
      <c r="I160" s="142">
        <v>5</v>
      </c>
      <c r="J160" s="144" t="s">
        <v>4883</v>
      </c>
    </row>
    <row r="161" spans="1:10" s="145" customFormat="1" ht="19.899999999999999" customHeight="1" x14ac:dyDescent="0.2">
      <c r="A161" s="139" t="s">
        <v>6555</v>
      </c>
      <c r="B161" s="140" t="s">
        <v>6556</v>
      </c>
      <c r="C161" s="156" t="s">
        <v>190</v>
      </c>
      <c r="D161" s="141" t="s">
        <v>5063</v>
      </c>
      <c r="E161" s="142" t="s">
        <v>949</v>
      </c>
      <c r="F161" s="142" t="s">
        <v>951</v>
      </c>
      <c r="G161" s="142">
        <v>30</v>
      </c>
      <c r="H161" s="143">
        <v>21724</v>
      </c>
      <c r="I161" s="142">
        <v>5</v>
      </c>
      <c r="J161" s="144" t="s">
        <v>4883</v>
      </c>
    </row>
    <row r="162" spans="1:10" s="145" customFormat="1" ht="19.899999999999999" customHeight="1" x14ac:dyDescent="0.2">
      <c r="A162" s="139" t="s">
        <v>6555</v>
      </c>
      <c r="B162" s="140" t="s">
        <v>6556</v>
      </c>
      <c r="C162" s="156" t="s">
        <v>191</v>
      </c>
      <c r="D162" s="141" t="s">
        <v>5065</v>
      </c>
      <c r="E162" s="142" t="s">
        <v>949</v>
      </c>
      <c r="F162" s="142" t="s">
        <v>951</v>
      </c>
      <c r="G162" s="142">
        <v>30</v>
      </c>
      <c r="H162" s="143">
        <v>24324</v>
      </c>
      <c r="I162" s="142">
        <v>5</v>
      </c>
      <c r="J162" s="144" t="s">
        <v>4883</v>
      </c>
    </row>
    <row r="163" spans="1:10" s="145" customFormat="1" ht="19.899999999999999" customHeight="1" x14ac:dyDescent="0.2">
      <c r="A163" s="139" t="s">
        <v>6555</v>
      </c>
      <c r="B163" s="140" t="s">
        <v>6556</v>
      </c>
      <c r="C163" s="156" t="s">
        <v>192</v>
      </c>
      <c r="D163" s="141" t="s">
        <v>5066</v>
      </c>
      <c r="E163" s="142" t="s">
        <v>949</v>
      </c>
      <c r="F163" s="142" t="s">
        <v>951</v>
      </c>
      <c r="G163" s="142">
        <v>30</v>
      </c>
      <c r="H163" s="143">
        <v>19493</v>
      </c>
      <c r="I163" s="142">
        <v>5</v>
      </c>
      <c r="J163" s="144" t="s">
        <v>4883</v>
      </c>
    </row>
    <row r="164" spans="1:10" s="145" customFormat="1" ht="19.899999999999999" customHeight="1" x14ac:dyDescent="0.2">
      <c r="A164" s="139" t="s">
        <v>6555</v>
      </c>
      <c r="B164" s="140" t="s">
        <v>6556</v>
      </c>
      <c r="C164" s="156" t="s">
        <v>193</v>
      </c>
      <c r="D164" s="141" t="s">
        <v>5068</v>
      </c>
      <c r="E164" s="142" t="s">
        <v>949</v>
      </c>
      <c r="F164" s="142" t="s">
        <v>1062</v>
      </c>
      <c r="G164" s="142">
        <v>10</v>
      </c>
      <c r="H164" s="143">
        <v>22770</v>
      </c>
      <c r="I164" s="142">
        <v>3</v>
      </c>
      <c r="J164" s="144" t="s">
        <v>4908</v>
      </c>
    </row>
    <row r="165" spans="1:10" s="145" customFormat="1" ht="19.899999999999999" customHeight="1" x14ac:dyDescent="0.2">
      <c r="A165" s="139" t="s">
        <v>6555</v>
      </c>
      <c r="B165" s="140" t="s">
        <v>1628</v>
      </c>
      <c r="C165" s="156" t="s">
        <v>194</v>
      </c>
      <c r="D165" s="141" t="s">
        <v>6297</v>
      </c>
      <c r="E165" s="142" t="s">
        <v>939</v>
      </c>
      <c r="F165" s="142" t="s">
        <v>932</v>
      </c>
      <c r="G165" s="142">
        <v>348</v>
      </c>
      <c r="H165" s="143">
        <v>51055</v>
      </c>
      <c r="I165" s="142">
        <v>16</v>
      </c>
      <c r="J165" s="144" t="s">
        <v>6484</v>
      </c>
    </row>
    <row r="166" spans="1:10" s="145" customFormat="1" ht="19.899999999999999" customHeight="1" x14ac:dyDescent="0.2">
      <c r="A166" s="139" t="s">
        <v>6555</v>
      </c>
      <c r="B166" s="140" t="s">
        <v>1628</v>
      </c>
      <c r="C166" s="156" t="s">
        <v>195</v>
      </c>
      <c r="D166" s="141" t="s">
        <v>5070</v>
      </c>
      <c r="E166" s="142" t="s">
        <v>949</v>
      </c>
      <c r="F166" s="142" t="s">
        <v>951</v>
      </c>
      <c r="G166" s="142">
        <v>30</v>
      </c>
      <c r="H166" s="143">
        <v>23011</v>
      </c>
      <c r="I166" s="142">
        <v>5</v>
      </c>
      <c r="J166" s="144" t="s">
        <v>4883</v>
      </c>
    </row>
    <row r="167" spans="1:10" s="145" customFormat="1" ht="19.899999999999999" customHeight="1" x14ac:dyDescent="0.2">
      <c r="A167" s="139" t="s">
        <v>6555</v>
      </c>
      <c r="B167" s="140" t="s">
        <v>1628</v>
      </c>
      <c r="C167" s="156" t="s">
        <v>196</v>
      </c>
      <c r="D167" s="141" t="s">
        <v>5072</v>
      </c>
      <c r="E167" s="142" t="s">
        <v>949</v>
      </c>
      <c r="F167" s="142" t="s">
        <v>951</v>
      </c>
      <c r="G167" s="142">
        <v>30</v>
      </c>
      <c r="H167" s="143">
        <v>18524</v>
      </c>
      <c r="I167" s="142">
        <v>5</v>
      </c>
      <c r="J167" s="144" t="s">
        <v>4883</v>
      </c>
    </row>
    <row r="168" spans="1:10" s="145" customFormat="1" ht="19.899999999999999" customHeight="1" x14ac:dyDescent="0.2">
      <c r="A168" s="139" t="s">
        <v>6555</v>
      </c>
      <c r="B168" s="140" t="s">
        <v>1628</v>
      </c>
      <c r="C168" s="156" t="s">
        <v>197</v>
      </c>
      <c r="D168" s="141" t="s">
        <v>5074</v>
      </c>
      <c r="E168" s="142" t="s">
        <v>949</v>
      </c>
      <c r="F168" s="142" t="s">
        <v>951</v>
      </c>
      <c r="G168" s="142">
        <v>30</v>
      </c>
      <c r="H168" s="143">
        <v>27093</v>
      </c>
      <c r="I168" s="142">
        <v>5</v>
      </c>
      <c r="J168" s="144" t="s">
        <v>4883</v>
      </c>
    </row>
    <row r="169" spans="1:10" s="145" customFormat="1" ht="19.899999999999999" customHeight="1" x14ac:dyDescent="0.2">
      <c r="A169" s="139" t="s">
        <v>6555</v>
      </c>
      <c r="B169" s="140" t="s">
        <v>1628</v>
      </c>
      <c r="C169" s="156" t="s">
        <v>198</v>
      </c>
      <c r="D169" s="141" t="s">
        <v>5075</v>
      </c>
      <c r="E169" s="142" t="s">
        <v>949</v>
      </c>
      <c r="F169" s="142" t="s">
        <v>951</v>
      </c>
      <c r="G169" s="142">
        <v>60</v>
      </c>
      <c r="H169" s="143">
        <v>45824</v>
      </c>
      <c r="I169" s="142">
        <v>6</v>
      </c>
      <c r="J169" s="144" t="s">
        <v>6525</v>
      </c>
    </row>
    <row r="170" spans="1:10" s="145" customFormat="1" ht="19.899999999999999" customHeight="1" x14ac:dyDescent="0.2">
      <c r="A170" s="139" t="s">
        <v>6555</v>
      </c>
      <c r="B170" s="140" t="s">
        <v>1628</v>
      </c>
      <c r="C170" s="156" t="s">
        <v>199</v>
      </c>
      <c r="D170" s="141" t="s">
        <v>5077</v>
      </c>
      <c r="E170" s="142" t="s">
        <v>949</v>
      </c>
      <c r="F170" s="142" t="s">
        <v>951</v>
      </c>
      <c r="G170" s="142">
        <v>30</v>
      </c>
      <c r="H170" s="143">
        <v>43680</v>
      </c>
      <c r="I170" s="142">
        <v>6</v>
      </c>
      <c r="J170" s="144" t="s">
        <v>6525</v>
      </c>
    </row>
    <row r="171" spans="1:10" s="145" customFormat="1" ht="19.899999999999999" customHeight="1" x14ac:dyDescent="0.2">
      <c r="A171" s="139" t="s">
        <v>6555</v>
      </c>
      <c r="B171" s="140" t="s">
        <v>1628</v>
      </c>
      <c r="C171" s="156" t="s">
        <v>200</v>
      </c>
      <c r="D171" s="141" t="s">
        <v>5079</v>
      </c>
      <c r="E171" s="142" t="s">
        <v>949</v>
      </c>
      <c r="F171" s="142" t="s">
        <v>1062</v>
      </c>
      <c r="G171" s="142">
        <v>10</v>
      </c>
      <c r="H171" s="143">
        <v>14640</v>
      </c>
      <c r="I171" s="142">
        <v>2</v>
      </c>
      <c r="J171" s="144" t="s">
        <v>4934</v>
      </c>
    </row>
    <row r="172" spans="1:10" s="145" customFormat="1" ht="19.899999999999999" customHeight="1" x14ac:dyDescent="0.2">
      <c r="A172" s="139" t="s">
        <v>6555</v>
      </c>
      <c r="B172" s="140" t="s">
        <v>1628</v>
      </c>
      <c r="C172" s="156" t="s">
        <v>201</v>
      </c>
      <c r="D172" s="141" t="s">
        <v>5081</v>
      </c>
      <c r="E172" s="142" t="s">
        <v>949</v>
      </c>
      <c r="F172" s="142" t="s">
        <v>1062</v>
      </c>
      <c r="G172" s="142">
        <v>0</v>
      </c>
      <c r="H172" s="143">
        <v>9755</v>
      </c>
      <c r="I172" s="142">
        <v>2</v>
      </c>
      <c r="J172" s="144" t="s">
        <v>4934</v>
      </c>
    </row>
    <row r="173" spans="1:10" s="145" customFormat="1" ht="19.899999999999999" customHeight="1" x14ac:dyDescent="0.2">
      <c r="A173" s="139" t="s">
        <v>6555</v>
      </c>
      <c r="B173" s="140" t="s">
        <v>1664</v>
      </c>
      <c r="C173" s="156" t="s">
        <v>202</v>
      </c>
      <c r="D173" s="141" t="s">
        <v>6415</v>
      </c>
      <c r="E173" s="142" t="s">
        <v>929</v>
      </c>
      <c r="F173" s="142" t="s">
        <v>6</v>
      </c>
      <c r="G173" s="142">
        <v>646</v>
      </c>
      <c r="H173" s="143">
        <v>169445</v>
      </c>
      <c r="I173" s="142">
        <v>18</v>
      </c>
      <c r="J173" s="144" t="s">
        <v>6483</v>
      </c>
    </row>
    <row r="174" spans="1:10" s="145" customFormat="1" ht="19.899999999999999" customHeight="1" x14ac:dyDescent="0.2">
      <c r="A174" s="139" t="s">
        <v>6555</v>
      </c>
      <c r="B174" s="140" t="s">
        <v>1664</v>
      </c>
      <c r="C174" s="156" t="s">
        <v>203</v>
      </c>
      <c r="D174" s="141" t="s">
        <v>5083</v>
      </c>
      <c r="E174" s="142" t="s">
        <v>949</v>
      </c>
      <c r="F174" s="142" t="s">
        <v>951</v>
      </c>
      <c r="G174" s="142">
        <v>30</v>
      </c>
      <c r="H174" s="143">
        <v>24901</v>
      </c>
      <c r="I174" s="142">
        <v>5</v>
      </c>
      <c r="J174" s="144" t="s">
        <v>4883</v>
      </c>
    </row>
    <row r="175" spans="1:10" s="145" customFormat="1" ht="19.899999999999999" customHeight="1" x14ac:dyDescent="0.2">
      <c r="A175" s="139" t="s">
        <v>6555</v>
      </c>
      <c r="B175" s="140" t="s">
        <v>1664</v>
      </c>
      <c r="C175" s="156" t="s">
        <v>204</v>
      </c>
      <c r="D175" s="141" t="s">
        <v>5085</v>
      </c>
      <c r="E175" s="142" t="s">
        <v>949</v>
      </c>
      <c r="F175" s="142" t="s">
        <v>958</v>
      </c>
      <c r="G175" s="142">
        <v>100</v>
      </c>
      <c r="H175" s="143">
        <v>46058</v>
      </c>
      <c r="I175" s="142">
        <v>9</v>
      </c>
      <c r="J175" s="144" t="s">
        <v>4966</v>
      </c>
    </row>
    <row r="176" spans="1:10" s="145" customFormat="1" ht="19.899999999999999" customHeight="1" x14ac:dyDescent="0.2">
      <c r="A176" s="139" t="s">
        <v>6555</v>
      </c>
      <c r="B176" s="140" t="s">
        <v>1664</v>
      </c>
      <c r="C176" s="156" t="s">
        <v>205</v>
      </c>
      <c r="D176" s="141" t="s">
        <v>5087</v>
      </c>
      <c r="E176" s="142" t="s">
        <v>949</v>
      </c>
      <c r="F176" s="142" t="s">
        <v>951</v>
      </c>
      <c r="G176" s="142">
        <v>60</v>
      </c>
      <c r="H176" s="143">
        <v>51067</v>
      </c>
      <c r="I176" s="142">
        <v>6</v>
      </c>
      <c r="J176" s="144" t="s">
        <v>6525</v>
      </c>
    </row>
    <row r="177" spans="1:10" s="145" customFormat="1" ht="19.899999999999999" customHeight="1" x14ac:dyDescent="0.2">
      <c r="A177" s="139" t="s">
        <v>6555</v>
      </c>
      <c r="B177" s="140" t="s">
        <v>1664</v>
      </c>
      <c r="C177" s="156" t="s">
        <v>206</v>
      </c>
      <c r="D177" s="141" t="s">
        <v>5089</v>
      </c>
      <c r="E177" s="142" t="s">
        <v>949</v>
      </c>
      <c r="F177" s="142" t="s">
        <v>958</v>
      </c>
      <c r="G177" s="142">
        <v>102</v>
      </c>
      <c r="H177" s="143">
        <v>62510</v>
      </c>
      <c r="I177" s="142">
        <v>10</v>
      </c>
      <c r="J177" s="144" t="s">
        <v>4877</v>
      </c>
    </row>
    <row r="178" spans="1:10" s="145" customFormat="1" ht="19.899999999999999" customHeight="1" x14ac:dyDescent="0.2">
      <c r="A178" s="139" t="s">
        <v>6555</v>
      </c>
      <c r="B178" s="140" t="s">
        <v>1664</v>
      </c>
      <c r="C178" s="156" t="s">
        <v>207</v>
      </c>
      <c r="D178" s="141" t="s">
        <v>5090</v>
      </c>
      <c r="E178" s="142" t="s">
        <v>949</v>
      </c>
      <c r="F178" s="142" t="s">
        <v>951</v>
      </c>
      <c r="G178" s="142">
        <v>33</v>
      </c>
      <c r="H178" s="143">
        <v>25094</v>
      </c>
      <c r="I178" s="142">
        <v>5</v>
      </c>
      <c r="J178" s="144" t="s">
        <v>4883</v>
      </c>
    </row>
    <row r="179" spans="1:10" s="145" customFormat="1" ht="19.899999999999999" customHeight="1" x14ac:dyDescent="0.2">
      <c r="A179" s="139" t="s">
        <v>6555</v>
      </c>
      <c r="B179" s="140" t="s">
        <v>1664</v>
      </c>
      <c r="C179" s="156" t="s">
        <v>208</v>
      </c>
      <c r="D179" s="141" t="s">
        <v>5092</v>
      </c>
      <c r="E179" s="142" t="s">
        <v>949</v>
      </c>
      <c r="F179" s="142" t="s">
        <v>998</v>
      </c>
      <c r="G179" s="142">
        <v>105</v>
      </c>
      <c r="H179" s="143">
        <v>73882</v>
      </c>
      <c r="I179" s="142">
        <v>13</v>
      </c>
      <c r="J179" s="144" t="s">
        <v>6523</v>
      </c>
    </row>
    <row r="180" spans="1:10" s="145" customFormat="1" ht="19.899999999999999" customHeight="1" x14ac:dyDescent="0.2">
      <c r="A180" s="139" t="s">
        <v>6555</v>
      </c>
      <c r="B180" s="140" t="s">
        <v>1664</v>
      </c>
      <c r="C180" s="156" t="s">
        <v>209</v>
      </c>
      <c r="D180" s="141" t="s">
        <v>5094</v>
      </c>
      <c r="E180" s="142" t="s">
        <v>949</v>
      </c>
      <c r="F180" s="142" t="s">
        <v>958</v>
      </c>
      <c r="G180" s="142">
        <v>80</v>
      </c>
      <c r="H180" s="143">
        <v>49689</v>
      </c>
      <c r="I180" s="142">
        <v>9</v>
      </c>
      <c r="J180" s="144" t="s">
        <v>4966</v>
      </c>
    </row>
    <row r="181" spans="1:10" s="145" customFormat="1" ht="19.899999999999999" customHeight="1" x14ac:dyDescent="0.2">
      <c r="A181" s="139" t="s">
        <v>6555</v>
      </c>
      <c r="B181" s="140" t="s">
        <v>1664</v>
      </c>
      <c r="C181" s="156" t="s">
        <v>210</v>
      </c>
      <c r="D181" s="141" t="s">
        <v>5096</v>
      </c>
      <c r="E181" s="142" t="s">
        <v>949</v>
      </c>
      <c r="F181" s="142" t="s">
        <v>951</v>
      </c>
      <c r="G181" s="142">
        <v>60</v>
      </c>
      <c r="H181" s="143">
        <v>53452</v>
      </c>
      <c r="I181" s="142">
        <v>6</v>
      </c>
      <c r="J181" s="144" t="s">
        <v>6525</v>
      </c>
    </row>
    <row r="182" spans="1:10" s="145" customFormat="1" ht="19.899999999999999" customHeight="1" x14ac:dyDescent="0.2">
      <c r="A182" s="139" t="s">
        <v>6555</v>
      </c>
      <c r="B182" s="140" t="s">
        <v>1664</v>
      </c>
      <c r="C182" s="156" t="s">
        <v>211</v>
      </c>
      <c r="D182" s="141" t="s">
        <v>5097</v>
      </c>
      <c r="E182" s="142" t="s">
        <v>949</v>
      </c>
      <c r="F182" s="142" t="s">
        <v>951</v>
      </c>
      <c r="G182" s="142">
        <v>42</v>
      </c>
      <c r="H182" s="143">
        <v>42626</v>
      </c>
      <c r="I182" s="142">
        <v>6</v>
      </c>
      <c r="J182" s="144" t="s">
        <v>6525</v>
      </c>
    </row>
    <row r="183" spans="1:10" s="145" customFormat="1" ht="19.899999999999999" customHeight="1" x14ac:dyDescent="0.2">
      <c r="A183" s="139" t="s">
        <v>6555</v>
      </c>
      <c r="B183" s="140" t="s">
        <v>1664</v>
      </c>
      <c r="C183" s="156" t="s">
        <v>212</v>
      </c>
      <c r="D183" s="141" t="s">
        <v>5098</v>
      </c>
      <c r="E183" s="142" t="s">
        <v>949</v>
      </c>
      <c r="F183" s="142" t="s">
        <v>998</v>
      </c>
      <c r="G183" s="142">
        <v>108</v>
      </c>
      <c r="H183" s="143">
        <v>68007</v>
      </c>
      <c r="I183" s="142">
        <v>13</v>
      </c>
      <c r="J183" s="144" t="s">
        <v>6523</v>
      </c>
    </row>
    <row r="184" spans="1:10" s="145" customFormat="1" ht="19.899999999999999" customHeight="1" x14ac:dyDescent="0.2">
      <c r="A184" s="139" t="s">
        <v>6555</v>
      </c>
      <c r="B184" s="140" t="s">
        <v>1664</v>
      </c>
      <c r="C184" s="156" t="s">
        <v>213</v>
      </c>
      <c r="D184" s="141" t="s">
        <v>5100</v>
      </c>
      <c r="E184" s="142" t="s">
        <v>949</v>
      </c>
      <c r="F184" s="142" t="s">
        <v>951</v>
      </c>
      <c r="G184" s="142">
        <v>43</v>
      </c>
      <c r="H184" s="143">
        <v>29683</v>
      </c>
      <c r="I184" s="142">
        <v>5</v>
      </c>
      <c r="J184" s="144" t="s">
        <v>4883</v>
      </c>
    </row>
    <row r="185" spans="1:10" s="145" customFormat="1" ht="19.899999999999999" customHeight="1" x14ac:dyDescent="0.2">
      <c r="A185" s="139" t="s">
        <v>6555</v>
      </c>
      <c r="B185" s="140" t="s">
        <v>1664</v>
      </c>
      <c r="C185" s="156" t="s">
        <v>214</v>
      </c>
      <c r="D185" s="141" t="s">
        <v>5102</v>
      </c>
      <c r="E185" s="142" t="s">
        <v>949</v>
      </c>
      <c r="F185" s="142" t="s">
        <v>951</v>
      </c>
      <c r="G185" s="142">
        <v>30</v>
      </c>
      <c r="H185" s="143">
        <v>39303</v>
      </c>
      <c r="I185" s="142">
        <v>6</v>
      </c>
      <c r="J185" s="144" t="s">
        <v>6525</v>
      </c>
    </row>
    <row r="186" spans="1:10" s="145" customFormat="1" ht="19.899999999999999" customHeight="1" x14ac:dyDescent="0.2">
      <c r="A186" s="139" t="s">
        <v>6555</v>
      </c>
      <c r="B186" s="140" t="s">
        <v>1664</v>
      </c>
      <c r="C186" s="156" t="s">
        <v>1716</v>
      </c>
      <c r="D186" s="141" t="s">
        <v>5103</v>
      </c>
      <c r="E186" s="142" t="s">
        <v>949</v>
      </c>
      <c r="F186" s="142" t="s">
        <v>1062</v>
      </c>
      <c r="G186" s="142">
        <v>0</v>
      </c>
      <c r="H186" s="143">
        <v>28133</v>
      </c>
      <c r="I186" s="142">
        <v>4</v>
      </c>
      <c r="J186" s="144" t="s">
        <v>4950</v>
      </c>
    </row>
    <row r="187" spans="1:10" s="145" customFormat="1" ht="19.899999999999999" customHeight="1" x14ac:dyDescent="0.2">
      <c r="A187" s="139" t="s">
        <v>6555</v>
      </c>
      <c r="B187" s="140" t="s">
        <v>1806</v>
      </c>
      <c r="C187" s="156" t="s">
        <v>215</v>
      </c>
      <c r="D187" s="141" t="s">
        <v>6299</v>
      </c>
      <c r="E187" s="142" t="s">
        <v>939</v>
      </c>
      <c r="F187" s="142" t="s">
        <v>932</v>
      </c>
      <c r="G187" s="142">
        <v>450</v>
      </c>
      <c r="H187" s="143">
        <v>77595</v>
      </c>
      <c r="I187" s="142">
        <v>17</v>
      </c>
      <c r="J187" s="144" t="s">
        <v>6283</v>
      </c>
    </row>
    <row r="188" spans="1:10" s="145" customFormat="1" ht="19.899999999999999" customHeight="1" x14ac:dyDescent="0.2">
      <c r="A188" s="139" t="s">
        <v>6555</v>
      </c>
      <c r="B188" s="140" t="s">
        <v>1806</v>
      </c>
      <c r="C188" s="156" t="s">
        <v>216</v>
      </c>
      <c r="D188" s="141" t="s">
        <v>5105</v>
      </c>
      <c r="E188" s="142" t="s">
        <v>949</v>
      </c>
      <c r="F188" s="142" t="s">
        <v>951</v>
      </c>
      <c r="G188" s="142">
        <v>30</v>
      </c>
      <c r="H188" s="143">
        <v>16072</v>
      </c>
      <c r="I188" s="142">
        <v>5</v>
      </c>
      <c r="J188" s="144" t="s">
        <v>4883</v>
      </c>
    </row>
    <row r="189" spans="1:10" s="145" customFormat="1" ht="19.899999999999999" customHeight="1" x14ac:dyDescent="0.2">
      <c r="A189" s="139" t="s">
        <v>6555</v>
      </c>
      <c r="B189" s="140" t="s">
        <v>1806</v>
      </c>
      <c r="C189" s="156" t="s">
        <v>217</v>
      </c>
      <c r="D189" s="141" t="s">
        <v>5107</v>
      </c>
      <c r="E189" s="142" t="s">
        <v>949</v>
      </c>
      <c r="F189" s="142" t="s">
        <v>951</v>
      </c>
      <c r="G189" s="142">
        <v>30</v>
      </c>
      <c r="H189" s="143">
        <v>31715</v>
      </c>
      <c r="I189" s="142">
        <v>6</v>
      </c>
      <c r="J189" s="144" t="s">
        <v>6525</v>
      </c>
    </row>
    <row r="190" spans="1:10" s="145" customFormat="1" ht="19.899999999999999" customHeight="1" x14ac:dyDescent="0.2">
      <c r="A190" s="139" t="s">
        <v>6555</v>
      </c>
      <c r="B190" s="140" t="s">
        <v>1806</v>
      </c>
      <c r="C190" s="156" t="s">
        <v>218</v>
      </c>
      <c r="D190" s="141" t="s">
        <v>5108</v>
      </c>
      <c r="E190" s="142" t="s">
        <v>949</v>
      </c>
      <c r="F190" s="142" t="s">
        <v>998</v>
      </c>
      <c r="G190" s="142">
        <v>90</v>
      </c>
      <c r="H190" s="143">
        <v>41323</v>
      </c>
      <c r="I190" s="142">
        <v>12</v>
      </c>
      <c r="J190" s="144" t="s">
        <v>6524</v>
      </c>
    </row>
    <row r="191" spans="1:10" s="145" customFormat="1" ht="19.899999999999999" customHeight="1" x14ac:dyDescent="0.2">
      <c r="A191" s="139" t="s">
        <v>6555</v>
      </c>
      <c r="B191" s="140" t="s">
        <v>1806</v>
      </c>
      <c r="C191" s="156" t="s">
        <v>219</v>
      </c>
      <c r="D191" s="141" t="s">
        <v>5110</v>
      </c>
      <c r="E191" s="142" t="s">
        <v>949</v>
      </c>
      <c r="F191" s="142" t="s">
        <v>951</v>
      </c>
      <c r="G191" s="142">
        <v>45</v>
      </c>
      <c r="H191" s="143">
        <v>33936</v>
      </c>
      <c r="I191" s="142">
        <v>6</v>
      </c>
      <c r="J191" s="144" t="s">
        <v>6525</v>
      </c>
    </row>
    <row r="192" spans="1:10" s="145" customFormat="1" ht="19.899999999999999" customHeight="1" x14ac:dyDescent="0.2">
      <c r="A192" s="139" t="s">
        <v>6555</v>
      </c>
      <c r="B192" s="140" t="s">
        <v>1806</v>
      </c>
      <c r="C192" s="156" t="s">
        <v>220</v>
      </c>
      <c r="D192" s="141" t="s">
        <v>5112</v>
      </c>
      <c r="E192" s="142" t="s">
        <v>949</v>
      </c>
      <c r="F192" s="142" t="s">
        <v>951</v>
      </c>
      <c r="G192" s="142">
        <v>33</v>
      </c>
      <c r="H192" s="143">
        <v>30189</v>
      </c>
      <c r="I192" s="142">
        <v>6</v>
      </c>
      <c r="J192" s="144" t="s">
        <v>6525</v>
      </c>
    </row>
    <row r="193" spans="1:10" s="145" customFormat="1" ht="19.899999999999999" customHeight="1" x14ac:dyDescent="0.2">
      <c r="A193" s="139" t="s">
        <v>6555</v>
      </c>
      <c r="B193" s="140" t="s">
        <v>1806</v>
      </c>
      <c r="C193" s="156" t="s">
        <v>221</v>
      </c>
      <c r="D193" s="141" t="s">
        <v>5114</v>
      </c>
      <c r="E193" s="142" t="s">
        <v>949</v>
      </c>
      <c r="F193" s="142" t="s">
        <v>951</v>
      </c>
      <c r="G193" s="142">
        <v>30</v>
      </c>
      <c r="H193" s="143">
        <v>29903</v>
      </c>
      <c r="I193" s="142">
        <v>5</v>
      </c>
      <c r="J193" s="144" t="s">
        <v>4883</v>
      </c>
    </row>
    <row r="194" spans="1:10" s="145" customFormat="1" ht="19.899999999999999" customHeight="1" x14ac:dyDescent="0.2">
      <c r="A194" s="139" t="s">
        <v>6555</v>
      </c>
      <c r="B194" s="140" t="s">
        <v>1806</v>
      </c>
      <c r="C194" s="156" t="s">
        <v>222</v>
      </c>
      <c r="D194" s="141" t="s">
        <v>6557</v>
      </c>
      <c r="E194" s="142" t="s">
        <v>949</v>
      </c>
      <c r="F194" s="142" t="s">
        <v>998</v>
      </c>
      <c r="G194" s="142">
        <v>90</v>
      </c>
      <c r="H194" s="143">
        <v>57452</v>
      </c>
      <c r="I194" s="142">
        <v>12</v>
      </c>
      <c r="J194" s="144" t="s">
        <v>6524</v>
      </c>
    </row>
    <row r="195" spans="1:10" s="145" customFormat="1" ht="19.899999999999999" customHeight="1" x14ac:dyDescent="0.2">
      <c r="A195" s="139" t="s">
        <v>6555</v>
      </c>
      <c r="B195" s="140" t="s">
        <v>1806</v>
      </c>
      <c r="C195" s="156" t="s">
        <v>223</v>
      </c>
      <c r="D195" s="141" t="s">
        <v>5118</v>
      </c>
      <c r="E195" s="142" t="s">
        <v>949</v>
      </c>
      <c r="F195" s="142" t="s">
        <v>951</v>
      </c>
      <c r="G195" s="142">
        <v>30</v>
      </c>
      <c r="H195" s="143">
        <v>23272</v>
      </c>
      <c r="I195" s="142">
        <v>5</v>
      </c>
      <c r="J195" s="144" t="s">
        <v>4883</v>
      </c>
    </row>
    <row r="196" spans="1:10" s="145" customFormat="1" ht="19.899999999999999" customHeight="1" x14ac:dyDescent="0.2">
      <c r="A196" s="139" t="s">
        <v>6555</v>
      </c>
      <c r="B196" s="140" t="s">
        <v>1806</v>
      </c>
      <c r="C196" s="156" t="s">
        <v>224</v>
      </c>
      <c r="D196" s="141" t="s">
        <v>5120</v>
      </c>
      <c r="E196" s="142" t="s">
        <v>949</v>
      </c>
      <c r="F196" s="142" t="s">
        <v>1062</v>
      </c>
      <c r="G196" s="142">
        <v>0</v>
      </c>
      <c r="H196" s="143">
        <v>17131</v>
      </c>
      <c r="I196" s="142">
        <v>3</v>
      </c>
      <c r="J196" s="144" t="s">
        <v>4908</v>
      </c>
    </row>
    <row r="197" spans="1:10" s="145" customFormat="1" ht="19.899999999999999" customHeight="1" x14ac:dyDescent="0.2">
      <c r="A197" s="139" t="s">
        <v>6555</v>
      </c>
      <c r="B197" s="140" t="s">
        <v>1806</v>
      </c>
      <c r="C197" s="156" t="s">
        <v>225</v>
      </c>
      <c r="D197" s="141" t="s">
        <v>5121</v>
      </c>
      <c r="E197" s="142" t="s">
        <v>949</v>
      </c>
      <c r="F197" s="142" t="s">
        <v>1062</v>
      </c>
      <c r="G197" s="142">
        <v>0</v>
      </c>
      <c r="H197" s="143">
        <v>14122</v>
      </c>
      <c r="I197" s="142">
        <v>2</v>
      </c>
      <c r="J197" s="144" t="s">
        <v>4934</v>
      </c>
    </row>
    <row r="198" spans="1:10" s="145" customFormat="1" ht="19.899999999999999" customHeight="1" x14ac:dyDescent="0.2">
      <c r="A198" s="139" t="s">
        <v>6555</v>
      </c>
      <c r="B198" s="140" t="s">
        <v>1806</v>
      </c>
      <c r="C198" s="156" t="s">
        <v>226</v>
      </c>
      <c r="D198" s="141" t="s">
        <v>5122</v>
      </c>
      <c r="E198" s="142" t="s">
        <v>949</v>
      </c>
      <c r="F198" s="142" t="s">
        <v>1062</v>
      </c>
      <c r="G198" s="142">
        <v>0</v>
      </c>
      <c r="H198" s="143">
        <v>13057</v>
      </c>
      <c r="I198" s="142">
        <v>2</v>
      </c>
      <c r="J198" s="144" t="s">
        <v>4934</v>
      </c>
    </row>
    <row r="199" spans="1:10" s="145" customFormat="1" ht="19.899999999999999" customHeight="1" x14ac:dyDescent="0.2">
      <c r="A199" s="139" t="s">
        <v>6555</v>
      </c>
      <c r="B199" s="140" t="s">
        <v>1723</v>
      </c>
      <c r="C199" s="156" t="s">
        <v>227</v>
      </c>
      <c r="D199" s="141" t="s">
        <v>6301</v>
      </c>
      <c r="E199" s="142" t="s">
        <v>939</v>
      </c>
      <c r="F199" s="142" t="s">
        <v>932</v>
      </c>
      <c r="G199" s="142">
        <v>350</v>
      </c>
      <c r="H199" s="143">
        <v>36732</v>
      </c>
      <c r="I199" s="142">
        <v>16</v>
      </c>
      <c r="J199" s="144" t="s">
        <v>6484</v>
      </c>
    </row>
    <row r="200" spans="1:10" s="145" customFormat="1" ht="19.899999999999999" customHeight="1" x14ac:dyDescent="0.2">
      <c r="A200" s="139" t="s">
        <v>6555</v>
      </c>
      <c r="B200" s="140" t="s">
        <v>1723</v>
      </c>
      <c r="C200" s="156" t="s">
        <v>228</v>
      </c>
      <c r="D200" s="141" t="s">
        <v>5124</v>
      </c>
      <c r="E200" s="142" t="s">
        <v>949</v>
      </c>
      <c r="F200" s="142" t="s">
        <v>951</v>
      </c>
      <c r="G200" s="142">
        <v>90</v>
      </c>
      <c r="H200" s="143">
        <v>31295</v>
      </c>
      <c r="I200" s="142">
        <v>6</v>
      </c>
      <c r="J200" s="144" t="s">
        <v>6525</v>
      </c>
    </row>
    <row r="201" spans="1:10" s="145" customFormat="1" ht="19.899999999999999" customHeight="1" x14ac:dyDescent="0.2">
      <c r="A201" s="139" t="s">
        <v>6555</v>
      </c>
      <c r="B201" s="140" t="s">
        <v>1723</v>
      </c>
      <c r="C201" s="156" t="s">
        <v>229</v>
      </c>
      <c r="D201" s="141" t="s">
        <v>5126</v>
      </c>
      <c r="E201" s="142" t="s">
        <v>949</v>
      </c>
      <c r="F201" s="142" t="s">
        <v>951</v>
      </c>
      <c r="G201" s="142">
        <v>30</v>
      </c>
      <c r="H201" s="143">
        <v>23886</v>
      </c>
      <c r="I201" s="142">
        <v>5</v>
      </c>
      <c r="J201" s="144" t="s">
        <v>4883</v>
      </c>
    </row>
    <row r="202" spans="1:10" s="145" customFormat="1" ht="19.899999999999999" customHeight="1" x14ac:dyDescent="0.2">
      <c r="A202" s="139" t="s">
        <v>6555</v>
      </c>
      <c r="B202" s="140" t="s">
        <v>1723</v>
      </c>
      <c r="C202" s="156" t="s">
        <v>230</v>
      </c>
      <c r="D202" s="141" t="s">
        <v>5128</v>
      </c>
      <c r="E202" s="142" t="s">
        <v>949</v>
      </c>
      <c r="F202" s="142" t="s">
        <v>958</v>
      </c>
      <c r="G202" s="142">
        <v>90</v>
      </c>
      <c r="H202" s="143">
        <v>40079</v>
      </c>
      <c r="I202" s="142">
        <v>9</v>
      </c>
      <c r="J202" s="144" t="s">
        <v>4966</v>
      </c>
    </row>
    <row r="203" spans="1:10" s="145" customFormat="1" ht="19.899999999999999" customHeight="1" x14ac:dyDescent="0.2">
      <c r="A203" s="139" t="s">
        <v>6555</v>
      </c>
      <c r="B203" s="140" t="s">
        <v>1723</v>
      </c>
      <c r="C203" s="156" t="s">
        <v>231</v>
      </c>
      <c r="D203" s="141" t="s">
        <v>5129</v>
      </c>
      <c r="E203" s="142" t="s">
        <v>949</v>
      </c>
      <c r="F203" s="142" t="s">
        <v>1062</v>
      </c>
      <c r="G203" s="142">
        <v>10</v>
      </c>
      <c r="H203" s="143">
        <v>9214</v>
      </c>
      <c r="I203" s="142">
        <v>2</v>
      </c>
      <c r="J203" s="144" t="s">
        <v>4934</v>
      </c>
    </row>
    <row r="204" spans="1:10" s="145" customFormat="1" ht="19.899999999999999" customHeight="1" x14ac:dyDescent="0.2">
      <c r="A204" s="139" t="s">
        <v>6555</v>
      </c>
      <c r="B204" s="140" t="s">
        <v>1723</v>
      </c>
      <c r="C204" s="156" t="s">
        <v>232</v>
      </c>
      <c r="D204" s="141" t="s">
        <v>5131</v>
      </c>
      <c r="E204" s="142" t="s">
        <v>949</v>
      </c>
      <c r="F204" s="142" t="s">
        <v>951</v>
      </c>
      <c r="G204" s="142">
        <v>60</v>
      </c>
      <c r="H204" s="143">
        <v>43497</v>
      </c>
      <c r="I204" s="142">
        <v>6</v>
      </c>
      <c r="J204" s="144" t="s">
        <v>6525</v>
      </c>
    </row>
    <row r="205" spans="1:10" s="145" customFormat="1" ht="19.899999999999999" customHeight="1" x14ac:dyDescent="0.2">
      <c r="A205" s="139" t="s">
        <v>6555</v>
      </c>
      <c r="B205" s="140" t="s">
        <v>1723</v>
      </c>
      <c r="C205" s="156" t="s">
        <v>233</v>
      </c>
      <c r="D205" s="141" t="s">
        <v>5132</v>
      </c>
      <c r="E205" s="142" t="s">
        <v>949</v>
      </c>
      <c r="F205" s="142" t="s">
        <v>951</v>
      </c>
      <c r="G205" s="142">
        <v>60</v>
      </c>
      <c r="H205" s="143">
        <v>41514</v>
      </c>
      <c r="I205" s="142">
        <v>6</v>
      </c>
      <c r="J205" s="144" t="s">
        <v>6525</v>
      </c>
    </row>
    <row r="206" spans="1:10" s="145" customFormat="1" ht="19.899999999999999" customHeight="1" x14ac:dyDescent="0.2">
      <c r="A206" s="139" t="s">
        <v>6555</v>
      </c>
      <c r="B206" s="140" t="s">
        <v>1723</v>
      </c>
      <c r="C206" s="156" t="s">
        <v>234</v>
      </c>
      <c r="D206" s="141" t="s">
        <v>5134</v>
      </c>
      <c r="E206" s="142" t="s">
        <v>949</v>
      </c>
      <c r="F206" s="142" t="s">
        <v>951</v>
      </c>
      <c r="G206" s="142">
        <v>30</v>
      </c>
      <c r="H206" s="143">
        <v>15761</v>
      </c>
      <c r="I206" s="142">
        <v>5</v>
      </c>
      <c r="J206" s="144" t="s">
        <v>4883</v>
      </c>
    </row>
    <row r="207" spans="1:10" s="145" customFormat="1" ht="19.899999999999999" customHeight="1" x14ac:dyDescent="0.2">
      <c r="A207" s="139" t="s">
        <v>6558</v>
      </c>
      <c r="B207" s="140" t="s">
        <v>2150</v>
      </c>
      <c r="C207" s="156" t="s">
        <v>235</v>
      </c>
      <c r="D207" s="141" t="s">
        <v>6302</v>
      </c>
      <c r="E207" s="142" t="s">
        <v>939</v>
      </c>
      <c r="F207" s="142" t="s">
        <v>932</v>
      </c>
      <c r="G207" s="142">
        <v>314</v>
      </c>
      <c r="H207" s="143">
        <v>64398</v>
      </c>
      <c r="I207" s="142">
        <v>16</v>
      </c>
      <c r="J207" s="144" t="s">
        <v>6484</v>
      </c>
    </row>
    <row r="208" spans="1:10" s="145" customFormat="1" ht="19.899999999999999" customHeight="1" x14ac:dyDescent="0.2">
      <c r="A208" s="139" t="s">
        <v>6558</v>
      </c>
      <c r="B208" s="140" t="s">
        <v>2150</v>
      </c>
      <c r="C208" s="156" t="s">
        <v>236</v>
      </c>
      <c r="D208" s="141" t="s">
        <v>5135</v>
      </c>
      <c r="E208" s="142" t="s">
        <v>949</v>
      </c>
      <c r="F208" s="142" t="s">
        <v>1062</v>
      </c>
      <c r="G208" s="142">
        <v>18</v>
      </c>
      <c r="H208" s="143">
        <v>14238</v>
      </c>
      <c r="I208" s="142">
        <v>2</v>
      </c>
      <c r="J208" s="144" t="s">
        <v>4934</v>
      </c>
    </row>
    <row r="209" spans="1:10" s="145" customFormat="1" ht="19.899999999999999" customHeight="1" x14ac:dyDescent="0.2">
      <c r="A209" s="139" t="s">
        <v>6558</v>
      </c>
      <c r="B209" s="140" t="s">
        <v>2150</v>
      </c>
      <c r="C209" s="156" t="s">
        <v>237</v>
      </c>
      <c r="D209" s="141" t="s">
        <v>5137</v>
      </c>
      <c r="E209" s="142" t="s">
        <v>949</v>
      </c>
      <c r="F209" s="142" t="s">
        <v>951</v>
      </c>
      <c r="G209" s="142">
        <v>70</v>
      </c>
      <c r="H209" s="143">
        <v>44259</v>
      </c>
      <c r="I209" s="142">
        <v>6</v>
      </c>
      <c r="J209" s="144" t="s">
        <v>6525</v>
      </c>
    </row>
    <row r="210" spans="1:10" s="145" customFormat="1" ht="19.899999999999999" customHeight="1" x14ac:dyDescent="0.2">
      <c r="A210" s="139" t="s">
        <v>6558</v>
      </c>
      <c r="B210" s="140" t="s">
        <v>2150</v>
      </c>
      <c r="C210" s="156" t="s">
        <v>238</v>
      </c>
      <c r="D210" s="141" t="s">
        <v>5139</v>
      </c>
      <c r="E210" s="142" t="s">
        <v>949</v>
      </c>
      <c r="F210" s="142" t="s">
        <v>951</v>
      </c>
      <c r="G210" s="142">
        <v>33</v>
      </c>
      <c r="H210" s="143">
        <v>29628</v>
      </c>
      <c r="I210" s="142">
        <v>5</v>
      </c>
      <c r="J210" s="144" t="s">
        <v>4883</v>
      </c>
    </row>
    <row r="211" spans="1:10" s="145" customFormat="1" ht="19.899999999999999" customHeight="1" x14ac:dyDescent="0.2">
      <c r="A211" s="139" t="s">
        <v>6558</v>
      </c>
      <c r="B211" s="140" t="s">
        <v>1857</v>
      </c>
      <c r="C211" s="156" t="s">
        <v>239</v>
      </c>
      <c r="D211" s="141" t="s">
        <v>6303</v>
      </c>
      <c r="E211" s="142" t="s">
        <v>929</v>
      </c>
      <c r="F211" s="142" t="s">
        <v>6</v>
      </c>
      <c r="G211" s="142">
        <v>640</v>
      </c>
      <c r="H211" s="143">
        <v>197941</v>
      </c>
      <c r="I211" s="142">
        <v>18</v>
      </c>
      <c r="J211" s="144" t="s">
        <v>6483</v>
      </c>
    </row>
    <row r="212" spans="1:10" s="145" customFormat="1" ht="19.899999999999999" customHeight="1" x14ac:dyDescent="0.2">
      <c r="A212" s="139" t="s">
        <v>6558</v>
      </c>
      <c r="B212" s="140" t="s">
        <v>1857</v>
      </c>
      <c r="C212" s="156" t="s">
        <v>240</v>
      </c>
      <c r="D212" s="141" t="s">
        <v>5140</v>
      </c>
      <c r="E212" s="142" t="s">
        <v>949</v>
      </c>
      <c r="F212" s="142" t="s">
        <v>958</v>
      </c>
      <c r="G212" s="142">
        <v>49</v>
      </c>
      <c r="H212" s="143">
        <v>44112</v>
      </c>
      <c r="I212" s="142">
        <v>9</v>
      </c>
      <c r="J212" s="144" t="s">
        <v>4966</v>
      </c>
    </row>
    <row r="213" spans="1:10" s="145" customFormat="1" ht="19.899999999999999" customHeight="1" x14ac:dyDescent="0.2">
      <c r="A213" s="139" t="s">
        <v>6558</v>
      </c>
      <c r="B213" s="140" t="s">
        <v>1857</v>
      </c>
      <c r="C213" s="156" t="s">
        <v>241</v>
      </c>
      <c r="D213" s="141" t="s">
        <v>5141</v>
      </c>
      <c r="E213" s="142" t="s">
        <v>949</v>
      </c>
      <c r="F213" s="142" t="s">
        <v>998</v>
      </c>
      <c r="G213" s="142">
        <v>104</v>
      </c>
      <c r="H213" s="143">
        <v>68687</v>
      </c>
      <c r="I213" s="142">
        <v>13</v>
      </c>
      <c r="J213" s="144" t="s">
        <v>6523</v>
      </c>
    </row>
    <row r="214" spans="1:10" s="145" customFormat="1" ht="19.899999999999999" customHeight="1" x14ac:dyDescent="0.2">
      <c r="A214" s="139" t="s">
        <v>6558</v>
      </c>
      <c r="B214" s="140" t="s">
        <v>1857</v>
      </c>
      <c r="C214" s="156" t="s">
        <v>242</v>
      </c>
      <c r="D214" s="141" t="s">
        <v>5143</v>
      </c>
      <c r="E214" s="142" t="s">
        <v>949</v>
      </c>
      <c r="F214" s="142" t="s">
        <v>998</v>
      </c>
      <c r="G214" s="142">
        <v>65</v>
      </c>
      <c r="H214" s="143">
        <v>66727</v>
      </c>
      <c r="I214" s="142">
        <v>12</v>
      </c>
      <c r="J214" s="144" t="s">
        <v>6524</v>
      </c>
    </row>
    <row r="215" spans="1:10" s="145" customFormat="1" ht="19.899999999999999" customHeight="1" x14ac:dyDescent="0.2">
      <c r="A215" s="139" t="s">
        <v>6558</v>
      </c>
      <c r="B215" s="140" t="s">
        <v>1857</v>
      </c>
      <c r="C215" s="156" t="s">
        <v>243</v>
      </c>
      <c r="D215" s="141" t="s">
        <v>5145</v>
      </c>
      <c r="E215" s="142" t="s">
        <v>949</v>
      </c>
      <c r="F215" s="142" t="s">
        <v>951</v>
      </c>
      <c r="G215" s="142">
        <v>58</v>
      </c>
      <c r="H215" s="143">
        <v>49402</v>
      </c>
      <c r="I215" s="142">
        <v>6</v>
      </c>
      <c r="J215" s="144" t="s">
        <v>6525</v>
      </c>
    </row>
    <row r="216" spans="1:10" s="145" customFormat="1" ht="19.899999999999999" customHeight="1" x14ac:dyDescent="0.2">
      <c r="A216" s="139" t="s">
        <v>6558</v>
      </c>
      <c r="B216" s="140" t="s">
        <v>1857</v>
      </c>
      <c r="C216" s="156" t="s">
        <v>244</v>
      </c>
      <c r="D216" s="141" t="s">
        <v>5147</v>
      </c>
      <c r="E216" s="142" t="s">
        <v>949</v>
      </c>
      <c r="F216" s="142" t="s">
        <v>958</v>
      </c>
      <c r="G216" s="142">
        <v>60</v>
      </c>
      <c r="H216" s="143">
        <v>54634</v>
      </c>
      <c r="I216" s="142">
        <v>10</v>
      </c>
      <c r="J216" s="144" t="s">
        <v>4877</v>
      </c>
    </row>
    <row r="217" spans="1:10" s="145" customFormat="1" ht="19.899999999999999" customHeight="1" x14ac:dyDescent="0.2">
      <c r="A217" s="139" t="s">
        <v>6558</v>
      </c>
      <c r="B217" s="140" t="s">
        <v>1857</v>
      </c>
      <c r="C217" s="156" t="s">
        <v>245</v>
      </c>
      <c r="D217" s="141" t="s">
        <v>5149</v>
      </c>
      <c r="E217" s="142" t="s">
        <v>949</v>
      </c>
      <c r="F217" s="142" t="s">
        <v>1062</v>
      </c>
      <c r="G217" s="142">
        <v>27</v>
      </c>
      <c r="H217" s="143">
        <v>12378</v>
      </c>
      <c r="I217" s="142">
        <v>2</v>
      </c>
      <c r="J217" s="144" t="s">
        <v>4934</v>
      </c>
    </row>
    <row r="218" spans="1:10" s="145" customFormat="1" ht="19.899999999999999" customHeight="1" x14ac:dyDescent="0.2">
      <c r="A218" s="139" t="s">
        <v>6558</v>
      </c>
      <c r="B218" s="140" t="s">
        <v>1886</v>
      </c>
      <c r="C218" s="156" t="s">
        <v>246</v>
      </c>
      <c r="D218" s="141" t="s">
        <v>6305</v>
      </c>
      <c r="E218" s="142" t="s">
        <v>939</v>
      </c>
      <c r="F218" s="142" t="s">
        <v>932</v>
      </c>
      <c r="G218" s="142">
        <v>409</v>
      </c>
      <c r="H218" s="143">
        <v>127794</v>
      </c>
      <c r="I218" s="142">
        <v>17</v>
      </c>
      <c r="J218" s="144" t="s">
        <v>6283</v>
      </c>
    </row>
    <row r="219" spans="1:10" s="145" customFormat="1" ht="19.899999999999999" customHeight="1" x14ac:dyDescent="0.2">
      <c r="A219" s="139" t="s">
        <v>6558</v>
      </c>
      <c r="B219" s="140" t="s">
        <v>1886</v>
      </c>
      <c r="C219" s="156" t="s">
        <v>247</v>
      </c>
      <c r="D219" s="141" t="s">
        <v>5151</v>
      </c>
      <c r="E219" s="142" t="s">
        <v>949</v>
      </c>
      <c r="F219" s="142" t="s">
        <v>951</v>
      </c>
      <c r="G219" s="142">
        <v>60</v>
      </c>
      <c r="H219" s="143">
        <v>78341</v>
      </c>
      <c r="I219" s="142">
        <v>7</v>
      </c>
      <c r="J219" s="144" t="s">
        <v>4894</v>
      </c>
    </row>
    <row r="220" spans="1:10" s="145" customFormat="1" ht="19.899999999999999" customHeight="1" x14ac:dyDescent="0.2">
      <c r="A220" s="139" t="s">
        <v>6558</v>
      </c>
      <c r="B220" s="140" t="s">
        <v>1886</v>
      </c>
      <c r="C220" s="156" t="s">
        <v>248</v>
      </c>
      <c r="D220" s="141" t="s">
        <v>5153</v>
      </c>
      <c r="E220" s="142" t="s">
        <v>949</v>
      </c>
      <c r="F220" s="142" t="s">
        <v>998</v>
      </c>
      <c r="G220" s="142">
        <v>60</v>
      </c>
      <c r="H220" s="143">
        <v>74352</v>
      </c>
      <c r="I220" s="142">
        <v>12</v>
      </c>
      <c r="J220" s="144" t="s">
        <v>6524</v>
      </c>
    </row>
    <row r="221" spans="1:10" s="145" customFormat="1" ht="19.899999999999999" customHeight="1" x14ac:dyDescent="0.2">
      <c r="A221" s="139" t="s">
        <v>6558</v>
      </c>
      <c r="B221" s="140" t="s">
        <v>1886</v>
      </c>
      <c r="C221" s="156" t="s">
        <v>249</v>
      </c>
      <c r="D221" s="141" t="s">
        <v>5154</v>
      </c>
      <c r="E221" s="142" t="s">
        <v>949</v>
      </c>
      <c r="F221" s="142" t="s">
        <v>951</v>
      </c>
      <c r="G221" s="142">
        <v>34</v>
      </c>
      <c r="H221" s="143">
        <v>43124</v>
      </c>
      <c r="I221" s="142">
        <v>6</v>
      </c>
      <c r="J221" s="144" t="s">
        <v>6525</v>
      </c>
    </row>
    <row r="222" spans="1:10" s="145" customFormat="1" ht="19.899999999999999" customHeight="1" x14ac:dyDescent="0.2">
      <c r="A222" s="139" t="s">
        <v>6558</v>
      </c>
      <c r="B222" s="140" t="s">
        <v>1886</v>
      </c>
      <c r="C222" s="156" t="s">
        <v>250</v>
      </c>
      <c r="D222" s="141" t="s">
        <v>5156</v>
      </c>
      <c r="E222" s="142" t="s">
        <v>949</v>
      </c>
      <c r="F222" s="142" t="s">
        <v>951</v>
      </c>
      <c r="G222" s="142">
        <v>36</v>
      </c>
      <c r="H222" s="143">
        <v>31281</v>
      </c>
      <c r="I222" s="142">
        <v>6</v>
      </c>
      <c r="J222" s="144" t="s">
        <v>6525</v>
      </c>
    </row>
    <row r="223" spans="1:10" s="145" customFormat="1" ht="19.899999999999999" customHeight="1" x14ac:dyDescent="0.2">
      <c r="A223" s="139" t="s">
        <v>6558</v>
      </c>
      <c r="B223" s="140" t="s">
        <v>1886</v>
      </c>
      <c r="C223" s="156" t="s">
        <v>251</v>
      </c>
      <c r="D223" s="141" t="s">
        <v>5158</v>
      </c>
      <c r="E223" s="142" t="s">
        <v>949</v>
      </c>
      <c r="F223" s="142" t="s">
        <v>951</v>
      </c>
      <c r="G223" s="142">
        <v>34</v>
      </c>
      <c r="H223" s="143">
        <v>29231</v>
      </c>
      <c r="I223" s="142">
        <v>5</v>
      </c>
      <c r="J223" s="144" t="s">
        <v>4883</v>
      </c>
    </row>
    <row r="224" spans="1:10" s="145" customFormat="1" ht="19.899999999999999" customHeight="1" x14ac:dyDescent="0.2">
      <c r="A224" s="139" t="s">
        <v>6558</v>
      </c>
      <c r="B224" s="140" t="s">
        <v>1886</v>
      </c>
      <c r="C224" s="156" t="s">
        <v>252</v>
      </c>
      <c r="D224" s="141" t="s">
        <v>5160</v>
      </c>
      <c r="E224" s="142" t="s">
        <v>949</v>
      </c>
      <c r="F224" s="142" t="s">
        <v>951</v>
      </c>
      <c r="G224" s="142">
        <v>36</v>
      </c>
      <c r="H224" s="143">
        <v>54895</v>
      </c>
      <c r="I224" s="142">
        <v>6</v>
      </c>
      <c r="J224" s="144" t="s">
        <v>6525</v>
      </c>
    </row>
    <row r="225" spans="1:10" s="145" customFormat="1" ht="19.899999999999999" customHeight="1" x14ac:dyDescent="0.2">
      <c r="A225" s="139" t="s">
        <v>6558</v>
      </c>
      <c r="B225" s="140" t="s">
        <v>1886</v>
      </c>
      <c r="C225" s="156" t="s">
        <v>253</v>
      </c>
      <c r="D225" s="141" t="s">
        <v>5162</v>
      </c>
      <c r="E225" s="142" t="s">
        <v>949</v>
      </c>
      <c r="F225" s="142" t="s">
        <v>951</v>
      </c>
      <c r="G225" s="142">
        <v>30</v>
      </c>
      <c r="H225" s="143">
        <v>20606</v>
      </c>
      <c r="I225" s="142">
        <v>5</v>
      </c>
      <c r="J225" s="144" t="s">
        <v>4883</v>
      </c>
    </row>
    <row r="226" spans="1:10" s="145" customFormat="1" ht="19.899999999999999" customHeight="1" x14ac:dyDescent="0.2">
      <c r="A226" s="139" t="s">
        <v>6558</v>
      </c>
      <c r="B226" s="140" t="s">
        <v>1919</v>
      </c>
      <c r="C226" s="156" t="s">
        <v>254</v>
      </c>
      <c r="D226" s="141" t="s">
        <v>6417</v>
      </c>
      <c r="E226" s="142" t="s">
        <v>929</v>
      </c>
      <c r="F226" s="142" t="s">
        <v>6</v>
      </c>
      <c r="G226" s="142">
        <v>524</v>
      </c>
      <c r="H226" s="143">
        <v>113729</v>
      </c>
      <c r="I226" s="142">
        <v>18</v>
      </c>
      <c r="J226" s="144" t="s">
        <v>6483</v>
      </c>
    </row>
    <row r="227" spans="1:10" s="145" customFormat="1" ht="19.899999999999999" customHeight="1" x14ac:dyDescent="0.2">
      <c r="A227" s="139" t="s">
        <v>6558</v>
      </c>
      <c r="B227" s="140" t="s">
        <v>1919</v>
      </c>
      <c r="C227" s="156" t="s">
        <v>255</v>
      </c>
      <c r="D227" s="141" t="s">
        <v>6307</v>
      </c>
      <c r="E227" s="142" t="s">
        <v>939</v>
      </c>
      <c r="F227" s="142" t="s">
        <v>942</v>
      </c>
      <c r="G227" s="142">
        <v>208</v>
      </c>
      <c r="H227" s="143">
        <v>56553</v>
      </c>
      <c r="I227" s="142">
        <v>15</v>
      </c>
      <c r="J227" s="144" t="s">
        <v>6517</v>
      </c>
    </row>
    <row r="228" spans="1:10" s="145" customFormat="1" ht="19.899999999999999" customHeight="1" x14ac:dyDescent="0.2">
      <c r="A228" s="139" t="s">
        <v>6558</v>
      </c>
      <c r="B228" s="140" t="s">
        <v>1919</v>
      </c>
      <c r="C228" s="156" t="s">
        <v>256</v>
      </c>
      <c r="D228" s="141" t="s">
        <v>5164</v>
      </c>
      <c r="E228" s="142" t="s">
        <v>949</v>
      </c>
      <c r="F228" s="142" t="s">
        <v>951</v>
      </c>
      <c r="G228" s="142">
        <v>30</v>
      </c>
      <c r="H228" s="143">
        <v>28258</v>
      </c>
      <c r="I228" s="142">
        <v>5</v>
      </c>
      <c r="J228" s="144" t="s">
        <v>4883</v>
      </c>
    </row>
    <row r="229" spans="1:10" s="145" customFormat="1" ht="19.899999999999999" customHeight="1" x14ac:dyDescent="0.2">
      <c r="A229" s="139" t="s">
        <v>6558</v>
      </c>
      <c r="B229" s="140" t="s">
        <v>1919</v>
      </c>
      <c r="C229" s="156" t="s">
        <v>257</v>
      </c>
      <c r="D229" s="141" t="s">
        <v>5166</v>
      </c>
      <c r="E229" s="142" t="s">
        <v>949</v>
      </c>
      <c r="F229" s="142" t="s">
        <v>951</v>
      </c>
      <c r="G229" s="142">
        <v>36</v>
      </c>
      <c r="H229" s="143">
        <v>24422</v>
      </c>
      <c r="I229" s="142">
        <v>5</v>
      </c>
      <c r="J229" s="144" t="s">
        <v>4883</v>
      </c>
    </row>
    <row r="230" spans="1:10" s="145" customFormat="1" ht="19.899999999999999" customHeight="1" x14ac:dyDescent="0.2">
      <c r="A230" s="139" t="s">
        <v>6558</v>
      </c>
      <c r="B230" s="140" t="s">
        <v>1919</v>
      </c>
      <c r="C230" s="156" t="s">
        <v>258</v>
      </c>
      <c r="D230" s="141" t="s">
        <v>5168</v>
      </c>
      <c r="E230" s="142" t="s">
        <v>949</v>
      </c>
      <c r="F230" s="142" t="s">
        <v>951</v>
      </c>
      <c r="G230" s="142">
        <v>30</v>
      </c>
      <c r="H230" s="143">
        <v>21278</v>
      </c>
      <c r="I230" s="142">
        <v>5</v>
      </c>
      <c r="J230" s="144" t="s">
        <v>4883</v>
      </c>
    </row>
    <row r="231" spans="1:10" s="145" customFormat="1" ht="19.899999999999999" customHeight="1" x14ac:dyDescent="0.2">
      <c r="A231" s="139" t="s">
        <v>6558</v>
      </c>
      <c r="B231" s="140" t="s">
        <v>1919</v>
      </c>
      <c r="C231" s="156" t="s">
        <v>259</v>
      </c>
      <c r="D231" s="141" t="s">
        <v>5170</v>
      </c>
      <c r="E231" s="142" t="s">
        <v>949</v>
      </c>
      <c r="F231" s="142" t="s">
        <v>951</v>
      </c>
      <c r="G231" s="142">
        <v>26</v>
      </c>
      <c r="H231" s="143">
        <v>16588</v>
      </c>
      <c r="I231" s="142">
        <v>5</v>
      </c>
      <c r="J231" s="144" t="s">
        <v>4883</v>
      </c>
    </row>
    <row r="232" spans="1:10" s="145" customFormat="1" ht="19.899999999999999" customHeight="1" x14ac:dyDescent="0.2">
      <c r="A232" s="139" t="s">
        <v>6558</v>
      </c>
      <c r="B232" s="140" t="s">
        <v>1919</v>
      </c>
      <c r="C232" s="156" t="s">
        <v>260</v>
      </c>
      <c r="D232" s="141" t="s">
        <v>5172</v>
      </c>
      <c r="E232" s="142" t="s">
        <v>949</v>
      </c>
      <c r="F232" s="142" t="s">
        <v>998</v>
      </c>
      <c r="G232" s="142">
        <v>72</v>
      </c>
      <c r="H232" s="143">
        <v>55630</v>
      </c>
      <c r="I232" s="142">
        <v>12</v>
      </c>
      <c r="J232" s="144" t="s">
        <v>6524</v>
      </c>
    </row>
    <row r="233" spans="1:10" s="145" customFormat="1" ht="19.899999999999999" customHeight="1" x14ac:dyDescent="0.2">
      <c r="A233" s="139" t="s">
        <v>6558</v>
      </c>
      <c r="B233" s="140" t="s">
        <v>1919</v>
      </c>
      <c r="C233" s="156" t="s">
        <v>261</v>
      </c>
      <c r="D233" s="141" t="s">
        <v>5174</v>
      </c>
      <c r="E233" s="142" t="s">
        <v>949</v>
      </c>
      <c r="F233" s="142" t="s">
        <v>951</v>
      </c>
      <c r="G233" s="142">
        <v>36</v>
      </c>
      <c r="H233" s="143">
        <v>22165</v>
      </c>
      <c r="I233" s="142">
        <v>5</v>
      </c>
      <c r="J233" s="144" t="s">
        <v>4883</v>
      </c>
    </row>
    <row r="234" spans="1:10" s="145" customFormat="1" ht="19.899999999999999" customHeight="1" x14ac:dyDescent="0.2">
      <c r="A234" s="139" t="s">
        <v>6558</v>
      </c>
      <c r="B234" s="140" t="s">
        <v>1919</v>
      </c>
      <c r="C234" s="156" t="s">
        <v>262</v>
      </c>
      <c r="D234" s="141" t="s">
        <v>5175</v>
      </c>
      <c r="E234" s="142" t="s">
        <v>949</v>
      </c>
      <c r="F234" s="142" t="s">
        <v>951</v>
      </c>
      <c r="G234" s="142">
        <v>31</v>
      </c>
      <c r="H234" s="143">
        <v>25111</v>
      </c>
      <c r="I234" s="142">
        <v>5</v>
      </c>
      <c r="J234" s="144" t="s">
        <v>4883</v>
      </c>
    </row>
    <row r="235" spans="1:10" s="145" customFormat="1" ht="19.899999999999999" customHeight="1" x14ac:dyDescent="0.2">
      <c r="A235" s="139" t="s">
        <v>6558</v>
      </c>
      <c r="B235" s="140" t="s">
        <v>1919</v>
      </c>
      <c r="C235" s="156" t="s">
        <v>263</v>
      </c>
      <c r="D235" s="141" t="s">
        <v>5177</v>
      </c>
      <c r="E235" s="142" t="s">
        <v>949</v>
      </c>
      <c r="F235" s="142" t="s">
        <v>951</v>
      </c>
      <c r="G235" s="142">
        <v>46</v>
      </c>
      <c r="H235" s="143">
        <v>21061</v>
      </c>
      <c r="I235" s="142">
        <v>5</v>
      </c>
      <c r="J235" s="144" t="s">
        <v>4883</v>
      </c>
    </row>
    <row r="236" spans="1:10" s="145" customFormat="1" ht="19.899999999999999" customHeight="1" x14ac:dyDescent="0.2">
      <c r="A236" s="139" t="s">
        <v>6558</v>
      </c>
      <c r="B236" s="140" t="s">
        <v>1919</v>
      </c>
      <c r="C236" s="156" t="s">
        <v>264</v>
      </c>
      <c r="D236" s="141" t="s">
        <v>5179</v>
      </c>
      <c r="E236" s="142" t="s">
        <v>949</v>
      </c>
      <c r="F236" s="142" t="s">
        <v>951</v>
      </c>
      <c r="G236" s="142">
        <v>34</v>
      </c>
      <c r="H236" s="143">
        <v>23241</v>
      </c>
      <c r="I236" s="142">
        <v>5</v>
      </c>
      <c r="J236" s="144" t="s">
        <v>4883</v>
      </c>
    </row>
    <row r="237" spans="1:10" s="145" customFormat="1" ht="19.899999999999999" customHeight="1" x14ac:dyDescent="0.2">
      <c r="A237" s="139" t="s">
        <v>6558</v>
      </c>
      <c r="B237" s="140" t="s">
        <v>1919</v>
      </c>
      <c r="C237" s="156" t="s">
        <v>265</v>
      </c>
      <c r="D237" s="141" t="s">
        <v>5180</v>
      </c>
      <c r="E237" s="142" t="s">
        <v>949</v>
      </c>
      <c r="F237" s="142" t="s">
        <v>958</v>
      </c>
      <c r="G237" s="142">
        <v>64</v>
      </c>
      <c r="H237" s="143">
        <v>41583</v>
      </c>
      <c r="I237" s="142">
        <v>9</v>
      </c>
      <c r="J237" s="144" t="s">
        <v>4966</v>
      </c>
    </row>
    <row r="238" spans="1:10" s="145" customFormat="1" ht="19.899999999999999" customHeight="1" x14ac:dyDescent="0.2">
      <c r="A238" s="139" t="s">
        <v>6558</v>
      </c>
      <c r="B238" s="140" t="s">
        <v>1919</v>
      </c>
      <c r="C238" s="156" t="s">
        <v>266</v>
      </c>
      <c r="D238" s="141" t="s">
        <v>5182</v>
      </c>
      <c r="E238" s="142" t="s">
        <v>949</v>
      </c>
      <c r="F238" s="142" t="s">
        <v>1062</v>
      </c>
      <c r="G238" s="142">
        <v>10</v>
      </c>
      <c r="H238" s="143">
        <v>10638</v>
      </c>
      <c r="I238" s="142">
        <v>2</v>
      </c>
      <c r="J238" s="144" t="s">
        <v>4934</v>
      </c>
    </row>
    <row r="239" spans="1:10" s="145" customFormat="1" ht="19.899999999999999" customHeight="1" x14ac:dyDescent="0.2">
      <c r="A239" s="139" t="s">
        <v>6558</v>
      </c>
      <c r="B239" s="140" t="s">
        <v>1919</v>
      </c>
      <c r="C239" s="156" t="s">
        <v>267</v>
      </c>
      <c r="D239" s="141" t="s">
        <v>5184</v>
      </c>
      <c r="E239" s="142" t="s">
        <v>949</v>
      </c>
      <c r="F239" s="142" t="s">
        <v>951</v>
      </c>
      <c r="G239" s="142">
        <v>30</v>
      </c>
      <c r="H239" s="143">
        <v>29836</v>
      </c>
      <c r="I239" s="142">
        <v>5</v>
      </c>
      <c r="J239" s="144" t="s">
        <v>4883</v>
      </c>
    </row>
    <row r="240" spans="1:10" s="145" customFormat="1" ht="19.899999999999999" customHeight="1" x14ac:dyDescent="0.2">
      <c r="A240" s="139" t="s">
        <v>6558</v>
      </c>
      <c r="B240" s="140" t="s">
        <v>1919</v>
      </c>
      <c r="C240" s="156" t="s">
        <v>268</v>
      </c>
      <c r="D240" s="141" t="s">
        <v>5186</v>
      </c>
      <c r="E240" s="142" t="s">
        <v>949</v>
      </c>
      <c r="F240" s="142" t="s">
        <v>1062</v>
      </c>
      <c r="G240" s="142">
        <v>24</v>
      </c>
      <c r="H240" s="143">
        <v>13600</v>
      </c>
      <c r="I240" s="142">
        <v>2</v>
      </c>
      <c r="J240" s="144" t="s">
        <v>4934</v>
      </c>
    </row>
    <row r="241" spans="1:10" s="145" customFormat="1" ht="19.899999999999999" customHeight="1" x14ac:dyDescent="0.2">
      <c r="A241" s="139" t="s">
        <v>6558</v>
      </c>
      <c r="B241" s="140" t="s">
        <v>1919</v>
      </c>
      <c r="C241" s="156" t="s">
        <v>269</v>
      </c>
      <c r="D241" s="141" t="s">
        <v>5187</v>
      </c>
      <c r="E241" s="142" t="s">
        <v>949</v>
      </c>
      <c r="F241" s="142" t="s">
        <v>1062</v>
      </c>
      <c r="G241" s="142">
        <v>24</v>
      </c>
      <c r="H241" s="143">
        <v>5666</v>
      </c>
      <c r="I241" s="142">
        <v>2</v>
      </c>
      <c r="J241" s="144" t="s">
        <v>4934</v>
      </c>
    </row>
    <row r="242" spans="1:10" s="145" customFormat="1" ht="19.899999999999999" customHeight="1" x14ac:dyDescent="0.2">
      <c r="A242" s="139" t="s">
        <v>6558</v>
      </c>
      <c r="B242" s="140" t="s">
        <v>2022</v>
      </c>
      <c r="C242" s="156" t="s">
        <v>270</v>
      </c>
      <c r="D242" s="141" t="s">
        <v>6309</v>
      </c>
      <c r="E242" s="142" t="s">
        <v>939</v>
      </c>
      <c r="F242" s="142" t="s">
        <v>932</v>
      </c>
      <c r="G242" s="142">
        <v>556</v>
      </c>
      <c r="H242" s="143">
        <v>131052</v>
      </c>
      <c r="I242" s="142">
        <v>17</v>
      </c>
      <c r="J242" s="144" t="s">
        <v>6283</v>
      </c>
    </row>
    <row r="243" spans="1:10" s="145" customFormat="1" ht="19.899999999999999" customHeight="1" x14ac:dyDescent="0.2">
      <c r="A243" s="139" t="s">
        <v>6558</v>
      </c>
      <c r="B243" s="140" t="s">
        <v>2022</v>
      </c>
      <c r="C243" s="156" t="s">
        <v>271</v>
      </c>
      <c r="D243" s="141" t="s">
        <v>6311</v>
      </c>
      <c r="E243" s="142" t="s">
        <v>939</v>
      </c>
      <c r="F243" s="142" t="s">
        <v>942</v>
      </c>
      <c r="G243" s="142">
        <v>258</v>
      </c>
      <c r="H243" s="143">
        <v>47713</v>
      </c>
      <c r="I243" s="142">
        <v>15</v>
      </c>
      <c r="J243" s="144" t="s">
        <v>6517</v>
      </c>
    </row>
    <row r="244" spans="1:10" s="145" customFormat="1" ht="19.899999999999999" customHeight="1" x14ac:dyDescent="0.2">
      <c r="A244" s="139" t="s">
        <v>6558</v>
      </c>
      <c r="B244" s="140" t="s">
        <v>2022</v>
      </c>
      <c r="C244" s="156" t="s">
        <v>272</v>
      </c>
      <c r="D244" s="141" t="s">
        <v>5189</v>
      </c>
      <c r="E244" s="142" t="s">
        <v>949</v>
      </c>
      <c r="F244" s="142" t="s">
        <v>951</v>
      </c>
      <c r="G244" s="142">
        <v>66</v>
      </c>
      <c r="H244" s="143">
        <v>47346</v>
      </c>
      <c r="I244" s="142">
        <v>6</v>
      </c>
      <c r="J244" s="144" t="s">
        <v>6525</v>
      </c>
    </row>
    <row r="245" spans="1:10" s="145" customFormat="1" ht="19.899999999999999" customHeight="1" x14ac:dyDescent="0.2">
      <c r="A245" s="139" t="s">
        <v>6558</v>
      </c>
      <c r="B245" s="140" t="s">
        <v>2022</v>
      </c>
      <c r="C245" s="156" t="s">
        <v>273</v>
      </c>
      <c r="D245" s="141" t="s">
        <v>5191</v>
      </c>
      <c r="E245" s="142" t="s">
        <v>949</v>
      </c>
      <c r="F245" s="142" t="s">
        <v>998</v>
      </c>
      <c r="G245" s="142">
        <v>123</v>
      </c>
      <c r="H245" s="143">
        <v>55357</v>
      </c>
      <c r="I245" s="142">
        <v>13</v>
      </c>
      <c r="J245" s="144" t="s">
        <v>6523</v>
      </c>
    </row>
    <row r="246" spans="1:10" s="145" customFormat="1" ht="19.899999999999999" customHeight="1" x14ac:dyDescent="0.2">
      <c r="A246" s="139" t="s">
        <v>6558</v>
      </c>
      <c r="B246" s="140" t="s">
        <v>2022</v>
      </c>
      <c r="C246" s="156" t="s">
        <v>274</v>
      </c>
      <c r="D246" s="141" t="s">
        <v>5193</v>
      </c>
      <c r="E246" s="142" t="s">
        <v>949</v>
      </c>
      <c r="F246" s="142" t="s">
        <v>998</v>
      </c>
      <c r="G246" s="142">
        <v>144</v>
      </c>
      <c r="H246" s="143">
        <v>67435</v>
      </c>
      <c r="I246" s="142">
        <v>13</v>
      </c>
      <c r="J246" s="144" t="s">
        <v>6523</v>
      </c>
    </row>
    <row r="247" spans="1:10" s="145" customFormat="1" ht="19.899999999999999" customHeight="1" x14ac:dyDescent="0.2">
      <c r="A247" s="139" t="s">
        <v>6558</v>
      </c>
      <c r="B247" s="140" t="s">
        <v>2022</v>
      </c>
      <c r="C247" s="156" t="s">
        <v>275</v>
      </c>
      <c r="D247" s="141" t="s">
        <v>5195</v>
      </c>
      <c r="E247" s="142" t="s">
        <v>949</v>
      </c>
      <c r="F247" s="142" t="s">
        <v>951</v>
      </c>
      <c r="G247" s="142">
        <v>41</v>
      </c>
      <c r="H247" s="143">
        <v>30295</v>
      </c>
      <c r="I247" s="142">
        <v>6</v>
      </c>
      <c r="J247" s="144" t="s">
        <v>6525</v>
      </c>
    </row>
    <row r="248" spans="1:10" s="145" customFormat="1" ht="19.899999999999999" customHeight="1" x14ac:dyDescent="0.2">
      <c r="A248" s="139" t="s">
        <v>6558</v>
      </c>
      <c r="B248" s="140" t="s">
        <v>2022</v>
      </c>
      <c r="C248" s="156" t="s">
        <v>276</v>
      </c>
      <c r="D248" s="141" t="s">
        <v>5197</v>
      </c>
      <c r="E248" s="142" t="s">
        <v>949</v>
      </c>
      <c r="F248" s="142" t="s">
        <v>951</v>
      </c>
      <c r="G248" s="142">
        <v>30</v>
      </c>
      <c r="H248" s="143">
        <v>22225</v>
      </c>
      <c r="I248" s="142">
        <v>5</v>
      </c>
      <c r="J248" s="144" t="s">
        <v>4883</v>
      </c>
    </row>
    <row r="249" spans="1:10" s="145" customFormat="1" ht="19.899999999999999" customHeight="1" x14ac:dyDescent="0.2">
      <c r="A249" s="139" t="s">
        <v>6558</v>
      </c>
      <c r="B249" s="140" t="s">
        <v>2022</v>
      </c>
      <c r="C249" s="156" t="s">
        <v>277</v>
      </c>
      <c r="D249" s="141" t="s">
        <v>5199</v>
      </c>
      <c r="E249" s="142" t="s">
        <v>949</v>
      </c>
      <c r="F249" s="142" t="s">
        <v>1062</v>
      </c>
      <c r="G249" s="142">
        <v>30</v>
      </c>
      <c r="H249" s="143">
        <v>14502</v>
      </c>
      <c r="I249" s="142">
        <v>2</v>
      </c>
      <c r="J249" s="144" t="s">
        <v>4934</v>
      </c>
    </row>
    <row r="250" spans="1:10" s="145" customFormat="1" ht="19.899999999999999" customHeight="1" x14ac:dyDescent="0.2">
      <c r="A250" s="139" t="s">
        <v>6558</v>
      </c>
      <c r="B250" s="140" t="s">
        <v>2022</v>
      </c>
      <c r="C250" s="156" t="s">
        <v>278</v>
      </c>
      <c r="D250" s="141" t="s">
        <v>5201</v>
      </c>
      <c r="E250" s="142" t="s">
        <v>949</v>
      </c>
      <c r="F250" s="142" t="s">
        <v>951</v>
      </c>
      <c r="G250" s="142">
        <v>30</v>
      </c>
      <c r="H250" s="143">
        <v>17840</v>
      </c>
      <c r="I250" s="142">
        <v>5</v>
      </c>
      <c r="J250" s="144" t="s">
        <v>4883</v>
      </c>
    </row>
    <row r="251" spans="1:10" s="145" customFormat="1" ht="19.899999999999999" customHeight="1" x14ac:dyDescent="0.2">
      <c r="A251" s="139" t="s">
        <v>6558</v>
      </c>
      <c r="B251" s="140" t="s">
        <v>2022</v>
      </c>
      <c r="C251" s="156" t="s">
        <v>279</v>
      </c>
      <c r="D251" s="141" t="s">
        <v>5203</v>
      </c>
      <c r="E251" s="142" t="s">
        <v>949</v>
      </c>
      <c r="F251" s="142" t="s">
        <v>951</v>
      </c>
      <c r="G251" s="142">
        <v>30</v>
      </c>
      <c r="H251" s="143">
        <v>20290</v>
      </c>
      <c r="I251" s="142">
        <v>5</v>
      </c>
      <c r="J251" s="144" t="s">
        <v>4883</v>
      </c>
    </row>
    <row r="252" spans="1:10" s="145" customFormat="1" ht="19.899999999999999" customHeight="1" x14ac:dyDescent="0.2">
      <c r="A252" s="139" t="s">
        <v>6558</v>
      </c>
      <c r="B252" s="140" t="s">
        <v>2022</v>
      </c>
      <c r="C252" s="156" t="s">
        <v>280</v>
      </c>
      <c r="D252" s="141" t="s">
        <v>5205</v>
      </c>
      <c r="E252" s="142" t="s">
        <v>949</v>
      </c>
      <c r="F252" s="142" t="s">
        <v>951</v>
      </c>
      <c r="G252" s="142">
        <v>35</v>
      </c>
      <c r="H252" s="143">
        <v>25045</v>
      </c>
      <c r="I252" s="142">
        <v>5</v>
      </c>
      <c r="J252" s="144" t="s">
        <v>4883</v>
      </c>
    </row>
    <row r="253" spans="1:10" s="145" customFormat="1" ht="19.899999999999999" customHeight="1" x14ac:dyDescent="0.2">
      <c r="A253" s="139" t="s">
        <v>6558</v>
      </c>
      <c r="B253" s="140" t="s">
        <v>2097</v>
      </c>
      <c r="C253" s="156" t="s">
        <v>281</v>
      </c>
      <c r="D253" s="141" t="s">
        <v>6418</v>
      </c>
      <c r="E253" s="142" t="s">
        <v>929</v>
      </c>
      <c r="F253" s="142" t="s">
        <v>6</v>
      </c>
      <c r="G253" s="142">
        <v>700</v>
      </c>
      <c r="H253" s="143">
        <v>127479</v>
      </c>
      <c r="I253" s="142">
        <v>18</v>
      </c>
      <c r="J253" s="144" t="s">
        <v>6483</v>
      </c>
    </row>
    <row r="254" spans="1:10" s="145" customFormat="1" ht="19.899999999999999" customHeight="1" x14ac:dyDescent="0.2">
      <c r="A254" s="139" t="s">
        <v>6558</v>
      </c>
      <c r="B254" s="140" t="s">
        <v>2097</v>
      </c>
      <c r="C254" s="156" t="s">
        <v>282</v>
      </c>
      <c r="D254" s="141" t="s">
        <v>6313</v>
      </c>
      <c r="E254" s="142" t="s">
        <v>939</v>
      </c>
      <c r="F254" s="142" t="s">
        <v>942</v>
      </c>
      <c r="G254" s="142">
        <v>315</v>
      </c>
      <c r="H254" s="143">
        <v>58329</v>
      </c>
      <c r="I254" s="142">
        <v>15</v>
      </c>
      <c r="J254" s="144" t="s">
        <v>6517</v>
      </c>
    </row>
    <row r="255" spans="1:10" s="145" customFormat="1" ht="19.899999999999999" customHeight="1" x14ac:dyDescent="0.2">
      <c r="A255" s="139" t="s">
        <v>6558</v>
      </c>
      <c r="B255" s="140" t="s">
        <v>2097</v>
      </c>
      <c r="C255" s="156" t="s">
        <v>283</v>
      </c>
      <c r="D255" s="141" t="s">
        <v>5206</v>
      </c>
      <c r="E255" s="142" t="s">
        <v>949</v>
      </c>
      <c r="F255" s="142" t="s">
        <v>958</v>
      </c>
      <c r="G255" s="142">
        <v>82</v>
      </c>
      <c r="H255" s="143">
        <v>50444</v>
      </c>
      <c r="I255" s="142">
        <v>10</v>
      </c>
      <c r="J255" s="144" t="s">
        <v>4877</v>
      </c>
    </row>
    <row r="256" spans="1:10" s="145" customFormat="1" ht="19.899999999999999" customHeight="1" x14ac:dyDescent="0.2">
      <c r="A256" s="139" t="s">
        <v>6558</v>
      </c>
      <c r="B256" s="140" t="s">
        <v>2097</v>
      </c>
      <c r="C256" s="156" t="s">
        <v>284</v>
      </c>
      <c r="D256" s="141" t="s">
        <v>5208</v>
      </c>
      <c r="E256" s="142" t="s">
        <v>949</v>
      </c>
      <c r="F256" s="142" t="s">
        <v>951</v>
      </c>
      <c r="G256" s="142">
        <v>60</v>
      </c>
      <c r="H256" s="143">
        <v>34935</v>
      </c>
      <c r="I256" s="142">
        <v>6</v>
      </c>
      <c r="J256" s="144" t="s">
        <v>6525</v>
      </c>
    </row>
    <row r="257" spans="1:10" s="145" customFormat="1" ht="19.899999999999999" customHeight="1" x14ac:dyDescent="0.2">
      <c r="A257" s="139" t="s">
        <v>6558</v>
      </c>
      <c r="B257" s="140" t="s">
        <v>2097</v>
      </c>
      <c r="C257" s="156" t="s">
        <v>285</v>
      </c>
      <c r="D257" s="141" t="s">
        <v>5210</v>
      </c>
      <c r="E257" s="142" t="s">
        <v>949</v>
      </c>
      <c r="F257" s="142" t="s">
        <v>951</v>
      </c>
      <c r="G257" s="142">
        <v>49</v>
      </c>
      <c r="H257" s="143">
        <v>25904</v>
      </c>
      <c r="I257" s="142">
        <v>5</v>
      </c>
      <c r="J257" s="144" t="s">
        <v>4883</v>
      </c>
    </row>
    <row r="258" spans="1:10" s="145" customFormat="1" ht="19.899999999999999" customHeight="1" x14ac:dyDescent="0.2">
      <c r="A258" s="139" t="s">
        <v>6558</v>
      </c>
      <c r="B258" s="140" t="s">
        <v>2097</v>
      </c>
      <c r="C258" s="156" t="s">
        <v>286</v>
      </c>
      <c r="D258" s="141" t="s">
        <v>5212</v>
      </c>
      <c r="E258" s="142" t="s">
        <v>949</v>
      </c>
      <c r="F258" s="142" t="s">
        <v>951</v>
      </c>
      <c r="G258" s="142">
        <v>22</v>
      </c>
      <c r="H258" s="143">
        <v>10077</v>
      </c>
      <c r="I258" s="142">
        <v>5</v>
      </c>
      <c r="J258" s="144" t="s">
        <v>4883</v>
      </c>
    </row>
    <row r="259" spans="1:10" s="145" customFormat="1" ht="19.899999999999999" customHeight="1" x14ac:dyDescent="0.2">
      <c r="A259" s="139" t="s">
        <v>6558</v>
      </c>
      <c r="B259" s="140" t="s">
        <v>2097</v>
      </c>
      <c r="C259" s="156" t="s">
        <v>287</v>
      </c>
      <c r="D259" s="141" t="s">
        <v>5214</v>
      </c>
      <c r="E259" s="142" t="s">
        <v>949</v>
      </c>
      <c r="F259" s="142" t="s">
        <v>951</v>
      </c>
      <c r="G259" s="142">
        <v>32</v>
      </c>
      <c r="H259" s="143">
        <v>25415</v>
      </c>
      <c r="I259" s="142">
        <v>5</v>
      </c>
      <c r="J259" s="144" t="s">
        <v>4883</v>
      </c>
    </row>
    <row r="260" spans="1:10" s="145" customFormat="1" ht="19.899999999999999" customHeight="1" x14ac:dyDescent="0.2">
      <c r="A260" s="139" t="s">
        <v>6558</v>
      </c>
      <c r="B260" s="140" t="s">
        <v>2097</v>
      </c>
      <c r="C260" s="156" t="s">
        <v>288</v>
      </c>
      <c r="D260" s="141" t="s">
        <v>5216</v>
      </c>
      <c r="E260" s="142" t="s">
        <v>949</v>
      </c>
      <c r="F260" s="142" t="s">
        <v>1062</v>
      </c>
      <c r="G260" s="142">
        <v>15</v>
      </c>
      <c r="H260" s="143">
        <v>5775</v>
      </c>
      <c r="I260" s="142">
        <v>2</v>
      </c>
      <c r="J260" s="144" t="s">
        <v>4934</v>
      </c>
    </row>
    <row r="261" spans="1:10" s="145" customFormat="1" ht="19.899999999999999" customHeight="1" x14ac:dyDescent="0.2">
      <c r="A261" s="139" t="s">
        <v>6558</v>
      </c>
      <c r="B261" s="140" t="s">
        <v>2097</v>
      </c>
      <c r="C261" s="156" t="s">
        <v>289</v>
      </c>
      <c r="D261" s="141" t="s">
        <v>5217</v>
      </c>
      <c r="E261" s="142" t="s">
        <v>949</v>
      </c>
      <c r="F261" s="142" t="s">
        <v>1062</v>
      </c>
      <c r="G261" s="142">
        <v>21</v>
      </c>
      <c r="H261" s="143">
        <v>8151</v>
      </c>
      <c r="I261" s="142">
        <v>2</v>
      </c>
      <c r="J261" s="144" t="s">
        <v>4934</v>
      </c>
    </row>
    <row r="262" spans="1:10" s="145" customFormat="1" ht="19.899999999999999" customHeight="1" x14ac:dyDescent="0.2">
      <c r="A262" s="139" t="s">
        <v>6558</v>
      </c>
      <c r="B262" s="140" t="s">
        <v>2097</v>
      </c>
      <c r="C262" s="156" t="s">
        <v>290</v>
      </c>
      <c r="D262" s="141" t="s">
        <v>6559</v>
      </c>
      <c r="E262" s="142" t="s">
        <v>949</v>
      </c>
      <c r="F262" s="142" t="s">
        <v>951</v>
      </c>
      <c r="G262" s="142">
        <v>46</v>
      </c>
      <c r="H262" s="143">
        <v>19002</v>
      </c>
      <c r="I262" s="142">
        <v>5</v>
      </c>
      <c r="J262" s="144" t="s">
        <v>4883</v>
      </c>
    </row>
    <row r="263" spans="1:10" s="145" customFormat="1" ht="19.899999999999999" customHeight="1" x14ac:dyDescent="0.2">
      <c r="A263" s="139" t="s">
        <v>6558</v>
      </c>
      <c r="B263" s="140" t="s">
        <v>2097</v>
      </c>
      <c r="C263" s="156" t="s">
        <v>291</v>
      </c>
      <c r="D263" s="141" t="s">
        <v>5220</v>
      </c>
      <c r="E263" s="142" t="s">
        <v>949</v>
      </c>
      <c r="F263" s="142" t="s">
        <v>951</v>
      </c>
      <c r="G263" s="142">
        <v>41</v>
      </c>
      <c r="H263" s="143">
        <v>43164</v>
      </c>
      <c r="I263" s="142">
        <v>6</v>
      </c>
      <c r="J263" s="144" t="s">
        <v>6525</v>
      </c>
    </row>
    <row r="264" spans="1:10" s="145" customFormat="1" ht="19.899999999999999" customHeight="1" x14ac:dyDescent="0.2">
      <c r="A264" s="139" t="s">
        <v>6558</v>
      </c>
      <c r="B264" s="140" t="s">
        <v>2097</v>
      </c>
      <c r="C264" s="156" t="s">
        <v>292</v>
      </c>
      <c r="D264" s="141" t="s">
        <v>6560</v>
      </c>
      <c r="E264" s="142" t="s">
        <v>949</v>
      </c>
      <c r="F264" s="142" t="s">
        <v>951</v>
      </c>
      <c r="G264" s="142">
        <v>37</v>
      </c>
      <c r="H264" s="143">
        <v>16019</v>
      </c>
      <c r="I264" s="142">
        <v>5</v>
      </c>
      <c r="J264" s="144" t="s">
        <v>4883</v>
      </c>
    </row>
    <row r="265" spans="1:10" s="145" customFormat="1" ht="19.899999999999999" customHeight="1" x14ac:dyDescent="0.2">
      <c r="A265" s="139" t="s">
        <v>6558</v>
      </c>
      <c r="B265" s="140" t="s">
        <v>2071</v>
      </c>
      <c r="C265" s="156" t="s">
        <v>293</v>
      </c>
      <c r="D265" s="141" t="s">
        <v>6314</v>
      </c>
      <c r="E265" s="142" t="s">
        <v>939</v>
      </c>
      <c r="F265" s="142" t="s">
        <v>932</v>
      </c>
      <c r="G265" s="142">
        <v>282</v>
      </c>
      <c r="H265" s="143">
        <v>42355</v>
      </c>
      <c r="I265" s="142">
        <v>16</v>
      </c>
      <c r="J265" s="144" t="s">
        <v>6484</v>
      </c>
    </row>
    <row r="266" spans="1:10" s="145" customFormat="1" ht="19.899999999999999" customHeight="1" x14ac:dyDescent="0.2">
      <c r="A266" s="139" t="s">
        <v>6558</v>
      </c>
      <c r="B266" s="140" t="s">
        <v>2071</v>
      </c>
      <c r="C266" s="156" t="s">
        <v>294</v>
      </c>
      <c r="D266" s="141" t="s">
        <v>6315</v>
      </c>
      <c r="E266" s="142" t="s">
        <v>939</v>
      </c>
      <c r="F266" s="142" t="s">
        <v>942</v>
      </c>
      <c r="G266" s="142">
        <v>150</v>
      </c>
      <c r="H266" s="143">
        <v>38289</v>
      </c>
      <c r="I266" s="142">
        <v>14</v>
      </c>
      <c r="J266" s="144" t="s">
        <v>6518</v>
      </c>
    </row>
    <row r="267" spans="1:10" s="145" customFormat="1" ht="19.899999999999999" customHeight="1" x14ac:dyDescent="0.2">
      <c r="A267" s="139" t="s">
        <v>6558</v>
      </c>
      <c r="B267" s="140" t="s">
        <v>2071</v>
      </c>
      <c r="C267" s="156" t="s">
        <v>295</v>
      </c>
      <c r="D267" s="141" t="s">
        <v>5222</v>
      </c>
      <c r="E267" s="142" t="s">
        <v>949</v>
      </c>
      <c r="F267" s="142" t="s">
        <v>951</v>
      </c>
      <c r="G267" s="142">
        <v>30</v>
      </c>
      <c r="H267" s="143">
        <v>21166</v>
      </c>
      <c r="I267" s="142">
        <v>5</v>
      </c>
      <c r="J267" s="144" t="s">
        <v>4883</v>
      </c>
    </row>
    <row r="268" spans="1:10" s="145" customFormat="1" ht="19.899999999999999" customHeight="1" x14ac:dyDescent="0.2">
      <c r="A268" s="139" t="s">
        <v>6558</v>
      </c>
      <c r="B268" s="140" t="s">
        <v>2071</v>
      </c>
      <c r="C268" s="156" t="s">
        <v>296</v>
      </c>
      <c r="D268" s="141" t="s">
        <v>5224</v>
      </c>
      <c r="E268" s="142" t="s">
        <v>949</v>
      </c>
      <c r="F268" s="142" t="s">
        <v>951</v>
      </c>
      <c r="G268" s="142">
        <v>30</v>
      </c>
      <c r="H268" s="143">
        <v>19509</v>
      </c>
      <c r="I268" s="142">
        <v>5</v>
      </c>
      <c r="J268" s="144" t="s">
        <v>4883</v>
      </c>
    </row>
    <row r="269" spans="1:10" s="145" customFormat="1" ht="19.899999999999999" customHeight="1" x14ac:dyDescent="0.2">
      <c r="A269" s="139" t="s">
        <v>6558</v>
      </c>
      <c r="B269" s="140" t="s">
        <v>2071</v>
      </c>
      <c r="C269" s="156" t="s">
        <v>297</v>
      </c>
      <c r="D269" s="141" t="s">
        <v>5226</v>
      </c>
      <c r="E269" s="142" t="s">
        <v>949</v>
      </c>
      <c r="F269" s="142" t="s">
        <v>1062</v>
      </c>
      <c r="G269" s="142">
        <v>28</v>
      </c>
      <c r="H269" s="143">
        <v>11535</v>
      </c>
      <c r="I269" s="142">
        <v>2</v>
      </c>
      <c r="J269" s="144" t="s">
        <v>4934</v>
      </c>
    </row>
    <row r="270" spans="1:10" s="145" customFormat="1" ht="19.899999999999999" customHeight="1" x14ac:dyDescent="0.2">
      <c r="A270" s="139" t="s">
        <v>6558</v>
      </c>
      <c r="B270" s="140" t="s">
        <v>2071</v>
      </c>
      <c r="C270" s="156" t="s">
        <v>298</v>
      </c>
      <c r="D270" s="141" t="s">
        <v>5228</v>
      </c>
      <c r="E270" s="142" t="s">
        <v>949</v>
      </c>
      <c r="F270" s="142" t="s">
        <v>951</v>
      </c>
      <c r="G270" s="142">
        <v>36</v>
      </c>
      <c r="H270" s="143">
        <v>9054</v>
      </c>
      <c r="I270" s="142">
        <v>5</v>
      </c>
      <c r="J270" s="144" t="s">
        <v>4883</v>
      </c>
    </row>
    <row r="271" spans="1:10" s="145" customFormat="1" ht="19.899999999999999" customHeight="1" x14ac:dyDescent="0.2">
      <c r="A271" s="139" t="s">
        <v>6558</v>
      </c>
      <c r="B271" s="140" t="s">
        <v>1990</v>
      </c>
      <c r="C271" s="156" t="s">
        <v>299</v>
      </c>
      <c r="D271" s="141" t="s">
        <v>6317</v>
      </c>
      <c r="E271" s="142" t="s">
        <v>939</v>
      </c>
      <c r="F271" s="142" t="s">
        <v>932</v>
      </c>
      <c r="G271" s="142">
        <v>328</v>
      </c>
      <c r="H271" s="143">
        <v>40614</v>
      </c>
      <c r="I271" s="142">
        <v>16</v>
      </c>
      <c r="J271" s="144" t="s">
        <v>6484</v>
      </c>
    </row>
    <row r="272" spans="1:10" s="145" customFormat="1" ht="19.899999999999999" customHeight="1" x14ac:dyDescent="0.2">
      <c r="A272" s="139" t="s">
        <v>6558</v>
      </c>
      <c r="B272" s="140" t="s">
        <v>1990</v>
      </c>
      <c r="C272" s="156" t="s">
        <v>300</v>
      </c>
      <c r="D272" s="141" t="s">
        <v>5230</v>
      </c>
      <c r="E272" s="142" t="s">
        <v>949</v>
      </c>
      <c r="F272" s="142" t="s">
        <v>951</v>
      </c>
      <c r="G272" s="142">
        <v>36</v>
      </c>
      <c r="H272" s="143">
        <v>13836</v>
      </c>
      <c r="I272" s="142">
        <v>5</v>
      </c>
      <c r="J272" s="144" t="s">
        <v>4883</v>
      </c>
    </row>
    <row r="273" spans="1:10" s="145" customFormat="1" ht="19.899999999999999" customHeight="1" x14ac:dyDescent="0.2">
      <c r="A273" s="139" t="s">
        <v>6558</v>
      </c>
      <c r="B273" s="140" t="s">
        <v>1990</v>
      </c>
      <c r="C273" s="156" t="s">
        <v>301</v>
      </c>
      <c r="D273" s="141" t="s">
        <v>5232</v>
      </c>
      <c r="E273" s="142" t="s">
        <v>949</v>
      </c>
      <c r="F273" s="142" t="s">
        <v>951</v>
      </c>
      <c r="G273" s="142">
        <v>54</v>
      </c>
      <c r="H273" s="143">
        <v>19211</v>
      </c>
      <c r="I273" s="142">
        <v>5</v>
      </c>
      <c r="J273" s="144" t="s">
        <v>4883</v>
      </c>
    </row>
    <row r="274" spans="1:10" s="145" customFormat="1" ht="19.899999999999999" customHeight="1" x14ac:dyDescent="0.2">
      <c r="A274" s="139" t="s">
        <v>6558</v>
      </c>
      <c r="B274" s="140" t="s">
        <v>1990</v>
      </c>
      <c r="C274" s="156" t="s">
        <v>302</v>
      </c>
      <c r="D274" s="141" t="s">
        <v>5234</v>
      </c>
      <c r="E274" s="142" t="s">
        <v>949</v>
      </c>
      <c r="F274" s="142" t="s">
        <v>951</v>
      </c>
      <c r="G274" s="142">
        <v>60</v>
      </c>
      <c r="H274" s="143">
        <v>34328</v>
      </c>
      <c r="I274" s="142">
        <v>6</v>
      </c>
      <c r="J274" s="144" t="s">
        <v>6525</v>
      </c>
    </row>
    <row r="275" spans="1:10" s="145" customFormat="1" ht="19.899999999999999" customHeight="1" x14ac:dyDescent="0.2">
      <c r="A275" s="139" t="s">
        <v>6558</v>
      </c>
      <c r="B275" s="140" t="s">
        <v>1990</v>
      </c>
      <c r="C275" s="156" t="s">
        <v>303</v>
      </c>
      <c r="D275" s="141" t="s">
        <v>5235</v>
      </c>
      <c r="E275" s="142" t="s">
        <v>949</v>
      </c>
      <c r="F275" s="142" t="s">
        <v>951</v>
      </c>
      <c r="G275" s="142">
        <v>48</v>
      </c>
      <c r="H275" s="143">
        <v>23372</v>
      </c>
      <c r="I275" s="142">
        <v>5</v>
      </c>
      <c r="J275" s="144" t="s">
        <v>4883</v>
      </c>
    </row>
    <row r="276" spans="1:10" s="145" customFormat="1" ht="19.899999999999999" customHeight="1" x14ac:dyDescent="0.2">
      <c r="A276" s="139" t="s">
        <v>6558</v>
      </c>
      <c r="B276" s="140" t="s">
        <v>1990</v>
      </c>
      <c r="C276" s="156" t="s">
        <v>304</v>
      </c>
      <c r="D276" s="141" t="s">
        <v>5237</v>
      </c>
      <c r="E276" s="142" t="s">
        <v>949</v>
      </c>
      <c r="F276" s="142" t="s">
        <v>958</v>
      </c>
      <c r="G276" s="142">
        <v>97</v>
      </c>
      <c r="H276" s="143">
        <v>43672</v>
      </c>
      <c r="I276" s="142">
        <v>9</v>
      </c>
      <c r="J276" s="144" t="s">
        <v>4966</v>
      </c>
    </row>
    <row r="277" spans="1:10" s="145" customFormat="1" ht="19.899999999999999" customHeight="1" x14ac:dyDescent="0.2">
      <c r="A277" s="139" t="s">
        <v>6558</v>
      </c>
      <c r="B277" s="140" t="s">
        <v>1990</v>
      </c>
      <c r="C277" s="156" t="s">
        <v>305</v>
      </c>
      <c r="D277" s="141" t="s">
        <v>5239</v>
      </c>
      <c r="E277" s="142" t="s">
        <v>949</v>
      </c>
      <c r="F277" s="142" t="s">
        <v>1062</v>
      </c>
      <c r="G277" s="142">
        <v>38</v>
      </c>
      <c r="H277" s="143">
        <v>13312</v>
      </c>
      <c r="I277" s="142">
        <v>2</v>
      </c>
      <c r="J277" s="144" t="s">
        <v>4934</v>
      </c>
    </row>
    <row r="278" spans="1:10" s="145" customFormat="1" ht="19.899999999999999" customHeight="1" x14ac:dyDescent="0.2">
      <c r="A278" s="139" t="s">
        <v>6561</v>
      </c>
      <c r="B278" s="140" t="s">
        <v>2387</v>
      </c>
      <c r="C278" s="156" t="s">
        <v>338</v>
      </c>
      <c r="D278" s="141" t="s">
        <v>6326</v>
      </c>
      <c r="E278" s="142" t="s">
        <v>939</v>
      </c>
      <c r="F278" s="142" t="s">
        <v>932</v>
      </c>
      <c r="G278" s="142">
        <v>439</v>
      </c>
      <c r="H278" s="143">
        <v>87580</v>
      </c>
      <c r="I278" s="142">
        <v>17</v>
      </c>
      <c r="J278" s="144" t="s">
        <v>6283</v>
      </c>
    </row>
    <row r="279" spans="1:10" s="145" customFormat="1" ht="19.899999999999999" customHeight="1" x14ac:dyDescent="0.2">
      <c r="A279" s="139" t="s">
        <v>6561</v>
      </c>
      <c r="B279" s="140" t="s">
        <v>2387</v>
      </c>
      <c r="C279" s="156" t="s">
        <v>339</v>
      </c>
      <c r="D279" s="141" t="s">
        <v>5288</v>
      </c>
      <c r="E279" s="142" t="s">
        <v>949</v>
      </c>
      <c r="F279" s="142" t="s">
        <v>951</v>
      </c>
      <c r="G279" s="142">
        <v>33</v>
      </c>
      <c r="H279" s="143">
        <v>24146</v>
      </c>
      <c r="I279" s="142">
        <v>5</v>
      </c>
      <c r="J279" s="144" t="s">
        <v>4883</v>
      </c>
    </row>
    <row r="280" spans="1:10" s="145" customFormat="1" ht="19.899999999999999" customHeight="1" x14ac:dyDescent="0.2">
      <c r="A280" s="139" t="s">
        <v>6561</v>
      </c>
      <c r="B280" s="140" t="s">
        <v>2387</v>
      </c>
      <c r="C280" s="156" t="s">
        <v>340</v>
      </c>
      <c r="D280" s="141" t="s">
        <v>5290</v>
      </c>
      <c r="E280" s="142" t="s">
        <v>949</v>
      </c>
      <c r="F280" s="142" t="s">
        <v>951</v>
      </c>
      <c r="G280" s="142">
        <v>30</v>
      </c>
      <c r="H280" s="143">
        <v>12364</v>
      </c>
      <c r="I280" s="142">
        <v>5</v>
      </c>
      <c r="J280" s="144" t="s">
        <v>4883</v>
      </c>
    </row>
    <row r="281" spans="1:10" s="145" customFormat="1" ht="19.899999999999999" customHeight="1" x14ac:dyDescent="0.2">
      <c r="A281" s="139" t="s">
        <v>6561</v>
      </c>
      <c r="B281" s="140" t="s">
        <v>2387</v>
      </c>
      <c r="C281" s="156" t="s">
        <v>341</v>
      </c>
      <c r="D281" s="141" t="s">
        <v>5291</v>
      </c>
      <c r="E281" s="142" t="s">
        <v>949</v>
      </c>
      <c r="F281" s="142" t="s">
        <v>998</v>
      </c>
      <c r="G281" s="142">
        <v>115</v>
      </c>
      <c r="H281" s="143">
        <v>54528</v>
      </c>
      <c r="I281" s="142">
        <v>13</v>
      </c>
      <c r="J281" s="144" t="s">
        <v>6523</v>
      </c>
    </row>
    <row r="282" spans="1:10" s="145" customFormat="1" ht="19.899999999999999" customHeight="1" x14ac:dyDescent="0.2">
      <c r="A282" s="139" t="s">
        <v>6561</v>
      </c>
      <c r="B282" s="140" t="s">
        <v>2387</v>
      </c>
      <c r="C282" s="156" t="s">
        <v>342</v>
      </c>
      <c r="D282" s="141" t="s">
        <v>5292</v>
      </c>
      <c r="E282" s="142" t="s">
        <v>949</v>
      </c>
      <c r="F282" s="142" t="s">
        <v>958</v>
      </c>
      <c r="G282" s="142">
        <v>74</v>
      </c>
      <c r="H282" s="143">
        <v>64096</v>
      </c>
      <c r="I282" s="142">
        <v>10</v>
      </c>
      <c r="J282" s="144" t="s">
        <v>4877</v>
      </c>
    </row>
    <row r="283" spans="1:10" s="145" customFormat="1" ht="19.899999999999999" customHeight="1" x14ac:dyDescent="0.2">
      <c r="A283" s="139" t="s">
        <v>6561</v>
      </c>
      <c r="B283" s="140" t="s">
        <v>2387</v>
      </c>
      <c r="C283" s="156" t="s">
        <v>343</v>
      </c>
      <c r="D283" s="141" t="s">
        <v>5293</v>
      </c>
      <c r="E283" s="142" t="s">
        <v>949</v>
      </c>
      <c r="F283" s="142" t="s">
        <v>951</v>
      </c>
      <c r="G283" s="142">
        <v>30</v>
      </c>
      <c r="H283" s="143">
        <v>35083</v>
      </c>
      <c r="I283" s="142">
        <v>6</v>
      </c>
      <c r="J283" s="144" t="s">
        <v>6525</v>
      </c>
    </row>
    <row r="284" spans="1:10" s="145" customFormat="1" ht="19.899999999999999" customHeight="1" x14ac:dyDescent="0.2">
      <c r="A284" s="139" t="s">
        <v>6561</v>
      </c>
      <c r="B284" s="140" t="s">
        <v>2387</v>
      </c>
      <c r="C284" s="156" t="s">
        <v>344</v>
      </c>
      <c r="D284" s="141" t="s">
        <v>5294</v>
      </c>
      <c r="E284" s="142" t="s">
        <v>949</v>
      </c>
      <c r="F284" s="142" t="s">
        <v>951</v>
      </c>
      <c r="G284" s="142">
        <v>30</v>
      </c>
      <c r="H284" s="143">
        <v>40370</v>
      </c>
      <c r="I284" s="142">
        <v>6</v>
      </c>
      <c r="J284" s="144" t="s">
        <v>6525</v>
      </c>
    </row>
    <row r="285" spans="1:10" s="145" customFormat="1" ht="19.899999999999999" customHeight="1" x14ac:dyDescent="0.2">
      <c r="A285" s="139" t="s">
        <v>6561</v>
      </c>
      <c r="B285" s="140" t="s">
        <v>2387</v>
      </c>
      <c r="C285" s="156" t="s">
        <v>345</v>
      </c>
      <c r="D285" s="141" t="s">
        <v>5295</v>
      </c>
      <c r="E285" s="142" t="s">
        <v>949</v>
      </c>
      <c r="F285" s="142" t="s">
        <v>951</v>
      </c>
      <c r="G285" s="142">
        <v>30</v>
      </c>
      <c r="H285" s="143">
        <v>25210</v>
      </c>
      <c r="I285" s="142">
        <v>5</v>
      </c>
      <c r="J285" s="144" t="s">
        <v>4883</v>
      </c>
    </row>
    <row r="286" spans="1:10" s="145" customFormat="1" ht="19.899999999999999" customHeight="1" x14ac:dyDescent="0.2">
      <c r="A286" s="139" t="s">
        <v>6561</v>
      </c>
      <c r="B286" s="140" t="s">
        <v>2216</v>
      </c>
      <c r="C286" s="156" t="s">
        <v>306</v>
      </c>
      <c r="D286" s="141" t="s">
        <v>6319</v>
      </c>
      <c r="E286" s="142" t="s">
        <v>939</v>
      </c>
      <c r="F286" s="142" t="s">
        <v>932</v>
      </c>
      <c r="G286" s="142">
        <v>556</v>
      </c>
      <c r="H286" s="143">
        <v>107294</v>
      </c>
      <c r="I286" s="142">
        <v>17</v>
      </c>
      <c r="J286" s="144" t="s">
        <v>6283</v>
      </c>
    </row>
    <row r="287" spans="1:10" s="145" customFormat="1" ht="19.899999999999999" customHeight="1" x14ac:dyDescent="0.2">
      <c r="A287" s="139" t="s">
        <v>6561</v>
      </c>
      <c r="B287" s="140" t="s">
        <v>2216</v>
      </c>
      <c r="C287" s="156" t="s">
        <v>307</v>
      </c>
      <c r="D287" s="141" t="s">
        <v>6321</v>
      </c>
      <c r="E287" s="142" t="s">
        <v>939</v>
      </c>
      <c r="F287" s="142" t="s">
        <v>942</v>
      </c>
      <c r="G287" s="142">
        <v>281</v>
      </c>
      <c r="H287" s="143">
        <v>97451</v>
      </c>
      <c r="I287" s="142">
        <v>15</v>
      </c>
      <c r="J287" s="144" t="s">
        <v>6517</v>
      </c>
    </row>
    <row r="288" spans="1:10" s="145" customFormat="1" ht="19.899999999999999" customHeight="1" x14ac:dyDescent="0.2">
      <c r="A288" s="139" t="s">
        <v>6561</v>
      </c>
      <c r="B288" s="140" t="s">
        <v>2216</v>
      </c>
      <c r="C288" s="156" t="s">
        <v>308</v>
      </c>
      <c r="D288" s="141" t="s">
        <v>5241</v>
      </c>
      <c r="E288" s="142" t="s">
        <v>949</v>
      </c>
      <c r="F288" s="142" t="s">
        <v>951</v>
      </c>
      <c r="G288" s="142">
        <v>62</v>
      </c>
      <c r="H288" s="143">
        <v>29712</v>
      </c>
      <c r="I288" s="142">
        <v>5</v>
      </c>
      <c r="J288" s="144" t="s">
        <v>4883</v>
      </c>
    </row>
    <row r="289" spans="1:10" s="145" customFormat="1" ht="19.899999999999999" customHeight="1" x14ac:dyDescent="0.2">
      <c r="A289" s="139" t="s">
        <v>6561</v>
      </c>
      <c r="B289" s="140" t="s">
        <v>2216</v>
      </c>
      <c r="C289" s="156" t="s">
        <v>309</v>
      </c>
      <c r="D289" s="141" t="s">
        <v>6562</v>
      </c>
      <c r="E289" s="142" t="s">
        <v>949</v>
      </c>
      <c r="F289" s="142" t="s">
        <v>951</v>
      </c>
      <c r="G289" s="142">
        <v>30</v>
      </c>
      <c r="H289" s="143">
        <v>9432</v>
      </c>
      <c r="I289" s="142">
        <v>5</v>
      </c>
      <c r="J289" s="144" t="s">
        <v>4883</v>
      </c>
    </row>
    <row r="290" spans="1:10" s="145" customFormat="1" ht="19.899999999999999" customHeight="1" x14ac:dyDescent="0.2">
      <c r="A290" s="139" t="s">
        <v>6561</v>
      </c>
      <c r="B290" s="140" t="s">
        <v>2216</v>
      </c>
      <c r="C290" s="156" t="s">
        <v>310</v>
      </c>
      <c r="D290" s="141" t="s">
        <v>5244</v>
      </c>
      <c r="E290" s="142" t="s">
        <v>949</v>
      </c>
      <c r="F290" s="142" t="s">
        <v>958</v>
      </c>
      <c r="G290" s="142">
        <v>70</v>
      </c>
      <c r="H290" s="143">
        <v>44954</v>
      </c>
      <c r="I290" s="142">
        <v>9</v>
      </c>
      <c r="J290" s="144" t="s">
        <v>4966</v>
      </c>
    </row>
    <row r="291" spans="1:10" s="145" customFormat="1" ht="19.899999999999999" customHeight="1" x14ac:dyDescent="0.2">
      <c r="A291" s="139" t="s">
        <v>6561</v>
      </c>
      <c r="B291" s="140" t="s">
        <v>2216</v>
      </c>
      <c r="C291" s="156" t="s">
        <v>311</v>
      </c>
      <c r="D291" s="141" t="s">
        <v>5245</v>
      </c>
      <c r="E291" s="142" t="s">
        <v>949</v>
      </c>
      <c r="F291" s="142" t="s">
        <v>951</v>
      </c>
      <c r="G291" s="142">
        <v>30</v>
      </c>
      <c r="H291" s="143">
        <v>10211</v>
      </c>
      <c r="I291" s="142">
        <v>5</v>
      </c>
      <c r="J291" s="144" t="s">
        <v>4883</v>
      </c>
    </row>
    <row r="292" spans="1:10" s="145" customFormat="1" ht="19.899999999999999" customHeight="1" x14ac:dyDescent="0.2">
      <c r="A292" s="139" t="s">
        <v>6561</v>
      </c>
      <c r="B292" s="140" t="s">
        <v>2216</v>
      </c>
      <c r="C292" s="156" t="s">
        <v>312</v>
      </c>
      <c r="D292" s="141" t="s">
        <v>6563</v>
      </c>
      <c r="E292" s="142" t="s">
        <v>949</v>
      </c>
      <c r="F292" s="142" t="s">
        <v>998</v>
      </c>
      <c r="G292" s="142">
        <v>141</v>
      </c>
      <c r="H292" s="143">
        <v>73723</v>
      </c>
      <c r="I292" s="142">
        <v>13</v>
      </c>
      <c r="J292" s="144" t="s">
        <v>6523</v>
      </c>
    </row>
    <row r="293" spans="1:10" s="145" customFormat="1" ht="19.899999999999999" customHeight="1" x14ac:dyDescent="0.2">
      <c r="A293" s="139" t="s">
        <v>6561</v>
      </c>
      <c r="B293" s="140" t="s">
        <v>2216</v>
      </c>
      <c r="C293" s="156" t="s">
        <v>313</v>
      </c>
      <c r="D293" s="141" t="s">
        <v>5248</v>
      </c>
      <c r="E293" s="142" t="s">
        <v>949</v>
      </c>
      <c r="F293" s="142" t="s">
        <v>998</v>
      </c>
      <c r="G293" s="142">
        <v>93</v>
      </c>
      <c r="H293" s="143">
        <v>34912</v>
      </c>
      <c r="I293" s="142">
        <v>12</v>
      </c>
      <c r="J293" s="144" t="s">
        <v>6524</v>
      </c>
    </row>
    <row r="294" spans="1:10" s="145" customFormat="1" ht="19.899999999999999" customHeight="1" x14ac:dyDescent="0.2">
      <c r="A294" s="139" t="s">
        <v>6561</v>
      </c>
      <c r="B294" s="140" t="s">
        <v>2216</v>
      </c>
      <c r="C294" s="156" t="s">
        <v>314</v>
      </c>
      <c r="D294" s="141" t="s">
        <v>5250</v>
      </c>
      <c r="E294" s="142" t="s">
        <v>949</v>
      </c>
      <c r="F294" s="142" t="s">
        <v>951</v>
      </c>
      <c r="G294" s="142">
        <v>58</v>
      </c>
      <c r="H294" s="143">
        <v>17430</v>
      </c>
      <c r="I294" s="142">
        <v>5</v>
      </c>
      <c r="J294" s="144" t="s">
        <v>4883</v>
      </c>
    </row>
    <row r="295" spans="1:10" s="145" customFormat="1" ht="19.899999999999999" customHeight="1" x14ac:dyDescent="0.2">
      <c r="A295" s="139" t="s">
        <v>6561</v>
      </c>
      <c r="B295" s="140" t="s">
        <v>2216</v>
      </c>
      <c r="C295" s="156" t="s">
        <v>315</v>
      </c>
      <c r="D295" s="141" t="s">
        <v>5252</v>
      </c>
      <c r="E295" s="142" t="s">
        <v>949</v>
      </c>
      <c r="F295" s="142" t="s">
        <v>951</v>
      </c>
      <c r="G295" s="142">
        <v>60</v>
      </c>
      <c r="H295" s="143">
        <v>37903</v>
      </c>
      <c r="I295" s="142">
        <v>6</v>
      </c>
      <c r="J295" s="144" t="s">
        <v>6525</v>
      </c>
    </row>
    <row r="296" spans="1:10" s="145" customFormat="1" ht="19.899999999999999" customHeight="1" x14ac:dyDescent="0.2">
      <c r="A296" s="139" t="s">
        <v>6561</v>
      </c>
      <c r="B296" s="140" t="s">
        <v>2216</v>
      </c>
      <c r="C296" s="156" t="s">
        <v>316</v>
      </c>
      <c r="D296" s="141" t="s">
        <v>5254</v>
      </c>
      <c r="E296" s="142" t="s">
        <v>949</v>
      </c>
      <c r="F296" s="142" t="s">
        <v>951</v>
      </c>
      <c r="G296" s="142">
        <v>43</v>
      </c>
      <c r="H296" s="143">
        <v>41988</v>
      </c>
      <c r="I296" s="142">
        <v>6</v>
      </c>
      <c r="J296" s="144" t="s">
        <v>6525</v>
      </c>
    </row>
    <row r="297" spans="1:10" s="145" customFormat="1" ht="19.899999999999999" customHeight="1" x14ac:dyDescent="0.2">
      <c r="A297" s="139" t="s">
        <v>6561</v>
      </c>
      <c r="B297" s="140" t="s">
        <v>2216</v>
      </c>
      <c r="C297" s="156" t="s">
        <v>317</v>
      </c>
      <c r="D297" s="141" t="s">
        <v>5256</v>
      </c>
      <c r="E297" s="142" t="s">
        <v>949</v>
      </c>
      <c r="F297" s="142" t="s">
        <v>951</v>
      </c>
      <c r="G297" s="142">
        <v>56</v>
      </c>
      <c r="H297" s="143">
        <v>27869</v>
      </c>
      <c r="I297" s="142">
        <v>5</v>
      </c>
      <c r="J297" s="144" t="s">
        <v>4883</v>
      </c>
    </row>
    <row r="298" spans="1:10" s="145" customFormat="1" ht="19.899999999999999" customHeight="1" x14ac:dyDescent="0.2">
      <c r="A298" s="139" t="s">
        <v>6561</v>
      </c>
      <c r="B298" s="140" t="s">
        <v>2216</v>
      </c>
      <c r="C298" s="156" t="s">
        <v>318</v>
      </c>
      <c r="D298" s="141" t="s">
        <v>5257</v>
      </c>
      <c r="E298" s="142" t="s">
        <v>949</v>
      </c>
      <c r="F298" s="142" t="s">
        <v>951</v>
      </c>
      <c r="G298" s="142">
        <v>33</v>
      </c>
      <c r="H298" s="143">
        <v>9289</v>
      </c>
      <c r="I298" s="142">
        <v>5</v>
      </c>
      <c r="J298" s="144" t="s">
        <v>4883</v>
      </c>
    </row>
    <row r="299" spans="1:10" s="145" customFormat="1" ht="19.899999999999999" customHeight="1" x14ac:dyDescent="0.2">
      <c r="A299" s="139" t="s">
        <v>6561</v>
      </c>
      <c r="B299" s="140" t="s">
        <v>2216</v>
      </c>
      <c r="C299" s="156" t="s">
        <v>319</v>
      </c>
      <c r="D299" s="141" t="s">
        <v>5258</v>
      </c>
      <c r="E299" s="142" t="s">
        <v>949</v>
      </c>
      <c r="F299" s="142" t="s">
        <v>1062</v>
      </c>
      <c r="G299" s="142">
        <v>15</v>
      </c>
      <c r="H299" s="143">
        <v>5104</v>
      </c>
      <c r="I299" s="142">
        <v>2</v>
      </c>
      <c r="J299" s="144" t="s">
        <v>4934</v>
      </c>
    </row>
    <row r="300" spans="1:10" s="145" customFormat="1" ht="19.899999999999999" customHeight="1" x14ac:dyDescent="0.2">
      <c r="A300" s="139" t="s">
        <v>6561</v>
      </c>
      <c r="B300" s="140" t="s">
        <v>2216</v>
      </c>
      <c r="C300" s="156" t="s">
        <v>320</v>
      </c>
      <c r="D300" s="141" t="s">
        <v>6564</v>
      </c>
      <c r="E300" s="142" t="s">
        <v>949</v>
      </c>
      <c r="F300" s="142" t="s">
        <v>951</v>
      </c>
      <c r="G300" s="142">
        <v>44</v>
      </c>
      <c r="H300" s="143">
        <v>25362</v>
      </c>
      <c r="I300" s="142">
        <v>5</v>
      </c>
      <c r="J300" s="144" t="s">
        <v>4883</v>
      </c>
    </row>
    <row r="301" spans="1:10" x14ac:dyDescent="0.2">
      <c r="A301" s="146">
        <v>5</v>
      </c>
      <c r="B301" s="147" t="s">
        <v>2216</v>
      </c>
      <c r="C301" s="157" t="s">
        <v>6532</v>
      </c>
      <c r="D301" s="147" t="s">
        <v>6565</v>
      </c>
      <c r="E301" s="148" t="s">
        <v>949</v>
      </c>
      <c r="F301" s="148" t="s">
        <v>1062</v>
      </c>
      <c r="G301" s="148">
        <v>31</v>
      </c>
      <c r="H301" s="143">
        <v>18654</v>
      </c>
      <c r="I301" s="142">
        <v>3</v>
      </c>
      <c r="J301" s="144" t="s">
        <v>4908</v>
      </c>
    </row>
    <row r="302" spans="1:10" s="145" customFormat="1" ht="19.899999999999999" customHeight="1" x14ac:dyDescent="0.2">
      <c r="A302" s="139" t="s">
        <v>6561</v>
      </c>
      <c r="B302" s="140" t="s">
        <v>2325</v>
      </c>
      <c r="C302" s="156" t="s">
        <v>321</v>
      </c>
      <c r="D302" s="141" t="s">
        <v>6420</v>
      </c>
      <c r="E302" s="142" t="s">
        <v>929</v>
      </c>
      <c r="F302" s="142" t="s">
        <v>6</v>
      </c>
      <c r="G302" s="142">
        <v>860</v>
      </c>
      <c r="H302" s="143">
        <v>218199</v>
      </c>
      <c r="I302" s="142">
        <v>19</v>
      </c>
      <c r="J302" s="144" t="s">
        <v>6514</v>
      </c>
    </row>
    <row r="303" spans="1:10" s="145" customFormat="1" ht="19.899999999999999" customHeight="1" x14ac:dyDescent="0.2">
      <c r="A303" s="139" t="s">
        <v>6561</v>
      </c>
      <c r="B303" s="140" t="s">
        <v>2325</v>
      </c>
      <c r="C303" s="156" t="s">
        <v>322</v>
      </c>
      <c r="D303" s="141" t="s">
        <v>5262</v>
      </c>
      <c r="E303" s="142" t="s">
        <v>949</v>
      </c>
      <c r="F303" s="142" t="s">
        <v>958</v>
      </c>
      <c r="G303" s="142">
        <v>90</v>
      </c>
      <c r="H303" s="143">
        <v>89193</v>
      </c>
      <c r="I303" s="142">
        <v>10</v>
      </c>
      <c r="J303" s="144" t="s">
        <v>4877</v>
      </c>
    </row>
    <row r="304" spans="1:10" s="145" customFormat="1" ht="19.899999999999999" customHeight="1" x14ac:dyDescent="0.2">
      <c r="A304" s="139" t="s">
        <v>6561</v>
      </c>
      <c r="B304" s="140" t="s">
        <v>2325</v>
      </c>
      <c r="C304" s="156" t="s">
        <v>323</v>
      </c>
      <c r="D304" s="141" t="s">
        <v>5264</v>
      </c>
      <c r="E304" s="142" t="s">
        <v>949</v>
      </c>
      <c r="F304" s="142" t="s">
        <v>951</v>
      </c>
      <c r="G304" s="142">
        <v>51</v>
      </c>
      <c r="H304" s="143">
        <v>37389</v>
      </c>
      <c r="I304" s="142">
        <v>6</v>
      </c>
      <c r="J304" s="144" t="s">
        <v>6525</v>
      </c>
    </row>
    <row r="305" spans="1:10" s="145" customFormat="1" ht="19.899999999999999" customHeight="1" x14ac:dyDescent="0.2">
      <c r="A305" s="139" t="s">
        <v>6561</v>
      </c>
      <c r="B305" s="140" t="s">
        <v>2325</v>
      </c>
      <c r="C305" s="156" t="s">
        <v>324</v>
      </c>
      <c r="D305" s="141" t="s">
        <v>5266</v>
      </c>
      <c r="E305" s="142" t="s">
        <v>949</v>
      </c>
      <c r="F305" s="142" t="s">
        <v>951</v>
      </c>
      <c r="G305" s="142">
        <v>58</v>
      </c>
      <c r="H305" s="143">
        <v>32699</v>
      </c>
      <c r="I305" s="142">
        <v>6</v>
      </c>
      <c r="J305" s="144" t="s">
        <v>6525</v>
      </c>
    </row>
    <row r="306" spans="1:10" s="145" customFormat="1" ht="19.899999999999999" customHeight="1" x14ac:dyDescent="0.2">
      <c r="A306" s="139" t="s">
        <v>6561</v>
      </c>
      <c r="B306" s="140" t="s">
        <v>2325</v>
      </c>
      <c r="C306" s="156" t="s">
        <v>325</v>
      </c>
      <c r="D306" s="141" t="s">
        <v>5268</v>
      </c>
      <c r="E306" s="142" t="s">
        <v>949</v>
      </c>
      <c r="F306" s="142" t="s">
        <v>951</v>
      </c>
      <c r="G306" s="142">
        <v>38</v>
      </c>
      <c r="H306" s="143">
        <v>30280</v>
      </c>
      <c r="I306" s="142">
        <v>6</v>
      </c>
      <c r="J306" s="144" t="s">
        <v>6525</v>
      </c>
    </row>
    <row r="307" spans="1:10" s="145" customFormat="1" ht="19.899999999999999" customHeight="1" x14ac:dyDescent="0.2">
      <c r="A307" s="139" t="s">
        <v>6561</v>
      </c>
      <c r="B307" s="140" t="s">
        <v>2325</v>
      </c>
      <c r="C307" s="156" t="s">
        <v>326</v>
      </c>
      <c r="D307" s="141" t="s">
        <v>5270</v>
      </c>
      <c r="E307" s="142" t="s">
        <v>949</v>
      </c>
      <c r="F307" s="142" t="s">
        <v>958</v>
      </c>
      <c r="G307" s="142">
        <v>79</v>
      </c>
      <c r="H307" s="143">
        <v>47435</v>
      </c>
      <c r="I307" s="142">
        <v>9</v>
      </c>
      <c r="J307" s="144" t="s">
        <v>4966</v>
      </c>
    </row>
    <row r="308" spans="1:10" s="145" customFormat="1" ht="19.899999999999999" customHeight="1" x14ac:dyDescent="0.2">
      <c r="A308" s="139" t="s">
        <v>6561</v>
      </c>
      <c r="B308" s="140" t="s">
        <v>2325</v>
      </c>
      <c r="C308" s="156" t="s">
        <v>327</v>
      </c>
      <c r="D308" s="141" t="s">
        <v>5272</v>
      </c>
      <c r="E308" s="142" t="s">
        <v>949</v>
      </c>
      <c r="F308" s="142" t="s">
        <v>998</v>
      </c>
      <c r="G308" s="142">
        <v>152</v>
      </c>
      <c r="H308" s="143">
        <v>113483</v>
      </c>
      <c r="I308" s="142">
        <v>13</v>
      </c>
      <c r="J308" s="144" t="s">
        <v>6523</v>
      </c>
    </row>
    <row r="309" spans="1:10" s="145" customFormat="1" ht="19.899999999999999" customHeight="1" x14ac:dyDescent="0.2">
      <c r="A309" s="139" t="s">
        <v>6561</v>
      </c>
      <c r="B309" s="140" t="s">
        <v>2325</v>
      </c>
      <c r="C309" s="156" t="s">
        <v>328</v>
      </c>
      <c r="D309" s="141" t="s">
        <v>5274</v>
      </c>
      <c r="E309" s="142" t="s">
        <v>949</v>
      </c>
      <c r="F309" s="142" t="s">
        <v>951</v>
      </c>
      <c r="G309" s="142">
        <v>30</v>
      </c>
      <c r="H309" s="143">
        <v>24001</v>
      </c>
      <c r="I309" s="142">
        <v>5</v>
      </c>
      <c r="J309" s="144" t="s">
        <v>4883</v>
      </c>
    </row>
    <row r="310" spans="1:10" s="145" customFormat="1" ht="19.899999999999999" customHeight="1" x14ac:dyDescent="0.2">
      <c r="A310" s="139" t="s">
        <v>6561</v>
      </c>
      <c r="B310" s="140" t="s">
        <v>2325</v>
      </c>
      <c r="C310" s="156" t="s">
        <v>329</v>
      </c>
      <c r="D310" s="141" t="s">
        <v>5276</v>
      </c>
      <c r="E310" s="142" t="s">
        <v>949</v>
      </c>
      <c r="F310" s="142" t="s">
        <v>951</v>
      </c>
      <c r="G310" s="142">
        <v>30</v>
      </c>
      <c r="H310" s="143">
        <v>14374</v>
      </c>
      <c r="I310" s="142">
        <v>5</v>
      </c>
      <c r="J310" s="144" t="s">
        <v>4883</v>
      </c>
    </row>
    <row r="311" spans="1:10" s="145" customFormat="1" ht="19.899999999999999" customHeight="1" x14ac:dyDescent="0.2">
      <c r="A311" s="139" t="s">
        <v>6561</v>
      </c>
      <c r="B311" s="140" t="s">
        <v>2421</v>
      </c>
      <c r="C311" s="156" t="s">
        <v>330</v>
      </c>
      <c r="D311" s="141" t="s">
        <v>6323</v>
      </c>
      <c r="E311" s="142" t="s">
        <v>939</v>
      </c>
      <c r="F311" s="142" t="s">
        <v>932</v>
      </c>
      <c r="G311" s="142">
        <v>278</v>
      </c>
      <c r="H311" s="143">
        <v>67135</v>
      </c>
      <c r="I311" s="142">
        <v>16</v>
      </c>
      <c r="J311" s="144" t="s">
        <v>6484</v>
      </c>
    </row>
    <row r="312" spans="1:10" s="145" customFormat="1" ht="19.899999999999999" customHeight="1" x14ac:dyDescent="0.2">
      <c r="A312" s="139" t="s">
        <v>6561</v>
      </c>
      <c r="B312" s="140" t="s">
        <v>2421</v>
      </c>
      <c r="C312" s="156" t="s">
        <v>331</v>
      </c>
      <c r="D312" s="141" t="s">
        <v>5277</v>
      </c>
      <c r="E312" s="142" t="s">
        <v>949</v>
      </c>
      <c r="F312" s="142" t="s">
        <v>951</v>
      </c>
      <c r="G312" s="142">
        <v>30</v>
      </c>
      <c r="H312" s="143">
        <v>33026</v>
      </c>
      <c r="I312" s="142">
        <v>6</v>
      </c>
      <c r="J312" s="144" t="s">
        <v>6525</v>
      </c>
    </row>
    <row r="313" spans="1:10" s="145" customFormat="1" ht="19.899999999999999" customHeight="1" x14ac:dyDescent="0.2">
      <c r="A313" s="139" t="s">
        <v>6561</v>
      </c>
      <c r="B313" s="140" t="s">
        <v>2421</v>
      </c>
      <c r="C313" s="156" t="s">
        <v>332</v>
      </c>
      <c r="D313" s="141" t="s">
        <v>5278</v>
      </c>
      <c r="E313" s="142" t="s">
        <v>949</v>
      </c>
      <c r="F313" s="142" t="s">
        <v>951</v>
      </c>
      <c r="G313" s="142">
        <v>60</v>
      </c>
      <c r="H313" s="143">
        <v>36194</v>
      </c>
      <c r="I313" s="142">
        <v>6</v>
      </c>
      <c r="J313" s="144" t="s">
        <v>6525</v>
      </c>
    </row>
    <row r="314" spans="1:10" s="145" customFormat="1" ht="19.899999999999999" customHeight="1" x14ac:dyDescent="0.2">
      <c r="A314" s="139" t="s">
        <v>6561</v>
      </c>
      <c r="B314" s="140" t="s">
        <v>2421</v>
      </c>
      <c r="C314" s="156" t="s">
        <v>333</v>
      </c>
      <c r="D314" s="141" t="s">
        <v>5280</v>
      </c>
      <c r="E314" s="142" t="s">
        <v>949</v>
      </c>
      <c r="F314" s="142" t="s">
        <v>998</v>
      </c>
      <c r="G314" s="142">
        <v>133</v>
      </c>
      <c r="H314" s="143">
        <v>60698</v>
      </c>
      <c r="I314" s="142">
        <v>13</v>
      </c>
      <c r="J314" s="144" t="s">
        <v>6523</v>
      </c>
    </row>
    <row r="315" spans="1:10" s="145" customFormat="1" ht="19.899999999999999" customHeight="1" x14ac:dyDescent="0.2">
      <c r="A315" s="139" t="s">
        <v>6561</v>
      </c>
      <c r="B315" s="140" t="s">
        <v>2421</v>
      </c>
      <c r="C315" s="156" t="s">
        <v>334</v>
      </c>
      <c r="D315" s="141" t="s">
        <v>5282</v>
      </c>
      <c r="E315" s="142" t="s">
        <v>949</v>
      </c>
      <c r="F315" s="142" t="s">
        <v>951</v>
      </c>
      <c r="G315" s="142">
        <v>38</v>
      </c>
      <c r="H315" s="143">
        <v>29513</v>
      </c>
      <c r="I315" s="142">
        <v>5</v>
      </c>
      <c r="J315" s="144" t="s">
        <v>4883</v>
      </c>
    </row>
    <row r="316" spans="1:10" s="145" customFormat="1" ht="19.899999999999999" customHeight="1" x14ac:dyDescent="0.2">
      <c r="A316" s="139" t="s">
        <v>6561</v>
      </c>
      <c r="B316" s="140" t="s">
        <v>2421</v>
      </c>
      <c r="C316" s="156" t="s">
        <v>335</v>
      </c>
      <c r="D316" s="141" t="s">
        <v>5284</v>
      </c>
      <c r="E316" s="142" t="s">
        <v>949</v>
      </c>
      <c r="F316" s="142" t="s">
        <v>951</v>
      </c>
      <c r="G316" s="142">
        <v>60</v>
      </c>
      <c r="H316" s="143">
        <v>45894</v>
      </c>
      <c r="I316" s="142">
        <v>6</v>
      </c>
      <c r="J316" s="144" t="s">
        <v>6525</v>
      </c>
    </row>
    <row r="317" spans="1:10" s="145" customFormat="1" ht="19.899999999999999" customHeight="1" x14ac:dyDescent="0.2">
      <c r="A317" s="139" t="s">
        <v>6561</v>
      </c>
      <c r="B317" s="140" t="s">
        <v>2421</v>
      </c>
      <c r="C317" s="156" t="s">
        <v>336</v>
      </c>
      <c r="D317" s="141" t="s">
        <v>6324</v>
      </c>
      <c r="E317" s="142" t="s">
        <v>939</v>
      </c>
      <c r="F317" s="142" t="s">
        <v>932</v>
      </c>
      <c r="G317" s="142">
        <v>316</v>
      </c>
      <c r="H317" s="143">
        <v>88988</v>
      </c>
      <c r="I317" s="142">
        <v>16</v>
      </c>
      <c r="J317" s="144" t="s">
        <v>6484</v>
      </c>
    </row>
    <row r="318" spans="1:10" s="145" customFormat="1" ht="19.899999999999999" customHeight="1" x14ac:dyDescent="0.2">
      <c r="A318" s="139" t="s">
        <v>6561</v>
      </c>
      <c r="B318" s="140" t="s">
        <v>2421</v>
      </c>
      <c r="C318" s="156" t="s">
        <v>337</v>
      </c>
      <c r="D318" s="141" t="s">
        <v>5286</v>
      </c>
      <c r="E318" s="142" t="s">
        <v>949</v>
      </c>
      <c r="F318" s="142" t="s">
        <v>951</v>
      </c>
      <c r="G318" s="142">
        <v>89</v>
      </c>
      <c r="H318" s="143">
        <v>36911</v>
      </c>
      <c r="I318" s="142">
        <v>6</v>
      </c>
      <c r="J318" s="144" t="s">
        <v>6525</v>
      </c>
    </row>
    <row r="319" spans="1:10" s="145" customFormat="1" ht="19.899999999999999" customHeight="1" x14ac:dyDescent="0.2">
      <c r="A319" s="139" t="s">
        <v>6561</v>
      </c>
      <c r="B319" s="140" t="s">
        <v>2167</v>
      </c>
      <c r="C319" s="156" t="s">
        <v>346</v>
      </c>
      <c r="D319" s="141" t="s">
        <v>6421</v>
      </c>
      <c r="E319" s="142" t="s">
        <v>929</v>
      </c>
      <c r="F319" s="142" t="s">
        <v>6</v>
      </c>
      <c r="G319" s="142">
        <v>911</v>
      </c>
      <c r="H319" s="143">
        <v>142079</v>
      </c>
      <c r="I319" s="142">
        <v>19</v>
      </c>
      <c r="J319" s="144" t="s">
        <v>6514</v>
      </c>
    </row>
    <row r="320" spans="1:10" s="145" customFormat="1" ht="19.899999999999999" customHeight="1" x14ac:dyDescent="0.2">
      <c r="A320" s="139" t="s">
        <v>6561</v>
      </c>
      <c r="B320" s="140" t="s">
        <v>2167</v>
      </c>
      <c r="C320" s="156" t="s">
        <v>347</v>
      </c>
      <c r="D320" s="141" t="s">
        <v>6328</v>
      </c>
      <c r="E320" s="142" t="s">
        <v>939</v>
      </c>
      <c r="F320" s="142" t="s">
        <v>942</v>
      </c>
      <c r="G320" s="142">
        <v>272</v>
      </c>
      <c r="H320" s="143">
        <v>74482</v>
      </c>
      <c r="I320" s="142">
        <v>15</v>
      </c>
      <c r="J320" s="144" t="s">
        <v>6517</v>
      </c>
    </row>
    <row r="321" spans="1:10" s="145" customFormat="1" ht="19.899999999999999" customHeight="1" x14ac:dyDescent="0.2">
      <c r="A321" s="139" t="s">
        <v>6561</v>
      </c>
      <c r="B321" s="140" t="s">
        <v>2167</v>
      </c>
      <c r="C321" s="156" t="s">
        <v>348</v>
      </c>
      <c r="D321" s="141" t="s">
        <v>6330</v>
      </c>
      <c r="E321" s="142" t="s">
        <v>939</v>
      </c>
      <c r="F321" s="142" t="s">
        <v>932</v>
      </c>
      <c r="G321" s="142">
        <v>350</v>
      </c>
      <c r="H321" s="143">
        <v>117571</v>
      </c>
      <c r="I321" s="142">
        <v>16</v>
      </c>
      <c r="J321" s="144" t="s">
        <v>6484</v>
      </c>
    </row>
    <row r="322" spans="1:10" s="145" customFormat="1" ht="19.899999999999999" customHeight="1" x14ac:dyDescent="0.2">
      <c r="A322" s="139" t="s">
        <v>6561</v>
      </c>
      <c r="B322" s="140" t="s">
        <v>2167</v>
      </c>
      <c r="C322" s="156" t="s">
        <v>349</v>
      </c>
      <c r="D322" s="141" t="s">
        <v>6332</v>
      </c>
      <c r="E322" s="142" t="s">
        <v>939</v>
      </c>
      <c r="F322" s="142" t="s">
        <v>942</v>
      </c>
      <c r="G322" s="142">
        <v>340</v>
      </c>
      <c r="H322" s="143">
        <v>84247</v>
      </c>
      <c r="I322" s="142">
        <v>15</v>
      </c>
      <c r="J322" s="144" t="s">
        <v>6517</v>
      </c>
    </row>
    <row r="323" spans="1:10" s="145" customFormat="1" ht="19.899999999999999" customHeight="1" x14ac:dyDescent="0.2">
      <c r="A323" s="139" t="s">
        <v>6561</v>
      </c>
      <c r="B323" s="140" t="s">
        <v>2167</v>
      </c>
      <c r="C323" s="156" t="s">
        <v>350</v>
      </c>
      <c r="D323" s="141" t="s">
        <v>5297</v>
      </c>
      <c r="E323" s="142" t="s">
        <v>949</v>
      </c>
      <c r="F323" s="142" t="s">
        <v>951</v>
      </c>
      <c r="G323" s="142">
        <v>65</v>
      </c>
      <c r="H323" s="143">
        <v>27206</v>
      </c>
      <c r="I323" s="142">
        <v>5</v>
      </c>
      <c r="J323" s="144" t="s">
        <v>4883</v>
      </c>
    </row>
    <row r="324" spans="1:10" s="145" customFormat="1" ht="19.899999999999999" customHeight="1" x14ac:dyDescent="0.2">
      <c r="A324" s="139" t="s">
        <v>6561</v>
      </c>
      <c r="B324" s="140" t="s">
        <v>2167</v>
      </c>
      <c r="C324" s="156" t="s">
        <v>351</v>
      </c>
      <c r="D324" s="141" t="s">
        <v>5298</v>
      </c>
      <c r="E324" s="142" t="s">
        <v>949</v>
      </c>
      <c r="F324" s="142" t="s">
        <v>951</v>
      </c>
      <c r="G324" s="142">
        <v>48</v>
      </c>
      <c r="H324" s="143">
        <v>28182</v>
      </c>
      <c r="I324" s="142">
        <v>5</v>
      </c>
      <c r="J324" s="144" t="s">
        <v>4883</v>
      </c>
    </row>
    <row r="325" spans="1:10" s="145" customFormat="1" ht="19.899999999999999" customHeight="1" x14ac:dyDescent="0.2">
      <c r="A325" s="139" t="s">
        <v>6561</v>
      </c>
      <c r="B325" s="140" t="s">
        <v>2167</v>
      </c>
      <c r="C325" s="156" t="s">
        <v>352</v>
      </c>
      <c r="D325" s="141" t="s">
        <v>5299</v>
      </c>
      <c r="E325" s="142" t="s">
        <v>949</v>
      </c>
      <c r="F325" s="142" t="s">
        <v>951</v>
      </c>
      <c r="G325" s="142">
        <v>30</v>
      </c>
      <c r="H325" s="143">
        <v>9435</v>
      </c>
      <c r="I325" s="142">
        <v>5</v>
      </c>
      <c r="J325" s="144" t="s">
        <v>4883</v>
      </c>
    </row>
    <row r="326" spans="1:10" s="145" customFormat="1" ht="19.899999999999999" customHeight="1" x14ac:dyDescent="0.2">
      <c r="A326" s="139" t="s">
        <v>6561</v>
      </c>
      <c r="B326" s="140" t="s">
        <v>2167</v>
      </c>
      <c r="C326" s="156" t="s">
        <v>353</v>
      </c>
      <c r="D326" s="141" t="s">
        <v>5301</v>
      </c>
      <c r="E326" s="142" t="s">
        <v>949</v>
      </c>
      <c r="F326" s="142" t="s">
        <v>951</v>
      </c>
      <c r="G326" s="142">
        <v>60</v>
      </c>
      <c r="H326" s="143">
        <v>47327</v>
      </c>
      <c r="I326" s="142">
        <v>6</v>
      </c>
      <c r="J326" s="144" t="s">
        <v>6525</v>
      </c>
    </row>
    <row r="327" spans="1:10" s="145" customFormat="1" ht="19.899999999999999" customHeight="1" x14ac:dyDescent="0.2">
      <c r="A327" s="139" t="s">
        <v>6561</v>
      </c>
      <c r="B327" s="140" t="s">
        <v>2167</v>
      </c>
      <c r="C327" s="156" t="s">
        <v>354</v>
      </c>
      <c r="D327" s="141" t="s">
        <v>5303</v>
      </c>
      <c r="E327" s="142" t="s">
        <v>949</v>
      </c>
      <c r="F327" s="142" t="s">
        <v>951</v>
      </c>
      <c r="G327" s="142">
        <v>38</v>
      </c>
      <c r="H327" s="143">
        <v>8805</v>
      </c>
      <c r="I327" s="142">
        <v>5</v>
      </c>
      <c r="J327" s="144" t="s">
        <v>4883</v>
      </c>
    </row>
    <row r="328" spans="1:10" s="145" customFormat="1" ht="19.899999999999999" customHeight="1" x14ac:dyDescent="0.2">
      <c r="A328" s="139" t="s">
        <v>6561</v>
      </c>
      <c r="B328" s="140" t="s">
        <v>2167</v>
      </c>
      <c r="C328" s="156" t="s">
        <v>355</v>
      </c>
      <c r="D328" s="141" t="s">
        <v>6566</v>
      </c>
      <c r="E328" s="142" t="s">
        <v>949</v>
      </c>
      <c r="F328" s="142" t="s">
        <v>958</v>
      </c>
      <c r="G328" s="142">
        <v>60</v>
      </c>
      <c r="H328" s="143">
        <v>49793</v>
      </c>
      <c r="I328" s="142">
        <v>9</v>
      </c>
      <c r="J328" s="144" t="s">
        <v>4966</v>
      </c>
    </row>
    <row r="329" spans="1:10" s="145" customFormat="1" ht="19.899999999999999" customHeight="1" x14ac:dyDescent="0.2">
      <c r="A329" s="139" t="s">
        <v>6561</v>
      </c>
      <c r="B329" s="140" t="s">
        <v>2167</v>
      </c>
      <c r="C329" s="156" t="s">
        <v>356</v>
      </c>
      <c r="D329" s="141" t="s">
        <v>5306</v>
      </c>
      <c r="E329" s="142" t="s">
        <v>949</v>
      </c>
      <c r="F329" s="142" t="s">
        <v>1062</v>
      </c>
      <c r="G329" s="142">
        <v>30</v>
      </c>
      <c r="H329" s="143">
        <v>18627</v>
      </c>
      <c r="I329" s="142">
        <v>3</v>
      </c>
      <c r="J329" s="144" t="s">
        <v>4908</v>
      </c>
    </row>
    <row r="330" spans="1:10" s="145" customFormat="1" ht="19.899999999999999" customHeight="1" x14ac:dyDescent="0.2">
      <c r="A330" s="139" t="s">
        <v>6561</v>
      </c>
      <c r="B330" s="140" t="s">
        <v>2373</v>
      </c>
      <c r="C330" s="156" t="s">
        <v>357</v>
      </c>
      <c r="D330" s="141" t="s">
        <v>6334</v>
      </c>
      <c r="E330" s="142" t="s">
        <v>939</v>
      </c>
      <c r="F330" s="142" t="s">
        <v>932</v>
      </c>
      <c r="G330" s="142">
        <v>299</v>
      </c>
      <c r="H330" s="143">
        <v>79134</v>
      </c>
      <c r="I330" s="142">
        <v>16</v>
      </c>
      <c r="J330" s="144" t="s">
        <v>6484</v>
      </c>
    </row>
    <row r="331" spans="1:10" s="145" customFormat="1" ht="19.899999999999999" customHeight="1" x14ac:dyDescent="0.2">
      <c r="A331" s="139" t="s">
        <v>6561</v>
      </c>
      <c r="B331" s="140" t="s">
        <v>2373</v>
      </c>
      <c r="C331" s="156" t="s">
        <v>358</v>
      </c>
      <c r="D331" s="141" t="s">
        <v>5308</v>
      </c>
      <c r="E331" s="142" t="s">
        <v>949</v>
      </c>
      <c r="F331" s="142" t="s">
        <v>958</v>
      </c>
      <c r="G331" s="142">
        <v>90</v>
      </c>
      <c r="H331" s="143">
        <v>22171</v>
      </c>
      <c r="I331" s="142">
        <v>9</v>
      </c>
      <c r="J331" s="144" t="s">
        <v>4966</v>
      </c>
    </row>
    <row r="332" spans="1:10" s="145" customFormat="1" ht="19.899999999999999" customHeight="1" x14ac:dyDescent="0.2">
      <c r="A332" s="139" t="s">
        <v>6561</v>
      </c>
      <c r="B332" s="140" t="s">
        <v>2373</v>
      </c>
      <c r="C332" s="156" t="s">
        <v>359</v>
      </c>
      <c r="D332" s="141" t="s">
        <v>5310</v>
      </c>
      <c r="E332" s="142" t="s">
        <v>949</v>
      </c>
      <c r="F332" s="142" t="s">
        <v>951</v>
      </c>
      <c r="G332" s="142">
        <v>36</v>
      </c>
      <c r="H332" s="143">
        <v>31582</v>
      </c>
      <c r="I332" s="142">
        <v>6</v>
      </c>
      <c r="J332" s="144" t="s">
        <v>6525</v>
      </c>
    </row>
    <row r="333" spans="1:10" s="145" customFormat="1" ht="19.899999999999999" customHeight="1" x14ac:dyDescent="0.2">
      <c r="A333" s="139" t="s">
        <v>6561</v>
      </c>
      <c r="B333" s="140" t="s">
        <v>2362</v>
      </c>
      <c r="C333" s="156" t="s">
        <v>360</v>
      </c>
      <c r="D333" s="141" t="s">
        <v>6336</v>
      </c>
      <c r="E333" s="142" t="s">
        <v>929</v>
      </c>
      <c r="F333" s="142" t="s">
        <v>6</v>
      </c>
      <c r="G333" s="142">
        <v>628</v>
      </c>
      <c r="H333" s="143">
        <v>178886</v>
      </c>
      <c r="I333" s="142">
        <v>18</v>
      </c>
      <c r="J333" s="144" t="s">
        <v>6483</v>
      </c>
    </row>
    <row r="334" spans="1:10" s="145" customFormat="1" ht="19.899999999999999" customHeight="1" x14ac:dyDescent="0.2">
      <c r="A334" s="139" t="s">
        <v>6561</v>
      </c>
      <c r="B334" s="140" t="s">
        <v>2362</v>
      </c>
      <c r="C334" s="156" t="s">
        <v>361</v>
      </c>
      <c r="D334" s="141" t="s">
        <v>6338</v>
      </c>
      <c r="E334" s="142" t="s">
        <v>939</v>
      </c>
      <c r="F334" s="142" t="s">
        <v>942</v>
      </c>
      <c r="G334" s="142">
        <v>287</v>
      </c>
      <c r="H334" s="143">
        <v>113531</v>
      </c>
      <c r="I334" s="142">
        <v>15</v>
      </c>
      <c r="J334" s="144" t="s">
        <v>6517</v>
      </c>
    </row>
    <row r="335" spans="1:10" s="145" customFormat="1" ht="19.899999999999999" customHeight="1" x14ac:dyDescent="0.2">
      <c r="A335" s="139" t="s">
        <v>6561</v>
      </c>
      <c r="B335" s="140" t="s">
        <v>2281</v>
      </c>
      <c r="C335" s="156" t="s">
        <v>362</v>
      </c>
      <c r="D335" s="141" t="s">
        <v>6423</v>
      </c>
      <c r="E335" s="142" t="s">
        <v>929</v>
      </c>
      <c r="F335" s="142" t="s">
        <v>6</v>
      </c>
      <c r="G335" s="142">
        <v>680</v>
      </c>
      <c r="H335" s="143">
        <v>130048</v>
      </c>
      <c r="I335" s="142">
        <v>18</v>
      </c>
      <c r="J335" s="144" t="s">
        <v>6483</v>
      </c>
    </row>
    <row r="336" spans="1:10" s="145" customFormat="1" ht="19.899999999999999" customHeight="1" x14ac:dyDescent="0.2">
      <c r="A336" s="139" t="s">
        <v>6561</v>
      </c>
      <c r="B336" s="140" t="s">
        <v>2281</v>
      </c>
      <c r="C336" s="156" t="s">
        <v>363</v>
      </c>
      <c r="D336" s="141" t="s">
        <v>6567</v>
      </c>
      <c r="E336" s="142" t="s">
        <v>939</v>
      </c>
      <c r="F336" s="142" t="s">
        <v>942</v>
      </c>
      <c r="G336" s="142">
        <v>262</v>
      </c>
      <c r="H336" s="143">
        <v>109973</v>
      </c>
      <c r="I336" s="142">
        <v>15</v>
      </c>
      <c r="J336" s="144" t="s">
        <v>6517</v>
      </c>
    </row>
    <row r="337" spans="1:10" s="145" customFormat="1" ht="19.899999999999999" customHeight="1" x14ac:dyDescent="0.2">
      <c r="A337" s="139" t="s">
        <v>6561</v>
      </c>
      <c r="B337" s="140" t="s">
        <v>2281</v>
      </c>
      <c r="C337" s="156" t="s">
        <v>364</v>
      </c>
      <c r="D337" s="141" t="s">
        <v>5312</v>
      </c>
      <c r="E337" s="142" t="s">
        <v>949</v>
      </c>
      <c r="F337" s="142" t="s">
        <v>958</v>
      </c>
      <c r="G337" s="142">
        <v>109</v>
      </c>
      <c r="H337" s="143">
        <v>53004</v>
      </c>
      <c r="I337" s="142">
        <v>10</v>
      </c>
      <c r="J337" s="144" t="s">
        <v>4877</v>
      </c>
    </row>
    <row r="338" spans="1:10" s="145" customFormat="1" ht="19.899999999999999" customHeight="1" x14ac:dyDescent="0.2">
      <c r="A338" s="139" t="s">
        <v>6561</v>
      </c>
      <c r="B338" s="140" t="s">
        <v>2281</v>
      </c>
      <c r="C338" s="156" t="s">
        <v>365</v>
      </c>
      <c r="D338" s="141" t="s">
        <v>5314</v>
      </c>
      <c r="E338" s="142" t="s">
        <v>949</v>
      </c>
      <c r="F338" s="142" t="s">
        <v>958</v>
      </c>
      <c r="G338" s="142">
        <v>113</v>
      </c>
      <c r="H338" s="143">
        <v>63634</v>
      </c>
      <c r="I338" s="142">
        <v>10</v>
      </c>
      <c r="J338" s="144" t="s">
        <v>4877</v>
      </c>
    </row>
    <row r="339" spans="1:10" s="145" customFormat="1" ht="19.899999999999999" customHeight="1" x14ac:dyDescent="0.2">
      <c r="A339" s="139" t="s">
        <v>6561</v>
      </c>
      <c r="B339" s="140" t="s">
        <v>2281</v>
      </c>
      <c r="C339" s="156" t="s">
        <v>366</v>
      </c>
      <c r="D339" s="141" t="s">
        <v>5316</v>
      </c>
      <c r="E339" s="142" t="s">
        <v>949</v>
      </c>
      <c r="F339" s="142" t="s">
        <v>951</v>
      </c>
      <c r="G339" s="142">
        <v>60</v>
      </c>
      <c r="H339" s="143">
        <v>49659</v>
      </c>
      <c r="I339" s="142">
        <v>6</v>
      </c>
      <c r="J339" s="144" t="s">
        <v>6525</v>
      </c>
    </row>
    <row r="340" spans="1:10" s="145" customFormat="1" ht="19.899999999999999" customHeight="1" x14ac:dyDescent="0.2">
      <c r="A340" s="139" t="s">
        <v>6561</v>
      </c>
      <c r="B340" s="140" t="s">
        <v>2281</v>
      </c>
      <c r="C340" s="156" t="s">
        <v>367</v>
      </c>
      <c r="D340" s="141" t="s">
        <v>5318</v>
      </c>
      <c r="E340" s="142" t="s">
        <v>949</v>
      </c>
      <c r="F340" s="142" t="s">
        <v>951</v>
      </c>
      <c r="G340" s="142">
        <v>60</v>
      </c>
      <c r="H340" s="143">
        <v>42274</v>
      </c>
      <c r="I340" s="142">
        <v>6</v>
      </c>
      <c r="J340" s="144" t="s">
        <v>6525</v>
      </c>
    </row>
    <row r="341" spans="1:10" s="145" customFormat="1" ht="19.899999999999999" customHeight="1" x14ac:dyDescent="0.2">
      <c r="A341" s="139" t="s">
        <v>6561</v>
      </c>
      <c r="B341" s="140" t="s">
        <v>2281</v>
      </c>
      <c r="C341" s="156" t="s">
        <v>368</v>
      </c>
      <c r="D341" s="141" t="s">
        <v>5320</v>
      </c>
      <c r="E341" s="142" t="s">
        <v>949</v>
      </c>
      <c r="F341" s="142" t="s">
        <v>951</v>
      </c>
      <c r="G341" s="142">
        <v>60</v>
      </c>
      <c r="H341" s="143">
        <v>36749</v>
      </c>
      <c r="I341" s="142">
        <v>6</v>
      </c>
      <c r="J341" s="144" t="s">
        <v>6525</v>
      </c>
    </row>
    <row r="342" spans="1:10" s="145" customFormat="1" ht="19.899999999999999" customHeight="1" x14ac:dyDescent="0.2">
      <c r="A342" s="139" t="s">
        <v>6561</v>
      </c>
      <c r="B342" s="140" t="s">
        <v>2281</v>
      </c>
      <c r="C342" s="156" t="s">
        <v>369</v>
      </c>
      <c r="D342" s="141" t="s">
        <v>5322</v>
      </c>
      <c r="E342" s="142" t="s">
        <v>949</v>
      </c>
      <c r="F342" s="142" t="s">
        <v>951</v>
      </c>
      <c r="G342" s="142">
        <v>60</v>
      </c>
      <c r="H342" s="143">
        <v>36775</v>
      </c>
      <c r="I342" s="142">
        <v>6</v>
      </c>
      <c r="J342" s="144" t="s">
        <v>6525</v>
      </c>
    </row>
    <row r="343" spans="1:10" s="145" customFormat="1" ht="19.899999999999999" customHeight="1" x14ac:dyDescent="0.2">
      <c r="A343" s="139" t="s">
        <v>6561</v>
      </c>
      <c r="B343" s="140" t="s">
        <v>2281</v>
      </c>
      <c r="C343" s="156" t="s">
        <v>370</v>
      </c>
      <c r="D343" s="141" t="s">
        <v>5324</v>
      </c>
      <c r="E343" s="142" t="s">
        <v>949</v>
      </c>
      <c r="F343" s="142" t="s">
        <v>998</v>
      </c>
      <c r="G343" s="142">
        <v>142</v>
      </c>
      <c r="H343" s="143">
        <v>89011</v>
      </c>
      <c r="I343" s="142">
        <v>13</v>
      </c>
      <c r="J343" s="144" t="s">
        <v>6523</v>
      </c>
    </row>
    <row r="344" spans="1:10" s="145" customFormat="1" ht="19.899999999999999" customHeight="1" x14ac:dyDescent="0.2">
      <c r="A344" s="139" t="s">
        <v>6561</v>
      </c>
      <c r="B344" s="140" t="s">
        <v>2281</v>
      </c>
      <c r="C344" s="156" t="s">
        <v>371</v>
      </c>
      <c r="D344" s="141" t="s">
        <v>5325</v>
      </c>
      <c r="E344" s="142" t="s">
        <v>949</v>
      </c>
      <c r="F344" s="142" t="s">
        <v>951</v>
      </c>
      <c r="G344" s="142">
        <v>60</v>
      </c>
      <c r="H344" s="143">
        <v>27751</v>
      </c>
      <c r="I344" s="142">
        <v>5</v>
      </c>
      <c r="J344" s="144" t="s">
        <v>4883</v>
      </c>
    </row>
    <row r="345" spans="1:10" s="145" customFormat="1" ht="19.899999999999999" customHeight="1" x14ac:dyDescent="0.2">
      <c r="A345" s="139" t="s">
        <v>6568</v>
      </c>
      <c r="B345" s="140" t="s">
        <v>2574</v>
      </c>
      <c r="C345" s="156" t="s">
        <v>372</v>
      </c>
      <c r="D345" s="141" t="s">
        <v>6424</v>
      </c>
      <c r="E345" s="142" t="s">
        <v>929</v>
      </c>
      <c r="F345" s="142" t="s">
        <v>6</v>
      </c>
      <c r="G345" s="142">
        <v>847</v>
      </c>
      <c r="H345" s="143">
        <v>108182</v>
      </c>
      <c r="I345" s="142">
        <v>19</v>
      </c>
      <c r="J345" s="144" t="s">
        <v>6514</v>
      </c>
    </row>
    <row r="346" spans="1:10" s="145" customFormat="1" ht="19.899999999999999" customHeight="1" x14ac:dyDescent="0.2">
      <c r="A346" s="139" t="s">
        <v>6568</v>
      </c>
      <c r="B346" s="140" t="s">
        <v>2574</v>
      </c>
      <c r="C346" s="156" t="s">
        <v>373</v>
      </c>
      <c r="D346" s="141" t="s">
        <v>5327</v>
      </c>
      <c r="E346" s="142" t="s">
        <v>949</v>
      </c>
      <c r="F346" s="142" t="s">
        <v>958</v>
      </c>
      <c r="G346" s="142">
        <v>38</v>
      </c>
      <c r="H346" s="143">
        <v>43717</v>
      </c>
      <c r="I346" s="142">
        <v>9</v>
      </c>
      <c r="J346" s="144" t="s">
        <v>4966</v>
      </c>
    </row>
    <row r="347" spans="1:10" s="145" customFormat="1" ht="19.899999999999999" customHeight="1" x14ac:dyDescent="0.2">
      <c r="A347" s="139" t="s">
        <v>6568</v>
      </c>
      <c r="B347" s="140" t="s">
        <v>2574</v>
      </c>
      <c r="C347" s="156" t="s">
        <v>374</v>
      </c>
      <c r="D347" s="141" t="s">
        <v>5329</v>
      </c>
      <c r="E347" s="142" t="s">
        <v>949</v>
      </c>
      <c r="F347" s="142" t="s">
        <v>951</v>
      </c>
      <c r="G347" s="142">
        <v>32</v>
      </c>
      <c r="H347" s="143">
        <v>21913</v>
      </c>
      <c r="I347" s="142">
        <v>5</v>
      </c>
      <c r="J347" s="144" t="s">
        <v>4883</v>
      </c>
    </row>
    <row r="348" spans="1:10" s="145" customFormat="1" ht="19.899999999999999" customHeight="1" x14ac:dyDescent="0.2">
      <c r="A348" s="139" t="s">
        <v>6568</v>
      </c>
      <c r="B348" s="140" t="s">
        <v>2574</v>
      </c>
      <c r="C348" s="156" t="s">
        <v>375</v>
      </c>
      <c r="D348" s="141" t="s">
        <v>5330</v>
      </c>
      <c r="E348" s="142" t="s">
        <v>949</v>
      </c>
      <c r="F348" s="142" t="s">
        <v>951</v>
      </c>
      <c r="G348" s="142">
        <v>45</v>
      </c>
      <c r="H348" s="143">
        <v>17558</v>
      </c>
      <c r="I348" s="142">
        <v>5</v>
      </c>
      <c r="J348" s="144" t="s">
        <v>4883</v>
      </c>
    </row>
    <row r="349" spans="1:10" s="145" customFormat="1" ht="19.899999999999999" customHeight="1" x14ac:dyDescent="0.2">
      <c r="A349" s="139" t="s">
        <v>6568</v>
      </c>
      <c r="B349" s="140" t="s">
        <v>2574</v>
      </c>
      <c r="C349" s="156" t="s">
        <v>376</v>
      </c>
      <c r="D349" s="141" t="s">
        <v>5331</v>
      </c>
      <c r="E349" s="142" t="s">
        <v>949</v>
      </c>
      <c r="F349" s="142" t="s">
        <v>951</v>
      </c>
      <c r="G349" s="142">
        <v>33</v>
      </c>
      <c r="H349" s="143">
        <v>18621</v>
      </c>
      <c r="I349" s="142">
        <v>5</v>
      </c>
      <c r="J349" s="144" t="s">
        <v>4883</v>
      </c>
    </row>
    <row r="350" spans="1:10" s="145" customFormat="1" ht="19.899999999999999" customHeight="1" x14ac:dyDescent="0.2">
      <c r="A350" s="139" t="s">
        <v>6568</v>
      </c>
      <c r="B350" s="140" t="s">
        <v>2574</v>
      </c>
      <c r="C350" s="156" t="s">
        <v>377</v>
      </c>
      <c r="D350" s="141" t="s">
        <v>5332</v>
      </c>
      <c r="E350" s="142" t="s">
        <v>949</v>
      </c>
      <c r="F350" s="142" t="s">
        <v>951</v>
      </c>
      <c r="G350" s="142">
        <v>69</v>
      </c>
      <c r="H350" s="143">
        <v>37301</v>
      </c>
      <c r="I350" s="142">
        <v>6</v>
      </c>
      <c r="J350" s="144" t="s">
        <v>6525</v>
      </c>
    </row>
    <row r="351" spans="1:10" s="145" customFormat="1" ht="19.899999999999999" customHeight="1" x14ac:dyDescent="0.2">
      <c r="A351" s="139" t="s">
        <v>6568</v>
      </c>
      <c r="B351" s="140" t="s">
        <v>2574</v>
      </c>
      <c r="C351" s="156" t="s">
        <v>378</v>
      </c>
      <c r="D351" s="141" t="s">
        <v>5334</v>
      </c>
      <c r="E351" s="142" t="s">
        <v>949</v>
      </c>
      <c r="F351" s="142" t="s">
        <v>958</v>
      </c>
      <c r="G351" s="142">
        <v>38</v>
      </c>
      <c r="H351" s="143">
        <v>26073</v>
      </c>
      <c r="I351" s="142">
        <v>9</v>
      </c>
      <c r="J351" s="144" t="s">
        <v>4966</v>
      </c>
    </row>
    <row r="352" spans="1:10" s="145" customFormat="1" ht="19.899999999999999" customHeight="1" x14ac:dyDescent="0.2">
      <c r="A352" s="139" t="s">
        <v>6568</v>
      </c>
      <c r="B352" s="140" t="s">
        <v>2574</v>
      </c>
      <c r="C352" s="156" t="s">
        <v>379</v>
      </c>
      <c r="D352" s="141" t="s">
        <v>5335</v>
      </c>
      <c r="E352" s="142" t="s">
        <v>949</v>
      </c>
      <c r="F352" s="142" t="s">
        <v>951</v>
      </c>
      <c r="G352" s="142">
        <v>36</v>
      </c>
      <c r="H352" s="143">
        <v>21527</v>
      </c>
      <c r="I352" s="142">
        <v>5</v>
      </c>
      <c r="J352" s="144" t="s">
        <v>4883</v>
      </c>
    </row>
    <row r="353" spans="1:10" s="145" customFormat="1" ht="19.899999999999999" customHeight="1" x14ac:dyDescent="0.2">
      <c r="A353" s="139" t="s">
        <v>6568</v>
      </c>
      <c r="B353" s="140" t="s">
        <v>2574</v>
      </c>
      <c r="C353" s="156" t="s">
        <v>380</v>
      </c>
      <c r="D353" s="141" t="s">
        <v>5336</v>
      </c>
      <c r="E353" s="142" t="s">
        <v>949</v>
      </c>
      <c r="F353" s="142" t="s">
        <v>958</v>
      </c>
      <c r="G353" s="142">
        <v>92</v>
      </c>
      <c r="H353" s="143">
        <v>53198</v>
      </c>
      <c r="I353" s="142">
        <v>10</v>
      </c>
      <c r="J353" s="144" t="s">
        <v>4877</v>
      </c>
    </row>
    <row r="354" spans="1:10" s="145" customFormat="1" ht="19.899999999999999" customHeight="1" x14ac:dyDescent="0.2">
      <c r="A354" s="139" t="s">
        <v>6568</v>
      </c>
      <c r="B354" s="140" t="s">
        <v>2574</v>
      </c>
      <c r="C354" s="156" t="s">
        <v>381</v>
      </c>
      <c r="D354" s="141" t="s">
        <v>5337</v>
      </c>
      <c r="E354" s="142" t="s">
        <v>949</v>
      </c>
      <c r="F354" s="142" t="s">
        <v>951</v>
      </c>
      <c r="G354" s="142">
        <v>34</v>
      </c>
      <c r="H354" s="143">
        <v>35133</v>
      </c>
      <c r="I354" s="142">
        <v>6</v>
      </c>
      <c r="J354" s="144" t="s">
        <v>6525</v>
      </c>
    </row>
    <row r="355" spans="1:10" s="145" customFormat="1" ht="19.899999999999999" customHeight="1" x14ac:dyDescent="0.2">
      <c r="A355" s="139" t="s">
        <v>6568</v>
      </c>
      <c r="B355" s="140" t="s">
        <v>2574</v>
      </c>
      <c r="C355" s="156" t="s">
        <v>382</v>
      </c>
      <c r="D355" s="141" t="s">
        <v>5339</v>
      </c>
      <c r="E355" s="142" t="s">
        <v>949</v>
      </c>
      <c r="F355" s="142" t="s">
        <v>958</v>
      </c>
      <c r="G355" s="142">
        <v>36</v>
      </c>
      <c r="H355" s="143">
        <v>28218</v>
      </c>
      <c r="I355" s="142">
        <v>9</v>
      </c>
      <c r="J355" s="144" t="s">
        <v>4966</v>
      </c>
    </row>
    <row r="356" spans="1:10" s="145" customFormat="1" ht="19.899999999999999" customHeight="1" x14ac:dyDescent="0.2">
      <c r="A356" s="139" t="s">
        <v>6568</v>
      </c>
      <c r="B356" s="140" t="s">
        <v>2574</v>
      </c>
      <c r="C356" s="156" t="s">
        <v>383</v>
      </c>
      <c r="D356" s="141" t="s">
        <v>5341</v>
      </c>
      <c r="E356" s="142" t="s">
        <v>949</v>
      </c>
      <c r="F356" s="142" t="s">
        <v>951</v>
      </c>
      <c r="G356" s="142">
        <v>38</v>
      </c>
      <c r="H356" s="143">
        <v>24424</v>
      </c>
      <c r="I356" s="142">
        <v>5</v>
      </c>
      <c r="J356" s="144" t="s">
        <v>4883</v>
      </c>
    </row>
    <row r="357" spans="1:10" s="145" customFormat="1" ht="19.899999999999999" customHeight="1" x14ac:dyDescent="0.2">
      <c r="A357" s="139" t="s">
        <v>6568</v>
      </c>
      <c r="B357" s="140" t="s">
        <v>2654</v>
      </c>
      <c r="C357" s="156" t="s">
        <v>384</v>
      </c>
      <c r="D357" s="141" t="s">
        <v>6569</v>
      </c>
      <c r="E357" s="142" t="s">
        <v>929</v>
      </c>
      <c r="F357" s="142" t="s">
        <v>6</v>
      </c>
      <c r="G357" s="142">
        <v>595</v>
      </c>
      <c r="H357" s="143">
        <v>103048</v>
      </c>
      <c r="I357" s="142">
        <v>18</v>
      </c>
      <c r="J357" s="144" t="s">
        <v>6483</v>
      </c>
    </row>
    <row r="358" spans="1:10" s="145" customFormat="1" ht="19.899999999999999" customHeight="1" x14ac:dyDescent="0.2">
      <c r="A358" s="139" t="s">
        <v>6568</v>
      </c>
      <c r="B358" s="140" t="s">
        <v>2654</v>
      </c>
      <c r="C358" s="156" t="s">
        <v>385</v>
      </c>
      <c r="D358" s="141" t="s">
        <v>5343</v>
      </c>
      <c r="E358" s="142" t="s">
        <v>949</v>
      </c>
      <c r="F358" s="142" t="s">
        <v>951</v>
      </c>
      <c r="G358" s="142">
        <v>40</v>
      </c>
      <c r="H358" s="143">
        <v>34923</v>
      </c>
      <c r="I358" s="142">
        <v>6</v>
      </c>
      <c r="J358" s="144" t="s">
        <v>6525</v>
      </c>
    </row>
    <row r="359" spans="1:10" s="145" customFormat="1" ht="19.899999999999999" customHeight="1" x14ac:dyDescent="0.2">
      <c r="A359" s="139" t="s">
        <v>6568</v>
      </c>
      <c r="B359" s="140" t="s">
        <v>2654</v>
      </c>
      <c r="C359" s="156" t="s">
        <v>386</v>
      </c>
      <c r="D359" s="141" t="s">
        <v>5344</v>
      </c>
      <c r="E359" s="142" t="s">
        <v>949</v>
      </c>
      <c r="F359" s="142" t="s">
        <v>951</v>
      </c>
      <c r="G359" s="142">
        <v>50</v>
      </c>
      <c r="H359" s="143">
        <v>29675</v>
      </c>
      <c r="I359" s="142">
        <v>5</v>
      </c>
      <c r="J359" s="144" t="s">
        <v>4883</v>
      </c>
    </row>
    <row r="360" spans="1:10" s="145" customFormat="1" ht="19.899999999999999" customHeight="1" x14ac:dyDescent="0.2">
      <c r="A360" s="139" t="s">
        <v>6568</v>
      </c>
      <c r="B360" s="140" t="s">
        <v>2654</v>
      </c>
      <c r="C360" s="156" t="s">
        <v>387</v>
      </c>
      <c r="D360" s="141" t="s">
        <v>5346</v>
      </c>
      <c r="E360" s="142" t="s">
        <v>949</v>
      </c>
      <c r="F360" s="142" t="s">
        <v>958</v>
      </c>
      <c r="G360" s="142">
        <v>64</v>
      </c>
      <c r="H360" s="143">
        <v>60892</v>
      </c>
      <c r="I360" s="142">
        <v>10</v>
      </c>
      <c r="J360" s="144" t="s">
        <v>4877</v>
      </c>
    </row>
    <row r="361" spans="1:10" s="145" customFormat="1" ht="19.899999999999999" customHeight="1" x14ac:dyDescent="0.2">
      <c r="A361" s="139" t="s">
        <v>6568</v>
      </c>
      <c r="B361" s="140" t="s">
        <v>2654</v>
      </c>
      <c r="C361" s="156" t="s">
        <v>388</v>
      </c>
      <c r="D361" s="141" t="s">
        <v>5348</v>
      </c>
      <c r="E361" s="142" t="s">
        <v>949</v>
      </c>
      <c r="F361" s="142" t="s">
        <v>958</v>
      </c>
      <c r="G361" s="142">
        <v>90</v>
      </c>
      <c r="H361" s="143">
        <v>55275</v>
      </c>
      <c r="I361" s="142">
        <v>10</v>
      </c>
      <c r="J361" s="144" t="s">
        <v>4877</v>
      </c>
    </row>
    <row r="362" spans="1:10" s="145" customFormat="1" ht="19.899999999999999" customHeight="1" x14ac:dyDescent="0.2">
      <c r="A362" s="139" t="s">
        <v>6568</v>
      </c>
      <c r="B362" s="140" t="s">
        <v>2654</v>
      </c>
      <c r="C362" s="156" t="s">
        <v>389</v>
      </c>
      <c r="D362" s="141" t="s">
        <v>5350</v>
      </c>
      <c r="E362" s="142" t="s">
        <v>949</v>
      </c>
      <c r="F362" s="142" t="s">
        <v>951</v>
      </c>
      <c r="G362" s="142">
        <v>52</v>
      </c>
      <c r="H362" s="143">
        <v>31304</v>
      </c>
      <c r="I362" s="142">
        <v>6</v>
      </c>
      <c r="J362" s="144" t="s">
        <v>6525</v>
      </c>
    </row>
    <row r="363" spans="1:10" s="145" customFormat="1" ht="19.899999999999999" customHeight="1" x14ac:dyDescent="0.2">
      <c r="A363" s="139" t="s">
        <v>6568</v>
      </c>
      <c r="B363" s="140" t="s">
        <v>2654</v>
      </c>
      <c r="C363" s="156" t="s">
        <v>390</v>
      </c>
      <c r="D363" s="141" t="s">
        <v>5352</v>
      </c>
      <c r="E363" s="142" t="s">
        <v>949</v>
      </c>
      <c r="F363" s="142" t="s">
        <v>998</v>
      </c>
      <c r="G363" s="142">
        <v>146</v>
      </c>
      <c r="H363" s="143">
        <v>58106</v>
      </c>
      <c r="I363" s="142">
        <v>13</v>
      </c>
      <c r="J363" s="144" t="s">
        <v>6523</v>
      </c>
    </row>
    <row r="364" spans="1:10" s="145" customFormat="1" ht="19.899999999999999" customHeight="1" x14ac:dyDescent="0.2">
      <c r="A364" s="139" t="s">
        <v>6568</v>
      </c>
      <c r="B364" s="140" t="s">
        <v>2654</v>
      </c>
      <c r="C364" s="156" t="s">
        <v>391</v>
      </c>
      <c r="D364" s="141" t="s">
        <v>5354</v>
      </c>
      <c r="E364" s="142" t="s">
        <v>949</v>
      </c>
      <c r="F364" s="142" t="s">
        <v>998</v>
      </c>
      <c r="G364" s="142">
        <v>150</v>
      </c>
      <c r="H364" s="143">
        <v>55319</v>
      </c>
      <c r="I364" s="142">
        <v>13</v>
      </c>
      <c r="J364" s="144" t="s">
        <v>6523</v>
      </c>
    </row>
    <row r="365" spans="1:10" s="145" customFormat="1" ht="19.899999999999999" customHeight="1" x14ac:dyDescent="0.2">
      <c r="A365" s="139" t="s">
        <v>6568</v>
      </c>
      <c r="B365" s="140" t="s">
        <v>2654</v>
      </c>
      <c r="C365" s="156" t="s">
        <v>392</v>
      </c>
      <c r="D365" s="141" t="s">
        <v>5356</v>
      </c>
      <c r="E365" s="142" t="s">
        <v>949</v>
      </c>
      <c r="F365" s="142" t="s">
        <v>951</v>
      </c>
      <c r="G365" s="142">
        <v>85</v>
      </c>
      <c r="H365" s="143">
        <v>29673</v>
      </c>
      <c r="I365" s="142">
        <v>5</v>
      </c>
      <c r="J365" s="144" t="s">
        <v>4883</v>
      </c>
    </row>
    <row r="366" spans="1:10" s="145" customFormat="1" ht="19.899999999999999" customHeight="1" x14ac:dyDescent="0.2">
      <c r="A366" s="139" t="s">
        <v>6568</v>
      </c>
      <c r="B366" s="140" t="s">
        <v>2654</v>
      </c>
      <c r="C366" s="156" t="s">
        <v>393</v>
      </c>
      <c r="D366" s="141" t="s">
        <v>5358</v>
      </c>
      <c r="E366" s="142" t="s">
        <v>949</v>
      </c>
      <c r="F366" s="142" t="s">
        <v>951</v>
      </c>
      <c r="G366" s="142">
        <v>13</v>
      </c>
      <c r="H366" s="143">
        <v>8105</v>
      </c>
      <c r="I366" s="142">
        <v>5</v>
      </c>
      <c r="J366" s="144" t="s">
        <v>4883</v>
      </c>
    </row>
    <row r="367" spans="1:10" s="145" customFormat="1" ht="19.899999999999999" customHeight="1" x14ac:dyDescent="0.2">
      <c r="A367" s="139" t="s">
        <v>6568</v>
      </c>
      <c r="B367" s="140" t="s">
        <v>2654</v>
      </c>
      <c r="C367" s="156" t="s">
        <v>2694</v>
      </c>
      <c r="D367" s="141" t="s">
        <v>5360</v>
      </c>
      <c r="E367" s="142" t="s">
        <v>949</v>
      </c>
      <c r="F367" s="142" t="s">
        <v>1062</v>
      </c>
      <c r="G367" s="142">
        <v>10</v>
      </c>
      <c r="H367" s="143">
        <v>8379</v>
      </c>
      <c r="I367" s="142">
        <v>2</v>
      </c>
      <c r="J367" s="144" t="s">
        <v>4934</v>
      </c>
    </row>
    <row r="368" spans="1:10" s="145" customFormat="1" ht="19.899999999999999" customHeight="1" x14ac:dyDescent="0.2">
      <c r="A368" s="139" t="s">
        <v>6568</v>
      </c>
      <c r="B368" s="140" t="s">
        <v>2481</v>
      </c>
      <c r="C368" s="156" t="s">
        <v>394</v>
      </c>
      <c r="D368" s="141" t="s">
        <v>6426</v>
      </c>
      <c r="E368" s="142" t="s">
        <v>929</v>
      </c>
      <c r="F368" s="142" t="s">
        <v>6</v>
      </c>
      <c r="G368" s="142">
        <v>834</v>
      </c>
      <c r="H368" s="143">
        <v>0</v>
      </c>
      <c r="I368" s="142">
        <v>19</v>
      </c>
      <c r="J368" s="144" t="s">
        <v>6514</v>
      </c>
    </row>
    <row r="369" spans="1:10" s="145" customFormat="1" ht="19.899999999999999" customHeight="1" x14ac:dyDescent="0.2">
      <c r="A369" s="139" t="s">
        <v>6568</v>
      </c>
      <c r="B369" s="140" t="s">
        <v>2481</v>
      </c>
      <c r="C369" s="156" t="s">
        <v>395</v>
      </c>
      <c r="D369" s="141" t="s">
        <v>5361</v>
      </c>
      <c r="E369" s="142" t="s">
        <v>949</v>
      </c>
      <c r="F369" s="142" t="s">
        <v>998</v>
      </c>
      <c r="G369" s="142">
        <v>124</v>
      </c>
      <c r="H369" s="143">
        <v>79577</v>
      </c>
      <c r="I369" s="142">
        <v>13</v>
      </c>
      <c r="J369" s="144" t="s">
        <v>6523</v>
      </c>
    </row>
    <row r="370" spans="1:10" s="145" customFormat="1" ht="19.899999999999999" customHeight="1" x14ac:dyDescent="0.2">
      <c r="A370" s="139" t="s">
        <v>6568</v>
      </c>
      <c r="B370" s="140" t="s">
        <v>2481</v>
      </c>
      <c r="C370" s="156" t="s">
        <v>396</v>
      </c>
      <c r="D370" s="141" t="s">
        <v>5363</v>
      </c>
      <c r="E370" s="142" t="s">
        <v>949</v>
      </c>
      <c r="F370" s="142" t="s">
        <v>951</v>
      </c>
      <c r="G370" s="142">
        <v>35</v>
      </c>
      <c r="H370" s="143">
        <v>17598</v>
      </c>
      <c r="I370" s="142">
        <v>5</v>
      </c>
      <c r="J370" s="144" t="s">
        <v>4883</v>
      </c>
    </row>
    <row r="371" spans="1:10" s="145" customFormat="1" ht="19.899999999999999" customHeight="1" x14ac:dyDescent="0.2">
      <c r="A371" s="139" t="s">
        <v>6568</v>
      </c>
      <c r="B371" s="140" t="s">
        <v>2481</v>
      </c>
      <c r="C371" s="156" t="s">
        <v>397</v>
      </c>
      <c r="D371" s="141" t="s">
        <v>5365</v>
      </c>
      <c r="E371" s="142" t="s">
        <v>939</v>
      </c>
      <c r="F371" s="142" t="s">
        <v>932</v>
      </c>
      <c r="G371" s="142">
        <v>269</v>
      </c>
      <c r="H371" s="143">
        <v>156804</v>
      </c>
      <c r="I371" s="142">
        <v>16</v>
      </c>
      <c r="J371" s="144" t="s">
        <v>6484</v>
      </c>
    </row>
    <row r="372" spans="1:10" s="145" customFormat="1" ht="19.899999999999999" customHeight="1" x14ac:dyDescent="0.2">
      <c r="A372" s="139" t="s">
        <v>6568</v>
      </c>
      <c r="B372" s="140" t="s">
        <v>2481</v>
      </c>
      <c r="C372" s="156" t="s">
        <v>398</v>
      </c>
      <c r="D372" s="141" t="s">
        <v>5368</v>
      </c>
      <c r="E372" s="142" t="s">
        <v>949</v>
      </c>
      <c r="F372" s="142" t="s">
        <v>951</v>
      </c>
      <c r="G372" s="142">
        <v>30</v>
      </c>
      <c r="H372" s="143">
        <v>19197</v>
      </c>
      <c r="I372" s="142">
        <v>5</v>
      </c>
      <c r="J372" s="144" t="s">
        <v>4883</v>
      </c>
    </row>
    <row r="373" spans="1:10" s="145" customFormat="1" ht="19.899999999999999" customHeight="1" x14ac:dyDescent="0.2">
      <c r="A373" s="139" t="s">
        <v>6568</v>
      </c>
      <c r="B373" s="140" t="s">
        <v>2481</v>
      </c>
      <c r="C373" s="156" t="s">
        <v>399</v>
      </c>
      <c r="D373" s="141" t="s">
        <v>5370</v>
      </c>
      <c r="E373" s="142" t="s">
        <v>949</v>
      </c>
      <c r="F373" s="142" t="s">
        <v>958</v>
      </c>
      <c r="G373" s="142">
        <v>69</v>
      </c>
      <c r="H373" s="143">
        <v>49056</v>
      </c>
      <c r="I373" s="142">
        <v>9</v>
      </c>
      <c r="J373" s="144" t="s">
        <v>4966</v>
      </c>
    </row>
    <row r="374" spans="1:10" s="145" customFormat="1" ht="19.899999999999999" customHeight="1" x14ac:dyDescent="0.2">
      <c r="A374" s="139" t="s">
        <v>6568</v>
      </c>
      <c r="B374" s="140" t="s">
        <v>2481</v>
      </c>
      <c r="C374" s="156" t="s">
        <v>400</v>
      </c>
      <c r="D374" s="141" t="s">
        <v>5372</v>
      </c>
      <c r="E374" s="142" t="s">
        <v>949</v>
      </c>
      <c r="F374" s="142" t="s">
        <v>998</v>
      </c>
      <c r="G374" s="142">
        <v>232</v>
      </c>
      <c r="H374" s="143">
        <v>83928</v>
      </c>
      <c r="I374" s="142">
        <v>13</v>
      </c>
      <c r="J374" s="144" t="s">
        <v>6523</v>
      </c>
    </row>
    <row r="375" spans="1:10" s="145" customFormat="1" ht="19.899999999999999" customHeight="1" x14ac:dyDescent="0.2">
      <c r="A375" s="139" t="s">
        <v>6568</v>
      </c>
      <c r="B375" s="140" t="s">
        <v>2481</v>
      </c>
      <c r="C375" s="156" t="s">
        <v>401</v>
      </c>
      <c r="D375" s="141" t="s">
        <v>5374</v>
      </c>
      <c r="E375" s="142" t="s">
        <v>949</v>
      </c>
      <c r="F375" s="142" t="s">
        <v>998</v>
      </c>
      <c r="G375" s="142">
        <v>186</v>
      </c>
      <c r="H375" s="143">
        <v>132582</v>
      </c>
      <c r="I375" s="142">
        <v>13</v>
      </c>
      <c r="J375" s="144" t="s">
        <v>6523</v>
      </c>
    </row>
    <row r="376" spans="1:10" s="145" customFormat="1" ht="19.899999999999999" customHeight="1" x14ac:dyDescent="0.2">
      <c r="A376" s="139" t="s">
        <v>6568</v>
      </c>
      <c r="B376" s="140" t="s">
        <v>2481</v>
      </c>
      <c r="C376" s="156" t="s">
        <v>402</v>
      </c>
      <c r="D376" s="141" t="s">
        <v>5376</v>
      </c>
      <c r="E376" s="142" t="s">
        <v>949</v>
      </c>
      <c r="F376" s="142" t="s">
        <v>951</v>
      </c>
      <c r="G376" s="142">
        <v>30</v>
      </c>
      <c r="H376" s="143">
        <v>3506</v>
      </c>
      <c r="I376" s="142">
        <v>5</v>
      </c>
      <c r="J376" s="144" t="s">
        <v>4883</v>
      </c>
    </row>
    <row r="377" spans="1:10" s="145" customFormat="1" ht="19.899999999999999" customHeight="1" x14ac:dyDescent="0.2">
      <c r="A377" s="139" t="s">
        <v>6568</v>
      </c>
      <c r="B377" s="140" t="s">
        <v>2481</v>
      </c>
      <c r="C377" s="156" t="s">
        <v>403</v>
      </c>
      <c r="D377" s="141" t="s">
        <v>6570</v>
      </c>
      <c r="E377" s="142" t="s">
        <v>949</v>
      </c>
      <c r="F377" s="142" t="s">
        <v>958</v>
      </c>
      <c r="G377" s="142">
        <v>56</v>
      </c>
      <c r="H377" s="143">
        <v>69745</v>
      </c>
      <c r="I377" s="142">
        <v>10</v>
      </c>
      <c r="J377" s="144" t="s">
        <v>4877</v>
      </c>
    </row>
    <row r="378" spans="1:10" s="145" customFormat="1" ht="19.899999999999999" customHeight="1" x14ac:dyDescent="0.2">
      <c r="A378" s="139" t="s">
        <v>6568</v>
      </c>
      <c r="B378" s="140" t="s">
        <v>2481</v>
      </c>
      <c r="C378" s="156" t="s">
        <v>404</v>
      </c>
      <c r="D378" s="141" t="s">
        <v>5381</v>
      </c>
      <c r="E378" s="142" t="s">
        <v>949</v>
      </c>
      <c r="F378" s="142" t="s">
        <v>951</v>
      </c>
      <c r="G378" s="142">
        <v>60</v>
      </c>
      <c r="H378" s="143">
        <v>38052</v>
      </c>
      <c r="I378" s="142">
        <v>6</v>
      </c>
      <c r="J378" s="144" t="s">
        <v>6525</v>
      </c>
    </row>
    <row r="379" spans="1:10" s="145" customFormat="1" ht="19.899999999999999" customHeight="1" x14ac:dyDescent="0.2">
      <c r="A379" s="139" t="s">
        <v>6568</v>
      </c>
      <c r="B379" s="140" t="s">
        <v>2481</v>
      </c>
      <c r="C379" s="156" t="s">
        <v>405</v>
      </c>
      <c r="D379" s="141" t="s">
        <v>5383</v>
      </c>
      <c r="E379" s="142" t="s">
        <v>949</v>
      </c>
      <c r="F379" s="142" t="s">
        <v>951</v>
      </c>
      <c r="G379" s="142">
        <v>30</v>
      </c>
      <c r="H379" s="143">
        <v>26052</v>
      </c>
      <c r="I379" s="142">
        <v>5</v>
      </c>
      <c r="J379" s="144" t="s">
        <v>4883</v>
      </c>
    </row>
    <row r="380" spans="1:10" s="145" customFormat="1" ht="19.899999999999999" customHeight="1" x14ac:dyDescent="0.2">
      <c r="A380" s="139" t="s">
        <v>6568</v>
      </c>
      <c r="B380" s="140" t="s">
        <v>2624</v>
      </c>
      <c r="C380" s="156" t="s">
        <v>406</v>
      </c>
      <c r="D380" s="141" t="s">
        <v>6344</v>
      </c>
      <c r="E380" s="142" t="s">
        <v>939</v>
      </c>
      <c r="F380" s="142" t="s">
        <v>932</v>
      </c>
      <c r="G380" s="142">
        <v>365</v>
      </c>
      <c r="H380" s="143">
        <v>67236</v>
      </c>
      <c r="I380" s="142">
        <v>16</v>
      </c>
      <c r="J380" s="144" t="s">
        <v>6484</v>
      </c>
    </row>
    <row r="381" spans="1:10" s="145" customFormat="1" ht="19.899999999999999" customHeight="1" x14ac:dyDescent="0.2">
      <c r="A381" s="139" t="s">
        <v>6568</v>
      </c>
      <c r="B381" s="140" t="s">
        <v>2624</v>
      </c>
      <c r="C381" s="156" t="s">
        <v>407</v>
      </c>
      <c r="D381" s="141" t="s">
        <v>5385</v>
      </c>
      <c r="E381" s="142" t="s">
        <v>949</v>
      </c>
      <c r="F381" s="142" t="s">
        <v>951</v>
      </c>
      <c r="G381" s="142">
        <v>36</v>
      </c>
      <c r="H381" s="143">
        <v>16777</v>
      </c>
      <c r="I381" s="142">
        <v>5</v>
      </c>
      <c r="J381" s="144" t="s">
        <v>4883</v>
      </c>
    </row>
    <row r="382" spans="1:10" s="145" customFormat="1" ht="19.899999999999999" customHeight="1" x14ac:dyDescent="0.2">
      <c r="A382" s="139" t="s">
        <v>6568</v>
      </c>
      <c r="B382" s="140" t="s">
        <v>2624</v>
      </c>
      <c r="C382" s="156" t="s">
        <v>408</v>
      </c>
      <c r="D382" s="141" t="s">
        <v>5387</v>
      </c>
      <c r="E382" s="142" t="s">
        <v>949</v>
      </c>
      <c r="F382" s="142" t="s">
        <v>951</v>
      </c>
      <c r="G382" s="142">
        <v>36</v>
      </c>
      <c r="H382" s="143">
        <v>35023</v>
      </c>
      <c r="I382" s="142">
        <v>6</v>
      </c>
      <c r="J382" s="144" t="s">
        <v>6525</v>
      </c>
    </row>
    <row r="383" spans="1:10" s="145" customFormat="1" ht="19.899999999999999" customHeight="1" x14ac:dyDescent="0.2">
      <c r="A383" s="139" t="s">
        <v>6568</v>
      </c>
      <c r="B383" s="140" t="s">
        <v>2624</v>
      </c>
      <c r="C383" s="156" t="s">
        <v>409</v>
      </c>
      <c r="D383" s="141" t="s">
        <v>5389</v>
      </c>
      <c r="E383" s="142" t="s">
        <v>949</v>
      </c>
      <c r="F383" s="142" t="s">
        <v>951</v>
      </c>
      <c r="G383" s="142">
        <v>35</v>
      </c>
      <c r="H383" s="143">
        <v>26915</v>
      </c>
      <c r="I383" s="142">
        <v>5</v>
      </c>
      <c r="J383" s="144" t="s">
        <v>4883</v>
      </c>
    </row>
    <row r="384" spans="1:10" s="145" customFormat="1" ht="19.899999999999999" customHeight="1" x14ac:dyDescent="0.2">
      <c r="A384" s="139" t="s">
        <v>6568</v>
      </c>
      <c r="B384" s="140" t="s">
        <v>2624</v>
      </c>
      <c r="C384" s="156" t="s">
        <v>410</v>
      </c>
      <c r="D384" s="141" t="s">
        <v>5390</v>
      </c>
      <c r="E384" s="142" t="s">
        <v>949</v>
      </c>
      <c r="F384" s="142" t="s">
        <v>951</v>
      </c>
      <c r="G384" s="142">
        <v>30</v>
      </c>
      <c r="H384" s="143">
        <v>15264</v>
      </c>
      <c r="I384" s="142">
        <v>5</v>
      </c>
      <c r="J384" s="144" t="s">
        <v>4883</v>
      </c>
    </row>
    <row r="385" spans="1:10" s="145" customFormat="1" ht="19.899999999999999" customHeight="1" x14ac:dyDescent="0.2">
      <c r="A385" s="139" t="s">
        <v>6568</v>
      </c>
      <c r="B385" s="140" t="s">
        <v>2624</v>
      </c>
      <c r="C385" s="156" t="s">
        <v>411</v>
      </c>
      <c r="D385" s="141" t="s">
        <v>5392</v>
      </c>
      <c r="E385" s="142" t="s">
        <v>949</v>
      </c>
      <c r="F385" s="142" t="s">
        <v>1062</v>
      </c>
      <c r="G385" s="142">
        <v>7</v>
      </c>
      <c r="H385" s="143">
        <v>2017</v>
      </c>
      <c r="I385" s="142">
        <v>2</v>
      </c>
      <c r="J385" s="144" t="s">
        <v>4934</v>
      </c>
    </row>
    <row r="386" spans="1:10" s="145" customFormat="1" ht="19.899999999999999" customHeight="1" x14ac:dyDescent="0.2">
      <c r="A386" s="139" t="s">
        <v>6568</v>
      </c>
      <c r="B386" s="140" t="s">
        <v>2624</v>
      </c>
      <c r="C386" s="156" t="s">
        <v>412</v>
      </c>
      <c r="D386" s="141" t="s">
        <v>5394</v>
      </c>
      <c r="E386" s="142" t="s">
        <v>949</v>
      </c>
      <c r="F386" s="142" t="s">
        <v>951</v>
      </c>
      <c r="G386" s="142">
        <v>25</v>
      </c>
      <c r="H386" s="143">
        <v>7392</v>
      </c>
      <c r="I386" s="142">
        <v>5</v>
      </c>
      <c r="J386" s="144" t="s">
        <v>4883</v>
      </c>
    </row>
    <row r="387" spans="1:10" s="145" customFormat="1" ht="19.899999999999999" customHeight="1" x14ac:dyDescent="0.2">
      <c r="A387" s="139" t="s">
        <v>6568</v>
      </c>
      <c r="B387" s="140" t="s">
        <v>2702</v>
      </c>
      <c r="C387" s="156" t="s">
        <v>413</v>
      </c>
      <c r="D387" s="141" t="s">
        <v>6428</v>
      </c>
      <c r="E387" s="142" t="s">
        <v>929</v>
      </c>
      <c r="F387" s="142" t="s">
        <v>6</v>
      </c>
      <c r="G387" s="142">
        <v>501</v>
      </c>
      <c r="H387" s="143">
        <v>73717</v>
      </c>
      <c r="I387" s="142">
        <v>18</v>
      </c>
      <c r="J387" s="144" t="s">
        <v>6483</v>
      </c>
    </row>
    <row r="388" spans="1:10" s="145" customFormat="1" ht="19.899999999999999" customHeight="1" x14ac:dyDescent="0.2">
      <c r="A388" s="139" t="s">
        <v>6568</v>
      </c>
      <c r="B388" s="140" t="s">
        <v>2702</v>
      </c>
      <c r="C388" s="156" t="s">
        <v>414</v>
      </c>
      <c r="D388" s="141" t="s">
        <v>5396</v>
      </c>
      <c r="E388" s="142" t="s">
        <v>939</v>
      </c>
      <c r="F388" s="142" t="s">
        <v>942</v>
      </c>
      <c r="G388" s="142">
        <v>248</v>
      </c>
      <c r="H388" s="143">
        <v>102994</v>
      </c>
      <c r="I388" s="142">
        <v>15</v>
      </c>
      <c r="J388" s="144" t="s">
        <v>6517</v>
      </c>
    </row>
    <row r="389" spans="1:10" s="145" customFormat="1" ht="19.899999999999999" customHeight="1" x14ac:dyDescent="0.2">
      <c r="A389" s="139" t="s">
        <v>6568</v>
      </c>
      <c r="B389" s="140" t="s">
        <v>2702</v>
      </c>
      <c r="C389" s="156" t="s">
        <v>415</v>
      </c>
      <c r="D389" s="141" t="s">
        <v>5398</v>
      </c>
      <c r="E389" s="142" t="s">
        <v>949</v>
      </c>
      <c r="F389" s="142" t="s">
        <v>951</v>
      </c>
      <c r="G389" s="142">
        <v>60</v>
      </c>
      <c r="H389" s="143">
        <v>35328</v>
      </c>
      <c r="I389" s="142">
        <v>6</v>
      </c>
      <c r="J389" s="144" t="s">
        <v>6525</v>
      </c>
    </row>
    <row r="390" spans="1:10" s="145" customFormat="1" ht="19.899999999999999" customHeight="1" x14ac:dyDescent="0.2">
      <c r="A390" s="139" t="s">
        <v>6568</v>
      </c>
      <c r="B390" s="140" t="s">
        <v>2702</v>
      </c>
      <c r="C390" s="156" t="s">
        <v>416</v>
      </c>
      <c r="D390" s="141" t="s">
        <v>5400</v>
      </c>
      <c r="E390" s="142" t="s">
        <v>949</v>
      </c>
      <c r="F390" s="142" t="s">
        <v>951</v>
      </c>
      <c r="G390" s="142">
        <v>30</v>
      </c>
      <c r="H390" s="143">
        <v>19931</v>
      </c>
      <c r="I390" s="142">
        <v>5</v>
      </c>
      <c r="J390" s="144" t="s">
        <v>4883</v>
      </c>
    </row>
    <row r="391" spans="1:10" s="145" customFormat="1" ht="19.899999999999999" customHeight="1" x14ac:dyDescent="0.2">
      <c r="A391" s="139" t="s">
        <v>6568</v>
      </c>
      <c r="B391" s="140" t="s">
        <v>2702</v>
      </c>
      <c r="C391" s="156" t="s">
        <v>417</v>
      </c>
      <c r="D391" s="141" t="s">
        <v>5402</v>
      </c>
      <c r="E391" s="142" t="s">
        <v>949</v>
      </c>
      <c r="F391" s="142" t="s">
        <v>951</v>
      </c>
      <c r="G391" s="142">
        <v>33</v>
      </c>
      <c r="H391" s="143">
        <v>34005</v>
      </c>
      <c r="I391" s="142">
        <v>6</v>
      </c>
      <c r="J391" s="144" t="s">
        <v>6525</v>
      </c>
    </row>
    <row r="392" spans="1:10" s="145" customFormat="1" ht="19.899999999999999" customHeight="1" x14ac:dyDescent="0.2">
      <c r="A392" s="139" t="s">
        <v>6568</v>
      </c>
      <c r="B392" s="140" t="s">
        <v>2702</v>
      </c>
      <c r="C392" s="156" t="s">
        <v>418</v>
      </c>
      <c r="D392" s="141" t="s">
        <v>5403</v>
      </c>
      <c r="E392" s="142" t="s">
        <v>949</v>
      </c>
      <c r="F392" s="142" t="s">
        <v>951</v>
      </c>
      <c r="G392" s="142">
        <v>60</v>
      </c>
      <c r="H392" s="143">
        <v>43826</v>
      </c>
      <c r="I392" s="142">
        <v>6</v>
      </c>
      <c r="J392" s="144" t="s">
        <v>6525</v>
      </c>
    </row>
    <row r="393" spans="1:10" s="145" customFormat="1" ht="19.899999999999999" customHeight="1" x14ac:dyDescent="0.2">
      <c r="A393" s="139" t="s">
        <v>6568</v>
      </c>
      <c r="B393" s="140" t="s">
        <v>2702</v>
      </c>
      <c r="C393" s="156" t="s">
        <v>419</v>
      </c>
      <c r="D393" s="141" t="s">
        <v>5405</v>
      </c>
      <c r="E393" s="142" t="s">
        <v>949</v>
      </c>
      <c r="F393" s="142" t="s">
        <v>951</v>
      </c>
      <c r="G393" s="142">
        <v>30</v>
      </c>
      <c r="H393" s="143">
        <v>13953</v>
      </c>
      <c r="I393" s="142">
        <v>5</v>
      </c>
      <c r="J393" s="144" t="s">
        <v>4883</v>
      </c>
    </row>
    <row r="394" spans="1:10" s="145" customFormat="1" ht="19.899999999999999" customHeight="1" x14ac:dyDescent="0.2">
      <c r="A394" s="139" t="s">
        <v>6568</v>
      </c>
      <c r="B394" s="140" t="s">
        <v>2536</v>
      </c>
      <c r="C394" s="156" t="s">
        <v>420</v>
      </c>
      <c r="D394" s="141" t="s">
        <v>6430</v>
      </c>
      <c r="E394" s="142" t="s">
        <v>929</v>
      </c>
      <c r="F394" s="142" t="s">
        <v>6</v>
      </c>
      <c r="G394" s="142">
        <v>580</v>
      </c>
      <c r="H394" s="143">
        <v>156263</v>
      </c>
      <c r="I394" s="142">
        <v>18</v>
      </c>
      <c r="J394" s="144" t="s">
        <v>6483</v>
      </c>
    </row>
    <row r="395" spans="1:10" s="145" customFormat="1" ht="19.899999999999999" customHeight="1" x14ac:dyDescent="0.2">
      <c r="A395" s="139" t="s">
        <v>6568</v>
      </c>
      <c r="B395" s="140" t="s">
        <v>2536</v>
      </c>
      <c r="C395" s="156" t="s">
        <v>421</v>
      </c>
      <c r="D395" s="141" t="s">
        <v>5407</v>
      </c>
      <c r="E395" s="142" t="s">
        <v>939</v>
      </c>
      <c r="F395" s="142" t="s">
        <v>942</v>
      </c>
      <c r="G395" s="142">
        <v>162</v>
      </c>
      <c r="H395" s="143">
        <v>49728</v>
      </c>
      <c r="I395" s="142">
        <v>14</v>
      </c>
      <c r="J395" s="144" t="s">
        <v>6518</v>
      </c>
    </row>
    <row r="396" spans="1:10" s="145" customFormat="1" ht="19.899999999999999" customHeight="1" x14ac:dyDescent="0.2">
      <c r="A396" s="139" t="s">
        <v>6568</v>
      </c>
      <c r="B396" s="140" t="s">
        <v>2536</v>
      </c>
      <c r="C396" s="156" t="s">
        <v>422</v>
      </c>
      <c r="D396" s="141" t="s">
        <v>5409</v>
      </c>
      <c r="E396" s="142" t="s">
        <v>949</v>
      </c>
      <c r="F396" s="142" t="s">
        <v>958</v>
      </c>
      <c r="G396" s="142">
        <v>70</v>
      </c>
      <c r="H396" s="143">
        <v>47009</v>
      </c>
      <c r="I396" s="142">
        <v>9</v>
      </c>
      <c r="J396" s="144" t="s">
        <v>4966</v>
      </c>
    </row>
    <row r="397" spans="1:10" s="145" customFormat="1" ht="19.899999999999999" customHeight="1" x14ac:dyDescent="0.2">
      <c r="A397" s="139" t="s">
        <v>6568</v>
      </c>
      <c r="B397" s="140" t="s">
        <v>2536</v>
      </c>
      <c r="C397" s="156" t="s">
        <v>423</v>
      </c>
      <c r="D397" s="141" t="s">
        <v>5411</v>
      </c>
      <c r="E397" s="142" t="s">
        <v>939</v>
      </c>
      <c r="F397" s="142" t="s">
        <v>942</v>
      </c>
      <c r="G397" s="142">
        <v>214</v>
      </c>
      <c r="H397" s="143">
        <v>96515</v>
      </c>
      <c r="I397" s="142">
        <v>15</v>
      </c>
      <c r="J397" s="144" t="s">
        <v>6517</v>
      </c>
    </row>
    <row r="398" spans="1:10" s="145" customFormat="1" ht="19.899999999999999" customHeight="1" x14ac:dyDescent="0.2">
      <c r="A398" s="139" t="s">
        <v>6568</v>
      </c>
      <c r="B398" s="140" t="s">
        <v>2536</v>
      </c>
      <c r="C398" s="156" t="s">
        <v>424</v>
      </c>
      <c r="D398" s="141" t="s">
        <v>5413</v>
      </c>
      <c r="E398" s="142" t="s">
        <v>949</v>
      </c>
      <c r="F398" s="142" t="s">
        <v>951</v>
      </c>
      <c r="G398" s="142">
        <v>43</v>
      </c>
      <c r="H398" s="143">
        <v>24342</v>
      </c>
      <c r="I398" s="142">
        <v>5</v>
      </c>
      <c r="J398" s="144" t="s">
        <v>4883</v>
      </c>
    </row>
    <row r="399" spans="1:10" s="145" customFormat="1" ht="19.899999999999999" customHeight="1" x14ac:dyDescent="0.2">
      <c r="A399" s="139" t="s">
        <v>6568</v>
      </c>
      <c r="B399" s="140" t="s">
        <v>2536</v>
      </c>
      <c r="C399" s="156" t="s">
        <v>425</v>
      </c>
      <c r="D399" s="141" t="s">
        <v>5415</v>
      </c>
      <c r="E399" s="142" t="s">
        <v>949</v>
      </c>
      <c r="F399" s="142" t="s">
        <v>951</v>
      </c>
      <c r="G399" s="142">
        <v>48</v>
      </c>
      <c r="H399" s="143">
        <v>55059</v>
      </c>
      <c r="I399" s="142">
        <v>6</v>
      </c>
      <c r="J399" s="144" t="s">
        <v>6525</v>
      </c>
    </row>
    <row r="400" spans="1:10" s="145" customFormat="1" ht="19.899999999999999" customHeight="1" x14ac:dyDescent="0.2">
      <c r="A400" s="139" t="s">
        <v>6568</v>
      </c>
      <c r="B400" s="140" t="s">
        <v>2536</v>
      </c>
      <c r="C400" s="156" t="s">
        <v>426</v>
      </c>
      <c r="D400" s="141" t="s">
        <v>5417</v>
      </c>
      <c r="E400" s="142" t="s">
        <v>949</v>
      </c>
      <c r="F400" s="142" t="s">
        <v>958</v>
      </c>
      <c r="G400" s="142">
        <v>75</v>
      </c>
      <c r="H400" s="143">
        <v>46563</v>
      </c>
      <c r="I400" s="142">
        <v>9</v>
      </c>
      <c r="J400" s="144" t="s">
        <v>4966</v>
      </c>
    </row>
    <row r="401" spans="1:10" s="145" customFormat="1" ht="19.899999999999999" customHeight="1" x14ac:dyDescent="0.2">
      <c r="A401" s="139" t="s">
        <v>6568</v>
      </c>
      <c r="B401" s="140" t="s">
        <v>2536</v>
      </c>
      <c r="C401" s="156" t="s">
        <v>427</v>
      </c>
      <c r="D401" s="141" t="s">
        <v>6571</v>
      </c>
      <c r="E401" s="142" t="s">
        <v>949</v>
      </c>
      <c r="F401" s="142" t="s">
        <v>951</v>
      </c>
      <c r="G401" s="142">
        <v>30</v>
      </c>
      <c r="H401" s="143">
        <v>18091</v>
      </c>
      <c r="I401" s="142">
        <v>5</v>
      </c>
      <c r="J401" s="144" t="s">
        <v>4883</v>
      </c>
    </row>
    <row r="402" spans="1:10" s="145" customFormat="1" ht="19.899999999999999" customHeight="1" x14ac:dyDescent="0.2">
      <c r="A402" s="139" t="s">
        <v>6568</v>
      </c>
      <c r="B402" s="140" t="s">
        <v>2536</v>
      </c>
      <c r="C402" s="156" t="s">
        <v>428</v>
      </c>
      <c r="D402" s="141" t="s">
        <v>5421</v>
      </c>
      <c r="E402" s="142" t="s">
        <v>949</v>
      </c>
      <c r="F402" s="142" t="s">
        <v>951</v>
      </c>
      <c r="G402" s="142">
        <v>30</v>
      </c>
      <c r="H402" s="143">
        <v>28596</v>
      </c>
      <c r="I402" s="142">
        <v>5</v>
      </c>
      <c r="J402" s="144" t="s">
        <v>4883</v>
      </c>
    </row>
    <row r="403" spans="1:10" s="145" customFormat="1" ht="19.899999999999999" customHeight="1" x14ac:dyDescent="0.2">
      <c r="A403" s="139" t="s">
        <v>6568</v>
      </c>
      <c r="B403" s="140" t="s">
        <v>2455</v>
      </c>
      <c r="C403" s="156" t="s">
        <v>429</v>
      </c>
      <c r="D403" s="141" t="s">
        <v>6346</v>
      </c>
      <c r="E403" s="142" t="s">
        <v>929</v>
      </c>
      <c r="F403" s="142" t="s">
        <v>6</v>
      </c>
      <c r="G403" s="142">
        <v>600</v>
      </c>
      <c r="H403" s="143">
        <v>284531</v>
      </c>
      <c r="I403" s="142">
        <v>18</v>
      </c>
      <c r="J403" s="144" t="s">
        <v>6483</v>
      </c>
    </row>
    <row r="404" spans="1:10" s="145" customFormat="1" ht="19.899999999999999" customHeight="1" x14ac:dyDescent="0.2">
      <c r="A404" s="139" t="s">
        <v>6568</v>
      </c>
      <c r="B404" s="140" t="s">
        <v>2455</v>
      </c>
      <c r="C404" s="156" t="s">
        <v>430</v>
      </c>
      <c r="D404" s="141" t="s">
        <v>5422</v>
      </c>
      <c r="E404" s="142" t="s">
        <v>949</v>
      </c>
      <c r="F404" s="142" t="s">
        <v>998</v>
      </c>
      <c r="G404" s="142">
        <v>163</v>
      </c>
      <c r="H404" s="143">
        <v>72637</v>
      </c>
      <c r="I404" s="142">
        <v>13</v>
      </c>
      <c r="J404" s="144" t="s">
        <v>6523</v>
      </c>
    </row>
    <row r="405" spans="1:10" s="145" customFormat="1" ht="19.899999999999999" customHeight="1" x14ac:dyDescent="0.2">
      <c r="A405" s="139" t="s">
        <v>6568</v>
      </c>
      <c r="B405" s="140" t="s">
        <v>2455</v>
      </c>
      <c r="C405" s="156" t="s">
        <v>431</v>
      </c>
      <c r="D405" s="141" t="s">
        <v>5424</v>
      </c>
      <c r="E405" s="142" t="s">
        <v>939</v>
      </c>
      <c r="F405" s="142" t="s">
        <v>942</v>
      </c>
      <c r="G405" s="142">
        <v>232</v>
      </c>
      <c r="H405" s="143">
        <v>97333</v>
      </c>
      <c r="I405" s="142">
        <v>15</v>
      </c>
      <c r="J405" s="144" t="s">
        <v>6517</v>
      </c>
    </row>
    <row r="406" spans="1:10" s="145" customFormat="1" ht="19.899999999999999" customHeight="1" x14ac:dyDescent="0.2">
      <c r="A406" s="139" t="s">
        <v>6568</v>
      </c>
      <c r="B406" s="140" t="s">
        <v>2455</v>
      </c>
      <c r="C406" s="156" t="s">
        <v>432</v>
      </c>
      <c r="D406" s="141" t="s">
        <v>5426</v>
      </c>
      <c r="E406" s="142" t="s">
        <v>949</v>
      </c>
      <c r="F406" s="142" t="s">
        <v>958</v>
      </c>
      <c r="G406" s="142">
        <v>108</v>
      </c>
      <c r="H406" s="143">
        <v>56693</v>
      </c>
      <c r="I406" s="142">
        <v>10</v>
      </c>
      <c r="J406" s="144" t="s">
        <v>4877</v>
      </c>
    </row>
    <row r="407" spans="1:10" s="145" customFormat="1" ht="19.899999999999999" customHeight="1" x14ac:dyDescent="0.2">
      <c r="A407" s="139" t="s">
        <v>6568</v>
      </c>
      <c r="B407" s="140" t="s">
        <v>2455</v>
      </c>
      <c r="C407" s="156" t="s">
        <v>433</v>
      </c>
      <c r="D407" s="141" t="s">
        <v>6572</v>
      </c>
      <c r="E407" s="142" t="s">
        <v>949</v>
      </c>
      <c r="F407" s="142" t="s">
        <v>951</v>
      </c>
      <c r="G407" s="142">
        <v>51</v>
      </c>
      <c r="H407" s="143">
        <v>62703</v>
      </c>
      <c r="I407" s="142">
        <v>7</v>
      </c>
      <c r="J407" s="144" t="s">
        <v>4894</v>
      </c>
    </row>
    <row r="408" spans="1:10" s="145" customFormat="1" ht="19.899999999999999" customHeight="1" x14ac:dyDescent="0.2">
      <c r="A408" s="139" t="s">
        <v>6568</v>
      </c>
      <c r="B408" s="140" t="s">
        <v>2455</v>
      </c>
      <c r="C408" s="156" t="s">
        <v>434</v>
      </c>
      <c r="D408" s="141" t="s">
        <v>5430</v>
      </c>
      <c r="E408" s="142" t="s">
        <v>949</v>
      </c>
      <c r="F408" s="142" t="s">
        <v>1062</v>
      </c>
      <c r="G408" s="142">
        <v>15</v>
      </c>
      <c r="H408" s="143">
        <v>36320</v>
      </c>
      <c r="I408" s="142">
        <v>4</v>
      </c>
      <c r="J408" s="144" t="s">
        <v>4950</v>
      </c>
    </row>
    <row r="409" spans="1:10" s="145" customFormat="1" ht="19.899999999999999" customHeight="1" x14ac:dyDescent="0.2">
      <c r="A409" s="139" t="s">
        <v>6568</v>
      </c>
      <c r="B409" s="140" t="s">
        <v>2732</v>
      </c>
      <c r="C409" s="156" t="s">
        <v>435</v>
      </c>
      <c r="D409" s="141" t="s">
        <v>6573</v>
      </c>
      <c r="E409" s="142" t="s">
        <v>939</v>
      </c>
      <c r="F409" s="142" t="s">
        <v>932</v>
      </c>
      <c r="G409" s="142">
        <v>440</v>
      </c>
      <c r="H409" s="143">
        <v>83927</v>
      </c>
      <c r="I409" s="142">
        <v>17</v>
      </c>
      <c r="J409" s="144" t="s">
        <v>6283</v>
      </c>
    </row>
    <row r="410" spans="1:10" s="145" customFormat="1" ht="19.899999999999999" customHeight="1" x14ac:dyDescent="0.2">
      <c r="A410" s="139" t="s">
        <v>6568</v>
      </c>
      <c r="B410" s="140" t="s">
        <v>2732</v>
      </c>
      <c r="C410" s="156" t="s">
        <v>436</v>
      </c>
      <c r="D410" s="141" t="s">
        <v>5432</v>
      </c>
      <c r="E410" s="142" t="s">
        <v>949</v>
      </c>
      <c r="F410" s="142" t="s">
        <v>951</v>
      </c>
      <c r="G410" s="142">
        <v>36</v>
      </c>
      <c r="H410" s="143">
        <v>28502</v>
      </c>
      <c r="I410" s="142">
        <v>5</v>
      </c>
      <c r="J410" s="144" t="s">
        <v>4883</v>
      </c>
    </row>
    <row r="411" spans="1:10" s="145" customFormat="1" ht="19.899999999999999" customHeight="1" x14ac:dyDescent="0.2">
      <c r="A411" s="139" t="s">
        <v>6568</v>
      </c>
      <c r="B411" s="140" t="s">
        <v>2732</v>
      </c>
      <c r="C411" s="156" t="s">
        <v>437</v>
      </c>
      <c r="D411" s="141" t="s">
        <v>5434</v>
      </c>
      <c r="E411" s="142" t="s">
        <v>949</v>
      </c>
      <c r="F411" s="142" t="s">
        <v>951</v>
      </c>
      <c r="G411" s="142">
        <v>46</v>
      </c>
      <c r="H411" s="143">
        <v>40385</v>
      </c>
      <c r="I411" s="142">
        <v>6</v>
      </c>
      <c r="J411" s="144" t="s">
        <v>6525</v>
      </c>
    </row>
    <row r="412" spans="1:10" s="145" customFormat="1" ht="19.899999999999999" customHeight="1" x14ac:dyDescent="0.2">
      <c r="A412" s="139" t="s">
        <v>6568</v>
      </c>
      <c r="B412" s="140" t="s">
        <v>2732</v>
      </c>
      <c r="C412" s="156" t="s">
        <v>438</v>
      </c>
      <c r="D412" s="141" t="s">
        <v>5436</v>
      </c>
      <c r="E412" s="142" t="s">
        <v>949</v>
      </c>
      <c r="F412" s="142" t="s">
        <v>951</v>
      </c>
      <c r="G412" s="142">
        <v>71</v>
      </c>
      <c r="H412" s="143">
        <v>47226</v>
      </c>
      <c r="I412" s="142">
        <v>6</v>
      </c>
      <c r="J412" s="144" t="s">
        <v>6525</v>
      </c>
    </row>
    <row r="413" spans="1:10" s="145" customFormat="1" ht="19.899999999999999" customHeight="1" x14ac:dyDescent="0.2">
      <c r="A413" s="139" t="s">
        <v>6568</v>
      </c>
      <c r="B413" s="140" t="s">
        <v>2732</v>
      </c>
      <c r="C413" s="156" t="s">
        <v>439</v>
      </c>
      <c r="D413" s="141" t="s">
        <v>5438</v>
      </c>
      <c r="E413" s="142" t="s">
        <v>949</v>
      </c>
      <c r="F413" s="142" t="s">
        <v>951</v>
      </c>
      <c r="G413" s="142">
        <v>77</v>
      </c>
      <c r="H413" s="143">
        <v>55813</v>
      </c>
      <c r="I413" s="142">
        <v>6</v>
      </c>
      <c r="J413" s="144" t="s">
        <v>6525</v>
      </c>
    </row>
    <row r="414" spans="1:10" s="145" customFormat="1" ht="19.899999999999999" customHeight="1" x14ac:dyDescent="0.2">
      <c r="A414" s="139" t="s">
        <v>6568</v>
      </c>
      <c r="B414" s="140" t="s">
        <v>2732</v>
      </c>
      <c r="C414" s="156" t="s">
        <v>440</v>
      </c>
      <c r="D414" s="141" t="s">
        <v>5439</v>
      </c>
      <c r="E414" s="142" t="s">
        <v>939</v>
      </c>
      <c r="F414" s="142" t="s">
        <v>942</v>
      </c>
      <c r="G414" s="142">
        <v>156</v>
      </c>
      <c r="H414" s="143">
        <v>62178</v>
      </c>
      <c r="I414" s="142">
        <v>14</v>
      </c>
      <c r="J414" s="144" t="s">
        <v>6518</v>
      </c>
    </row>
    <row r="415" spans="1:10" s="145" customFormat="1" ht="19.899999999999999" customHeight="1" x14ac:dyDescent="0.2">
      <c r="A415" s="139" t="s">
        <v>6568</v>
      </c>
      <c r="B415" s="140" t="s">
        <v>2732</v>
      </c>
      <c r="C415" s="156" t="s">
        <v>441</v>
      </c>
      <c r="D415" s="141" t="s">
        <v>5440</v>
      </c>
      <c r="E415" s="142" t="s">
        <v>949</v>
      </c>
      <c r="F415" s="142" t="s">
        <v>951</v>
      </c>
      <c r="G415" s="142">
        <v>51</v>
      </c>
      <c r="H415" s="143">
        <v>43369</v>
      </c>
      <c r="I415" s="142">
        <v>6</v>
      </c>
      <c r="J415" s="144" t="s">
        <v>6525</v>
      </c>
    </row>
    <row r="416" spans="1:10" s="145" customFormat="1" ht="19.899999999999999" customHeight="1" x14ac:dyDescent="0.2">
      <c r="A416" s="139" t="s">
        <v>6568</v>
      </c>
      <c r="B416" s="140" t="s">
        <v>2732</v>
      </c>
      <c r="C416" s="156" t="s">
        <v>442</v>
      </c>
      <c r="D416" s="141" t="s">
        <v>5442</v>
      </c>
      <c r="E416" s="142" t="s">
        <v>949</v>
      </c>
      <c r="F416" s="142" t="s">
        <v>1062</v>
      </c>
      <c r="G416" s="142">
        <v>22</v>
      </c>
      <c r="H416" s="143">
        <v>26869</v>
      </c>
      <c r="I416" s="142">
        <v>4</v>
      </c>
      <c r="J416" s="144" t="s">
        <v>4950</v>
      </c>
    </row>
    <row r="417" spans="1:10" s="145" customFormat="1" ht="19.899999999999999" customHeight="1" x14ac:dyDescent="0.2">
      <c r="A417" s="139" t="s">
        <v>6568</v>
      </c>
      <c r="B417" s="140" t="s">
        <v>2732</v>
      </c>
      <c r="C417" s="156" t="s">
        <v>443</v>
      </c>
      <c r="D417" s="141" t="s">
        <v>5444</v>
      </c>
      <c r="E417" s="142" t="s">
        <v>949</v>
      </c>
      <c r="F417" s="142" t="s">
        <v>1062</v>
      </c>
      <c r="G417" s="142">
        <v>30</v>
      </c>
      <c r="H417" s="143">
        <v>19532</v>
      </c>
      <c r="I417" s="142">
        <v>3</v>
      </c>
      <c r="J417" s="144" t="s">
        <v>4908</v>
      </c>
    </row>
    <row r="418" spans="1:10" s="145" customFormat="1" ht="19.899999999999999" customHeight="1" x14ac:dyDescent="0.2">
      <c r="A418" s="139" t="s">
        <v>6574</v>
      </c>
      <c r="B418" s="140" t="s">
        <v>3024</v>
      </c>
      <c r="C418" s="156" t="s">
        <v>444</v>
      </c>
      <c r="D418" s="141" t="s">
        <v>6350</v>
      </c>
      <c r="E418" s="142" t="s">
        <v>939</v>
      </c>
      <c r="F418" s="142" t="s">
        <v>932</v>
      </c>
      <c r="G418" s="142">
        <v>534</v>
      </c>
      <c r="H418" s="143">
        <v>108261</v>
      </c>
      <c r="I418" s="142">
        <v>17</v>
      </c>
      <c r="J418" s="144" t="s">
        <v>6283</v>
      </c>
    </row>
    <row r="419" spans="1:10" s="145" customFormat="1" ht="19.899999999999999" customHeight="1" x14ac:dyDescent="0.2">
      <c r="A419" s="139" t="s">
        <v>6574</v>
      </c>
      <c r="B419" s="140" t="s">
        <v>3024</v>
      </c>
      <c r="C419" s="156" t="s">
        <v>445</v>
      </c>
      <c r="D419" s="141" t="s">
        <v>5445</v>
      </c>
      <c r="E419" s="142" t="s">
        <v>949</v>
      </c>
      <c r="F419" s="142" t="s">
        <v>951</v>
      </c>
      <c r="G419" s="142">
        <v>37</v>
      </c>
      <c r="H419" s="143">
        <v>26852</v>
      </c>
      <c r="I419" s="142">
        <v>5</v>
      </c>
      <c r="J419" s="144" t="s">
        <v>4883</v>
      </c>
    </row>
    <row r="420" spans="1:10" s="145" customFormat="1" ht="19.899999999999999" customHeight="1" x14ac:dyDescent="0.2">
      <c r="A420" s="139" t="s">
        <v>6574</v>
      </c>
      <c r="B420" s="140" t="s">
        <v>3024</v>
      </c>
      <c r="C420" s="156" t="s">
        <v>446</v>
      </c>
      <c r="D420" s="141" t="s">
        <v>5447</v>
      </c>
      <c r="E420" s="142" t="s">
        <v>949</v>
      </c>
      <c r="F420" s="142" t="s">
        <v>958</v>
      </c>
      <c r="G420" s="142">
        <v>124</v>
      </c>
      <c r="H420" s="143">
        <v>46519</v>
      </c>
      <c r="I420" s="142">
        <v>9</v>
      </c>
      <c r="J420" s="144" t="s">
        <v>4966</v>
      </c>
    </row>
    <row r="421" spans="1:10" s="145" customFormat="1" ht="19.899999999999999" customHeight="1" x14ac:dyDescent="0.2">
      <c r="A421" s="139" t="s">
        <v>6574</v>
      </c>
      <c r="B421" s="140" t="s">
        <v>3024</v>
      </c>
      <c r="C421" s="156" t="s">
        <v>447</v>
      </c>
      <c r="D421" s="141" t="s">
        <v>5449</v>
      </c>
      <c r="E421" s="142" t="s">
        <v>949</v>
      </c>
      <c r="F421" s="142" t="s">
        <v>951</v>
      </c>
      <c r="G421" s="142">
        <v>30</v>
      </c>
      <c r="H421" s="143">
        <v>11731</v>
      </c>
      <c r="I421" s="142">
        <v>5</v>
      </c>
      <c r="J421" s="144" t="s">
        <v>4883</v>
      </c>
    </row>
    <row r="422" spans="1:10" s="145" customFormat="1" ht="19.899999999999999" customHeight="1" x14ac:dyDescent="0.2">
      <c r="A422" s="139" t="s">
        <v>6574</v>
      </c>
      <c r="B422" s="140" t="s">
        <v>3024</v>
      </c>
      <c r="C422" s="156" t="s">
        <v>448</v>
      </c>
      <c r="D422" s="141" t="s">
        <v>5451</v>
      </c>
      <c r="E422" s="142" t="s">
        <v>949</v>
      </c>
      <c r="F422" s="142" t="s">
        <v>951</v>
      </c>
      <c r="G422" s="142">
        <v>93</v>
      </c>
      <c r="H422" s="143">
        <v>23748</v>
      </c>
      <c r="I422" s="142">
        <v>5</v>
      </c>
      <c r="J422" s="144" t="s">
        <v>4883</v>
      </c>
    </row>
    <row r="423" spans="1:10" s="145" customFormat="1" ht="19.899999999999999" customHeight="1" x14ac:dyDescent="0.2">
      <c r="A423" s="139" t="s">
        <v>6574</v>
      </c>
      <c r="B423" s="140" t="s">
        <v>3024</v>
      </c>
      <c r="C423" s="156" t="s">
        <v>449</v>
      </c>
      <c r="D423" s="141" t="s">
        <v>5453</v>
      </c>
      <c r="E423" s="142" t="s">
        <v>949</v>
      </c>
      <c r="F423" s="142" t="s">
        <v>998</v>
      </c>
      <c r="G423" s="142">
        <v>154</v>
      </c>
      <c r="H423" s="143">
        <v>87763</v>
      </c>
      <c r="I423" s="142">
        <v>13</v>
      </c>
      <c r="J423" s="144" t="s">
        <v>6523</v>
      </c>
    </row>
    <row r="424" spans="1:10" s="145" customFormat="1" ht="19.899999999999999" customHeight="1" x14ac:dyDescent="0.2">
      <c r="A424" s="139" t="s">
        <v>6574</v>
      </c>
      <c r="B424" s="140" t="s">
        <v>3024</v>
      </c>
      <c r="C424" s="156" t="s">
        <v>450</v>
      </c>
      <c r="D424" s="141" t="s">
        <v>5455</v>
      </c>
      <c r="E424" s="142" t="s">
        <v>949</v>
      </c>
      <c r="F424" s="142" t="s">
        <v>951</v>
      </c>
      <c r="G424" s="142">
        <v>58</v>
      </c>
      <c r="H424" s="143">
        <v>35725</v>
      </c>
      <c r="I424" s="142">
        <v>6</v>
      </c>
      <c r="J424" s="144" t="s">
        <v>6525</v>
      </c>
    </row>
    <row r="425" spans="1:10" s="145" customFormat="1" ht="19.899999999999999" customHeight="1" x14ac:dyDescent="0.2">
      <c r="A425" s="139" t="s">
        <v>6574</v>
      </c>
      <c r="B425" s="140" t="s">
        <v>3024</v>
      </c>
      <c r="C425" s="156" t="s">
        <v>451</v>
      </c>
      <c r="D425" s="141" t="s">
        <v>5457</v>
      </c>
      <c r="E425" s="142" t="s">
        <v>949</v>
      </c>
      <c r="F425" s="142" t="s">
        <v>951</v>
      </c>
      <c r="G425" s="142">
        <v>45</v>
      </c>
      <c r="H425" s="143">
        <v>28203</v>
      </c>
      <c r="I425" s="142">
        <v>5</v>
      </c>
      <c r="J425" s="144" t="s">
        <v>4883</v>
      </c>
    </row>
    <row r="426" spans="1:10" s="145" customFormat="1" ht="19.899999999999999" customHeight="1" x14ac:dyDescent="0.2">
      <c r="A426" s="139" t="s">
        <v>6574</v>
      </c>
      <c r="B426" s="140" t="s">
        <v>3024</v>
      </c>
      <c r="C426" s="156" t="s">
        <v>452</v>
      </c>
      <c r="D426" s="141" t="s">
        <v>5459</v>
      </c>
      <c r="E426" s="142" t="s">
        <v>949</v>
      </c>
      <c r="F426" s="142" t="s">
        <v>951</v>
      </c>
      <c r="G426" s="142">
        <v>74</v>
      </c>
      <c r="H426" s="143">
        <v>37742</v>
      </c>
      <c r="I426" s="142">
        <v>6</v>
      </c>
      <c r="J426" s="144" t="s">
        <v>6525</v>
      </c>
    </row>
    <row r="427" spans="1:10" s="145" customFormat="1" ht="19.899999999999999" customHeight="1" x14ac:dyDescent="0.2">
      <c r="A427" s="139" t="s">
        <v>6574</v>
      </c>
      <c r="B427" s="140" t="s">
        <v>3024</v>
      </c>
      <c r="C427" s="156" t="s">
        <v>453</v>
      </c>
      <c r="D427" s="141" t="s">
        <v>5460</v>
      </c>
      <c r="E427" s="142" t="s">
        <v>949</v>
      </c>
      <c r="F427" s="142" t="s">
        <v>951</v>
      </c>
      <c r="G427" s="142">
        <v>44</v>
      </c>
      <c r="H427" s="143">
        <v>28269</v>
      </c>
      <c r="I427" s="142">
        <v>5</v>
      </c>
      <c r="J427" s="144" t="s">
        <v>4883</v>
      </c>
    </row>
    <row r="428" spans="1:10" s="145" customFormat="1" ht="19.899999999999999" customHeight="1" x14ac:dyDescent="0.2">
      <c r="A428" s="139" t="s">
        <v>6574</v>
      </c>
      <c r="B428" s="140" t="s">
        <v>3024</v>
      </c>
      <c r="C428" s="156" t="s">
        <v>454</v>
      </c>
      <c r="D428" s="141" t="s">
        <v>5462</v>
      </c>
      <c r="E428" s="142" t="s">
        <v>949</v>
      </c>
      <c r="F428" s="142" t="s">
        <v>951</v>
      </c>
      <c r="G428" s="142">
        <v>67</v>
      </c>
      <c r="H428" s="143">
        <v>49597</v>
      </c>
      <c r="I428" s="142">
        <v>6</v>
      </c>
      <c r="J428" s="144" t="s">
        <v>6525</v>
      </c>
    </row>
    <row r="429" spans="1:10" s="145" customFormat="1" ht="19.899999999999999" customHeight="1" x14ac:dyDescent="0.2">
      <c r="A429" s="139" t="s">
        <v>6574</v>
      </c>
      <c r="B429" s="140" t="s">
        <v>3024</v>
      </c>
      <c r="C429" s="156" t="s">
        <v>455</v>
      </c>
      <c r="D429" s="141" t="s">
        <v>5464</v>
      </c>
      <c r="E429" s="142" t="s">
        <v>949</v>
      </c>
      <c r="F429" s="142" t="s">
        <v>998</v>
      </c>
      <c r="G429" s="142">
        <v>138</v>
      </c>
      <c r="H429" s="143">
        <v>46755</v>
      </c>
      <c r="I429" s="142">
        <v>13</v>
      </c>
      <c r="J429" s="144" t="s">
        <v>6523</v>
      </c>
    </row>
    <row r="430" spans="1:10" s="145" customFormat="1" ht="19.899999999999999" customHeight="1" x14ac:dyDescent="0.2">
      <c r="A430" s="139" t="s">
        <v>6574</v>
      </c>
      <c r="B430" s="140" t="s">
        <v>3024</v>
      </c>
      <c r="C430" s="156" t="s">
        <v>456</v>
      </c>
      <c r="D430" s="141" t="s">
        <v>5466</v>
      </c>
      <c r="E430" s="142" t="s">
        <v>949</v>
      </c>
      <c r="F430" s="142" t="s">
        <v>951</v>
      </c>
      <c r="G430" s="142">
        <v>34</v>
      </c>
      <c r="H430" s="143">
        <v>21427</v>
      </c>
      <c r="I430" s="142">
        <v>5</v>
      </c>
      <c r="J430" s="144" t="s">
        <v>4883</v>
      </c>
    </row>
    <row r="431" spans="1:10" s="145" customFormat="1" ht="19.899999999999999" customHeight="1" x14ac:dyDescent="0.2">
      <c r="A431" s="139" t="s">
        <v>6574</v>
      </c>
      <c r="B431" s="140" t="s">
        <v>3024</v>
      </c>
      <c r="C431" s="156" t="s">
        <v>457</v>
      </c>
      <c r="D431" s="141" t="s">
        <v>6575</v>
      </c>
      <c r="E431" s="142" t="s">
        <v>949</v>
      </c>
      <c r="F431" s="142" t="s">
        <v>998</v>
      </c>
      <c r="G431" s="142">
        <v>155</v>
      </c>
      <c r="H431" s="143">
        <v>69978</v>
      </c>
      <c r="I431" s="142">
        <v>13</v>
      </c>
      <c r="J431" s="144" t="s">
        <v>6523</v>
      </c>
    </row>
    <row r="432" spans="1:10" s="145" customFormat="1" ht="19.899999999999999" customHeight="1" x14ac:dyDescent="0.2">
      <c r="A432" s="139" t="s">
        <v>6574</v>
      </c>
      <c r="B432" s="140" t="s">
        <v>3024</v>
      </c>
      <c r="C432" s="156" t="s">
        <v>3079</v>
      </c>
      <c r="D432" s="141" t="s">
        <v>5468</v>
      </c>
      <c r="E432" s="142" t="s">
        <v>949</v>
      </c>
      <c r="F432" s="142" t="s">
        <v>1062</v>
      </c>
      <c r="G432" s="142">
        <v>40</v>
      </c>
      <c r="H432" s="143">
        <v>20976</v>
      </c>
      <c r="I432" s="142">
        <v>3</v>
      </c>
      <c r="J432" s="144" t="s">
        <v>4908</v>
      </c>
    </row>
    <row r="433" spans="1:10" s="145" customFormat="1" ht="19.899999999999999" customHeight="1" x14ac:dyDescent="0.2">
      <c r="A433" s="139" t="s">
        <v>6574</v>
      </c>
      <c r="B433" s="140" t="s">
        <v>3024</v>
      </c>
      <c r="C433" s="156" t="s">
        <v>910</v>
      </c>
      <c r="D433" s="141" t="s">
        <v>5470</v>
      </c>
      <c r="E433" s="142" t="s">
        <v>949</v>
      </c>
      <c r="F433" s="142" t="s">
        <v>1062</v>
      </c>
      <c r="G433" s="142">
        <v>0</v>
      </c>
      <c r="H433" s="143">
        <v>18175</v>
      </c>
      <c r="I433" s="142">
        <v>3</v>
      </c>
      <c r="J433" s="144" t="s">
        <v>4908</v>
      </c>
    </row>
    <row r="434" spans="1:10" s="145" customFormat="1" ht="19.899999999999999" customHeight="1" x14ac:dyDescent="0.2">
      <c r="A434" s="139" t="s">
        <v>6574</v>
      </c>
      <c r="B434" s="140" t="s">
        <v>3024</v>
      </c>
      <c r="C434" s="156" t="s">
        <v>3088</v>
      </c>
      <c r="D434" s="141" t="s">
        <v>5472</v>
      </c>
      <c r="E434" s="142" t="s">
        <v>949</v>
      </c>
      <c r="F434" s="142" t="s">
        <v>1062</v>
      </c>
      <c r="G434" s="142">
        <v>0</v>
      </c>
      <c r="H434" s="143">
        <v>17091</v>
      </c>
      <c r="I434" s="142">
        <v>3</v>
      </c>
      <c r="J434" s="144" t="s">
        <v>4908</v>
      </c>
    </row>
    <row r="435" spans="1:10" s="145" customFormat="1" ht="19.899999999999999" customHeight="1" x14ac:dyDescent="0.2">
      <c r="A435" s="139" t="s">
        <v>6574</v>
      </c>
      <c r="B435" s="140" t="s">
        <v>3024</v>
      </c>
      <c r="C435" s="156" t="s">
        <v>3093</v>
      </c>
      <c r="D435" s="141" t="s">
        <v>5474</v>
      </c>
      <c r="E435" s="142" t="s">
        <v>949</v>
      </c>
      <c r="F435" s="142" t="s">
        <v>951</v>
      </c>
      <c r="G435" s="142">
        <v>30</v>
      </c>
      <c r="H435" s="143">
        <v>19445</v>
      </c>
      <c r="I435" s="142">
        <v>5</v>
      </c>
      <c r="J435" s="144" t="s">
        <v>4883</v>
      </c>
    </row>
    <row r="436" spans="1:10" s="145" customFormat="1" ht="19.899999999999999" customHeight="1" x14ac:dyDescent="0.2">
      <c r="A436" s="139" t="s">
        <v>6574</v>
      </c>
      <c r="B436" s="140" t="s">
        <v>2771</v>
      </c>
      <c r="C436" s="156" t="s">
        <v>458</v>
      </c>
      <c r="D436" s="141" t="s">
        <v>6432</v>
      </c>
      <c r="E436" s="142" t="s">
        <v>929</v>
      </c>
      <c r="F436" s="142" t="s">
        <v>6</v>
      </c>
      <c r="G436" s="142">
        <v>910</v>
      </c>
      <c r="H436" s="143">
        <v>251761</v>
      </c>
      <c r="I436" s="142">
        <v>19</v>
      </c>
      <c r="J436" s="144" t="s">
        <v>6514</v>
      </c>
    </row>
    <row r="437" spans="1:10" s="145" customFormat="1" ht="19.899999999999999" customHeight="1" x14ac:dyDescent="0.2">
      <c r="A437" s="139" t="s">
        <v>6574</v>
      </c>
      <c r="B437" s="140" t="s">
        <v>2771</v>
      </c>
      <c r="C437" s="156" t="s">
        <v>459</v>
      </c>
      <c r="D437" s="141" t="s">
        <v>5475</v>
      </c>
      <c r="E437" s="142" t="s">
        <v>949</v>
      </c>
      <c r="F437" s="142" t="s">
        <v>951</v>
      </c>
      <c r="G437" s="142">
        <v>44</v>
      </c>
      <c r="H437" s="143">
        <v>39359</v>
      </c>
      <c r="I437" s="142">
        <v>6</v>
      </c>
      <c r="J437" s="144" t="s">
        <v>6525</v>
      </c>
    </row>
    <row r="438" spans="1:10" s="145" customFormat="1" ht="19.899999999999999" customHeight="1" x14ac:dyDescent="0.2">
      <c r="A438" s="139" t="s">
        <v>6574</v>
      </c>
      <c r="B438" s="140" t="s">
        <v>2771</v>
      </c>
      <c r="C438" s="156" t="s">
        <v>460</v>
      </c>
      <c r="D438" s="141" t="s">
        <v>5476</v>
      </c>
      <c r="E438" s="142" t="s">
        <v>949</v>
      </c>
      <c r="F438" s="142" t="s">
        <v>951</v>
      </c>
      <c r="G438" s="142">
        <v>34</v>
      </c>
      <c r="H438" s="143">
        <v>24918</v>
      </c>
      <c r="I438" s="142">
        <v>5</v>
      </c>
      <c r="J438" s="144" t="s">
        <v>4883</v>
      </c>
    </row>
    <row r="439" spans="1:10" s="145" customFormat="1" ht="19.899999999999999" customHeight="1" x14ac:dyDescent="0.2">
      <c r="A439" s="139" t="s">
        <v>6574</v>
      </c>
      <c r="B439" s="140" t="s">
        <v>2771</v>
      </c>
      <c r="C439" s="156" t="s">
        <v>461</v>
      </c>
      <c r="D439" s="141" t="s">
        <v>5478</v>
      </c>
      <c r="E439" s="142" t="s">
        <v>949</v>
      </c>
      <c r="F439" s="142" t="s">
        <v>958</v>
      </c>
      <c r="G439" s="142">
        <v>99</v>
      </c>
      <c r="H439" s="143">
        <v>67185</v>
      </c>
      <c r="I439" s="142">
        <v>10</v>
      </c>
      <c r="J439" s="144" t="s">
        <v>4877</v>
      </c>
    </row>
    <row r="440" spans="1:10" s="145" customFormat="1" ht="19.899999999999999" customHeight="1" x14ac:dyDescent="0.2">
      <c r="A440" s="139" t="s">
        <v>6574</v>
      </c>
      <c r="B440" s="140" t="s">
        <v>2771</v>
      </c>
      <c r="C440" s="156" t="s">
        <v>462</v>
      </c>
      <c r="D440" s="141" t="s">
        <v>5480</v>
      </c>
      <c r="E440" s="142" t="s">
        <v>939</v>
      </c>
      <c r="F440" s="142" t="s">
        <v>942</v>
      </c>
      <c r="G440" s="142">
        <v>354</v>
      </c>
      <c r="H440" s="143">
        <v>93019</v>
      </c>
      <c r="I440" s="142">
        <v>15</v>
      </c>
      <c r="J440" s="144" t="s">
        <v>6517</v>
      </c>
    </row>
    <row r="441" spans="1:10" s="145" customFormat="1" ht="19.899999999999999" customHeight="1" x14ac:dyDescent="0.2">
      <c r="A441" s="139" t="s">
        <v>6574</v>
      </c>
      <c r="B441" s="140" t="s">
        <v>2771</v>
      </c>
      <c r="C441" s="156" t="s">
        <v>463</v>
      </c>
      <c r="D441" s="141" t="s">
        <v>5482</v>
      </c>
      <c r="E441" s="142" t="s">
        <v>949</v>
      </c>
      <c r="F441" s="142" t="s">
        <v>951</v>
      </c>
      <c r="G441" s="142">
        <v>82</v>
      </c>
      <c r="H441" s="143">
        <v>57229</v>
      </c>
      <c r="I441" s="142">
        <v>6</v>
      </c>
      <c r="J441" s="144" t="s">
        <v>6525</v>
      </c>
    </row>
    <row r="442" spans="1:10" s="145" customFormat="1" ht="19.899999999999999" customHeight="1" x14ac:dyDescent="0.2">
      <c r="A442" s="139" t="s">
        <v>6574</v>
      </c>
      <c r="B442" s="140" t="s">
        <v>2771</v>
      </c>
      <c r="C442" s="156" t="s">
        <v>464</v>
      </c>
      <c r="D442" s="141" t="s">
        <v>5484</v>
      </c>
      <c r="E442" s="142" t="s">
        <v>949</v>
      </c>
      <c r="F442" s="142" t="s">
        <v>998</v>
      </c>
      <c r="G442" s="142">
        <v>209</v>
      </c>
      <c r="H442" s="143">
        <v>81117</v>
      </c>
      <c r="I442" s="142">
        <v>13</v>
      </c>
      <c r="J442" s="144" t="s">
        <v>6523</v>
      </c>
    </row>
    <row r="443" spans="1:10" s="145" customFormat="1" ht="19.899999999999999" customHeight="1" x14ac:dyDescent="0.2">
      <c r="A443" s="139" t="s">
        <v>6574</v>
      </c>
      <c r="B443" s="140" t="s">
        <v>2771</v>
      </c>
      <c r="C443" s="156" t="s">
        <v>465</v>
      </c>
      <c r="D443" s="141" t="s">
        <v>5486</v>
      </c>
      <c r="E443" s="142" t="s">
        <v>949</v>
      </c>
      <c r="F443" s="142" t="s">
        <v>951</v>
      </c>
      <c r="G443" s="142">
        <v>64</v>
      </c>
      <c r="H443" s="143">
        <v>31139</v>
      </c>
      <c r="I443" s="142">
        <v>6</v>
      </c>
      <c r="J443" s="144" t="s">
        <v>6525</v>
      </c>
    </row>
    <row r="444" spans="1:10" s="145" customFormat="1" ht="19.899999999999999" customHeight="1" x14ac:dyDescent="0.2">
      <c r="A444" s="139" t="s">
        <v>6574</v>
      </c>
      <c r="B444" s="140" t="s">
        <v>2771</v>
      </c>
      <c r="C444" s="156" t="s">
        <v>466</v>
      </c>
      <c r="D444" s="141" t="s">
        <v>5487</v>
      </c>
      <c r="E444" s="142" t="s">
        <v>949</v>
      </c>
      <c r="F444" s="142" t="s">
        <v>998</v>
      </c>
      <c r="G444" s="142">
        <v>121</v>
      </c>
      <c r="H444" s="143">
        <v>70632</v>
      </c>
      <c r="I444" s="142">
        <v>13</v>
      </c>
      <c r="J444" s="144" t="s">
        <v>6523</v>
      </c>
    </row>
    <row r="445" spans="1:10" s="145" customFormat="1" ht="19.899999999999999" customHeight="1" x14ac:dyDescent="0.2">
      <c r="A445" s="139" t="s">
        <v>6574</v>
      </c>
      <c r="B445" s="140" t="s">
        <v>2771</v>
      </c>
      <c r="C445" s="156" t="s">
        <v>467</v>
      </c>
      <c r="D445" s="141" t="s">
        <v>5489</v>
      </c>
      <c r="E445" s="142" t="s">
        <v>949</v>
      </c>
      <c r="F445" s="142" t="s">
        <v>951</v>
      </c>
      <c r="G445" s="142">
        <v>39</v>
      </c>
      <c r="H445" s="143">
        <v>15071</v>
      </c>
      <c r="I445" s="142">
        <v>5</v>
      </c>
      <c r="J445" s="144" t="s">
        <v>4883</v>
      </c>
    </row>
    <row r="446" spans="1:10" s="145" customFormat="1" ht="19.899999999999999" customHeight="1" x14ac:dyDescent="0.2">
      <c r="A446" s="139" t="s">
        <v>6574</v>
      </c>
      <c r="B446" s="140" t="s">
        <v>2771</v>
      </c>
      <c r="C446" s="156" t="s">
        <v>468</v>
      </c>
      <c r="D446" s="141" t="s">
        <v>5491</v>
      </c>
      <c r="E446" s="142" t="s">
        <v>949</v>
      </c>
      <c r="F446" s="142" t="s">
        <v>998</v>
      </c>
      <c r="G446" s="142">
        <v>100</v>
      </c>
      <c r="H446" s="143">
        <v>60524</v>
      </c>
      <c r="I446" s="142">
        <v>12</v>
      </c>
      <c r="J446" s="144" t="s">
        <v>6524</v>
      </c>
    </row>
    <row r="447" spans="1:10" s="145" customFormat="1" ht="19.899999999999999" customHeight="1" x14ac:dyDescent="0.2">
      <c r="A447" s="139" t="s">
        <v>6574</v>
      </c>
      <c r="B447" s="140" t="s">
        <v>2771</v>
      </c>
      <c r="C447" s="156" t="s">
        <v>469</v>
      </c>
      <c r="D447" s="141" t="s">
        <v>5493</v>
      </c>
      <c r="E447" s="142" t="s">
        <v>949</v>
      </c>
      <c r="F447" s="142" t="s">
        <v>951</v>
      </c>
      <c r="G447" s="142">
        <v>39</v>
      </c>
      <c r="H447" s="143">
        <v>21830</v>
      </c>
      <c r="I447" s="142">
        <v>5</v>
      </c>
      <c r="J447" s="144" t="s">
        <v>4883</v>
      </c>
    </row>
    <row r="448" spans="1:10" s="145" customFormat="1" ht="19.899999999999999" customHeight="1" x14ac:dyDescent="0.2">
      <c r="A448" s="139" t="s">
        <v>6574</v>
      </c>
      <c r="B448" s="140" t="s">
        <v>2771</v>
      </c>
      <c r="C448" s="156" t="s">
        <v>470</v>
      </c>
      <c r="D448" s="141" t="s">
        <v>5495</v>
      </c>
      <c r="E448" s="142" t="s">
        <v>949</v>
      </c>
      <c r="F448" s="142" t="s">
        <v>951</v>
      </c>
      <c r="G448" s="142">
        <v>34</v>
      </c>
      <c r="H448" s="143">
        <v>28987</v>
      </c>
      <c r="I448" s="142">
        <v>5</v>
      </c>
      <c r="J448" s="144" t="s">
        <v>4883</v>
      </c>
    </row>
    <row r="449" spans="1:10" s="145" customFormat="1" ht="19.899999999999999" customHeight="1" x14ac:dyDescent="0.2">
      <c r="A449" s="139" t="s">
        <v>6574</v>
      </c>
      <c r="B449" s="140" t="s">
        <v>2771</v>
      </c>
      <c r="C449" s="156" t="s">
        <v>471</v>
      </c>
      <c r="D449" s="141" t="s">
        <v>5496</v>
      </c>
      <c r="E449" s="142" t="s">
        <v>949</v>
      </c>
      <c r="F449" s="142" t="s">
        <v>958</v>
      </c>
      <c r="G449" s="142">
        <v>69</v>
      </c>
      <c r="H449" s="143">
        <v>55050</v>
      </c>
      <c r="I449" s="142">
        <v>10</v>
      </c>
      <c r="J449" s="144" t="s">
        <v>4877</v>
      </c>
    </row>
    <row r="450" spans="1:10" s="145" customFormat="1" ht="19.899999999999999" customHeight="1" x14ac:dyDescent="0.2">
      <c r="A450" s="139" t="s">
        <v>6574</v>
      </c>
      <c r="B450" s="140" t="s">
        <v>2771</v>
      </c>
      <c r="C450" s="156" t="s">
        <v>472</v>
      </c>
      <c r="D450" s="141" t="s">
        <v>5498</v>
      </c>
      <c r="E450" s="142" t="s">
        <v>949</v>
      </c>
      <c r="F450" s="142" t="s">
        <v>958</v>
      </c>
      <c r="G450" s="142">
        <v>70</v>
      </c>
      <c r="H450" s="143">
        <v>52045</v>
      </c>
      <c r="I450" s="142">
        <v>10</v>
      </c>
      <c r="J450" s="144" t="s">
        <v>4877</v>
      </c>
    </row>
    <row r="451" spans="1:10" s="145" customFormat="1" ht="19.899999999999999" customHeight="1" x14ac:dyDescent="0.2">
      <c r="A451" s="139" t="s">
        <v>6574</v>
      </c>
      <c r="B451" s="140" t="s">
        <v>2771</v>
      </c>
      <c r="C451" s="156" t="s">
        <v>473</v>
      </c>
      <c r="D451" s="141" t="s">
        <v>5500</v>
      </c>
      <c r="E451" s="142" t="s">
        <v>949</v>
      </c>
      <c r="F451" s="142" t="s">
        <v>958</v>
      </c>
      <c r="G451" s="142">
        <v>97</v>
      </c>
      <c r="H451" s="143">
        <v>50331</v>
      </c>
      <c r="I451" s="142">
        <v>10</v>
      </c>
      <c r="J451" s="144" t="s">
        <v>4877</v>
      </c>
    </row>
    <row r="452" spans="1:10" s="145" customFormat="1" ht="19.899999999999999" customHeight="1" x14ac:dyDescent="0.2">
      <c r="A452" s="139" t="s">
        <v>6574</v>
      </c>
      <c r="B452" s="140" t="s">
        <v>2771</v>
      </c>
      <c r="C452" s="156" t="s">
        <v>474</v>
      </c>
      <c r="D452" s="141" t="s">
        <v>5502</v>
      </c>
      <c r="E452" s="142" t="s">
        <v>949</v>
      </c>
      <c r="F452" s="142" t="s">
        <v>951</v>
      </c>
      <c r="G452" s="142">
        <v>35</v>
      </c>
      <c r="H452" s="143">
        <v>32762</v>
      </c>
      <c r="I452" s="142">
        <v>6</v>
      </c>
      <c r="J452" s="144" t="s">
        <v>6525</v>
      </c>
    </row>
    <row r="453" spans="1:10" s="145" customFormat="1" ht="19.899999999999999" customHeight="1" x14ac:dyDescent="0.2">
      <c r="A453" s="139" t="s">
        <v>6574</v>
      </c>
      <c r="B453" s="140" t="s">
        <v>2771</v>
      </c>
      <c r="C453" s="156" t="s">
        <v>475</v>
      </c>
      <c r="D453" s="141" t="s">
        <v>5504</v>
      </c>
      <c r="E453" s="142" t="s">
        <v>949</v>
      </c>
      <c r="F453" s="142" t="s">
        <v>951</v>
      </c>
      <c r="G453" s="142">
        <v>45</v>
      </c>
      <c r="H453" s="143">
        <v>28935</v>
      </c>
      <c r="I453" s="142">
        <v>5</v>
      </c>
      <c r="J453" s="144" t="s">
        <v>4883</v>
      </c>
    </row>
    <row r="454" spans="1:10" s="145" customFormat="1" ht="19.899999999999999" customHeight="1" x14ac:dyDescent="0.2">
      <c r="A454" s="139" t="s">
        <v>6574</v>
      </c>
      <c r="B454" s="140" t="s">
        <v>2771</v>
      </c>
      <c r="C454" s="156" t="s">
        <v>476</v>
      </c>
      <c r="D454" s="141" t="s">
        <v>5506</v>
      </c>
      <c r="E454" s="142" t="s">
        <v>949</v>
      </c>
      <c r="F454" s="142" t="s">
        <v>951</v>
      </c>
      <c r="G454" s="142">
        <v>33</v>
      </c>
      <c r="H454" s="143">
        <v>17438</v>
      </c>
      <c r="I454" s="142">
        <v>5</v>
      </c>
      <c r="J454" s="144" t="s">
        <v>4883</v>
      </c>
    </row>
    <row r="455" spans="1:10" s="145" customFormat="1" ht="19.899999999999999" customHeight="1" x14ac:dyDescent="0.2">
      <c r="A455" s="139" t="s">
        <v>6574</v>
      </c>
      <c r="B455" s="140" t="s">
        <v>2771</v>
      </c>
      <c r="C455" s="156" t="s">
        <v>477</v>
      </c>
      <c r="D455" s="141" t="s">
        <v>6576</v>
      </c>
      <c r="E455" s="142" t="s">
        <v>949</v>
      </c>
      <c r="F455" s="142" t="s">
        <v>998</v>
      </c>
      <c r="G455" s="142">
        <v>114</v>
      </c>
      <c r="H455" s="143">
        <v>58000</v>
      </c>
      <c r="I455" s="142">
        <v>13</v>
      </c>
      <c r="J455" s="144" t="s">
        <v>6523</v>
      </c>
    </row>
    <row r="456" spans="1:10" s="145" customFormat="1" ht="19.899999999999999" customHeight="1" x14ac:dyDescent="0.2">
      <c r="A456" s="139" t="s">
        <v>6574</v>
      </c>
      <c r="B456" s="140" t="s">
        <v>2771</v>
      </c>
      <c r="C456" s="156" t="s">
        <v>478</v>
      </c>
      <c r="D456" s="141" t="s">
        <v>6352</v>
      </c>
      <c r="E456" s="142" t="s">
        <v>939</v>
      </c>
      <c r="F456" s="142" t="s">
        <v>942</v>
      </c>
      <c r="G456" s="142">
        <v>120</v>
      </c>
      <c r="H456" s="143">
        <v>45397</v>
      </c>
      <c r="I456" s="142">
        <v>14</v>
      </c>
      <c r="J456" s="144" t="s">
        <v>6518</v>
      </c>
    </row>
    <row r="457" spans="1:10" s="145" customFormat="1" ht="19.899999999999999" customHeight="1" x14ac:dyDescent="0.2">
      <c r="A457" s="139" t="s">
        <v>6574</v>
      </c>
      <c r="B457" s="140" t="s">
        <v>2771</v>
      </c>
      <c r="C457" s="156" t="s">
        <v>479</v>
      </c>
      <c r="D457" s="141" t="s">
        <v>5510</v>
      </c>
      <c r="E457" s="142" t="s">
        <v>949</v>
      </c>
      <c r="F457" s="142" t="s">
        <v>951</v>
      </c>
      <c r="G457" s="142">
        <v>38</v>
      </c>
      <c r="H457" s="143">
        <v>17147</v>
      </c>
      <c r="I457" s="142">
        <v>5</v>
      </c>
      <c r="J457" s="144" t="s">
        <v>4883</v>
      </c>
    </row>
    <row r="458" spans="1:10" s="145" customFormat="1" ht="19.899999999999999" customHeight="1" x14ac:dyDescent="0.2">
      <c r="A458" s="139" t="s">
        <v>6574</v>
      </c>
      <c r="B458" s="140" t="s">
        <v>2771</v>
      </c>
      <c r="C458" s="156" t="s">
        <v>2860</v>
      </c>
      <c r="D458" s="141" t="s">
        <v>5512</v>
      </c>
      <c r="E458" s="142" t="s">
        <v>949</v>
      </c>
      <c r="F458" s="142" t="s">
        <v>1062</v>
      </c>
      <c r="G458" s="142">
        <v>0</v>
      </c>
      <c r="H458" s="143">
        <v>16888</v>
      </c>
      <c r="I458" s="142">
        <v>3</v>
      </c>
      <c r="J458" s="144" t="s">
        <v>4908</v>
      </c>
    </row>
    <row r="459" spans="1:10" s="145" customFormat="1" ht="19.899999999999999" customHeight="1" x14ac:dyDescent="0.2">
      <c r="A459" s="139" t="s">
        <v>6574</v>
      </c>
      <c r="B459" s="140" t="s">
        <v>2771</v>
      </c>
      <c r="C459" s="156" t="s">
        <v>2865</v>
      </c>
      <c r="D459" s="141" t="s">
        <v>5514</v>
      </c>
      <c r="E459" s="142" t="s">
        <v>949</v>
      </c>
      <c r="F459" s="142" t="s">
        <v>1062</v>
      </c>
      <c r="G459" s="142">
        <v>0</v>
      </c>
      <c r="H459" s="143">
        <v>13603</v>
      </c>
      <c r="I459" s="142">
        <v>2</v>
      </c>
      <c r="J459" s="144" t="s">
        <v>4934</v>
      </c>
    </row>
    <row r="460" spans="1:10" s="145" customFormat="1" ht="19.899999999999999" customHeight="1" x14ac:dyDescent="0.2">
      <c r="A460" s="139" t="s">
        <v>6574</v>
      </c>
      <c r="B460" s="140" t="s">
        <v>2771</v>
      </c>
      <c r="C460" s="156" t="s">
        <v>2870</v>
      </c>
      <c r="D460" s="141" t="s">
        <v>5515</v>
      </c>
      <c r="E460" s="142" t="s">
        <v>949</v>
      </c>
      <c r="F460" s="142" t="s">
        <v>1062</v>
      </c>
      <c r="G460" s="142">
        <v>0</v>
      </c>
      <c r="H460" s="143">
        <v>18112</v>
      </c>
      <c r="I460" s="142">
        <v>3</v>
      </c>
      <c r="J460" s="144" t="s">
        <v>4908</v>
      </c>
    </row>
    <row r="461" spans="1:10" s="145" customFormat="1" ht="19.899999999999999" customHeight="1" x14ac:dyDescent="0.2">
      <c r="A461" s="139" t="s">
        <v>6574</v>
      </c>
      <c r="B461" s="140" t="s">
        <v>2771</v>
      </c>
      <c r="C461" s="156" t="s">
        <v>2875</v>
      </c>
      <c r="D461" s="141" t="s">
        <v>5517</v>
      </c>
      <c r="E461" s="142" t="s">
        <v>949</v>
      </c>
      <c r="F461" s="142" t="s">
        <v>1062</v>
      </c>
      <c r="G461" s="142">
        <v>0</v>
      </c>
      <c r="H461" s="143">
        <v>18606</v>
      </c>
      <c r="I461" s="142">
        <v>3</v>
      </c>
      <c r="J461" s="144" t="s">
        <v>4908</v>
      </c>
    </row>
    <row r="462" spans="1:10" s="145" customFormat="1" ht="19.899999999999999" customHeight="1" x14ac:dyDescent="0.2">
      <c r="A462" s="139" t="s">
        <v>6574</v>
      </c>
      <c r="B462" s="140" t="s">
        <v>2882</v>
      </c>
      <c r="C462" s="156" t="s">
        <v>480</v>
      </c>
      <c r="D462" s="141" t="s">
        <v>6354</v>
      </c>
      <c r="E462" s="142" t="s">
        <v>939</v>
      </c>
      <c r="F462" s="142" t="s">
        <v>932</v>
      </c>
      <c r="G462" s="142">
        <v>516</v>
      </c>
      <c r="H462" s="143">
        <v>108709</v>
      </c>
      <c r="I462" s="142">
        <v>17</v>
      </c>
      <c r="J462" s="144" t="s">
        <v>6283</v>
      </c>
    </row>
    <row r="463" spans="1:10" s="145" customFormat="1" ht="19.899999999999999" customHeight="1" x14ac:dyDescent="0.2">
      <c r="A463" s="139" t="s">
        <v>6574</v>
      </c>
      <c r="B463" s="140" t="s">
        <v>2882</v>
      </c>
      <c r="C463" s="156" t="s">
        <v>481</v>
      </c>
      <c r="D463" s="141" t="s">
        <v>5519</v>
      </c>
      <c r="E463" s="142" t="s">
        <v>949</v>
      </c>
      <c r="F463" s="142" t="s">
        <v>951</v>
      </c>
      <c r="G463" s="142">
        <v>33</v>
      </c>
      <c r="H463" s="143">
        <v>23625</v>
      </c>
      <c r="I463" s="142">
        <v>5</v>
      </c>
      <c r="J463" s="144" t="s">
        <v>4883</v>
      </c>
    </row>
    <row r="464" spans="1:10" s="145" customFormat="1" ht="19.899999999999999" customHeight="1" x14ac:dyDescent="0.2">
      <c r="A464" s="139" t="s">
        <v>6574</v>
      </c>
      <c r="B464" s="140" t="s">
        <v>2882</v>
      </c>
      <c r="C464" s="156" t="s">
        <v>482</v>
      </c>
      <c r="D464" s="141" t="s">
        <v>5521</v>
      </c>
      <c r="E464" s="142" t="s">
        <v>949</v>
      </c>
      <c r="F464" s="142" t="s">
        <v>958</v>
      </c>
      <c r="G464" s="142">
        <v>112</v>
      </c>
      <c r="H464" s="143">
        <v>82770</v>
      </c>
      <c r="I464" s="142">
        <v>10</v>
      </c>
      <c r="J464" s="144" t="s">
        <v>4877</v>
      </c>
    </row>
    <row r="465" spans="1:10" s="145" customFormat="1" ht="19.899999999999999" customHeight="1" x14ac:dyDescent="0.2">
      <c r="A465" s="139" t="s">
        <v>6574</v>
      </c>
      <c r="B465" s="140" t="s">
        <v>2882</v>
      </c>
      <c r="C465" s="156" t="s">
        <v>483</v>
      </c>
      <c r="D465" s="141" t="s">
        <v>5523</v>
      </c>
      <c r="E465" s="142" t="s">
        <v>949</v>
      </c>
      <c r="F465" s="142" t="s">
        <v>951</v>
      </c>
      <c r="G465" s="142">
        <v>65</v>
      </c>
      <c r="H465" s="143">
        <v>51686</v>
      </c>
      <c r="I465" s="142">
        <v>6</v>
      </c>
      <c r="J465" s="144" t="s">
        <v>6525</v>
      </c>
    </row>
    <row r="466" spans="1:10" s="145" customFormat="1" ht="19.899999999999999" customHeight="1" x14ac:dyDescent="0.2">
      <c r="A466" s="139" t="s">
        <v>6574</v>
      </c>
      <c r="B466" s="140" t="s">
        <v>2882</v>
      </c>
      <c r="C466" s="156" t="s">
        <v>484</v>
      </c>
      <c r="D466" s="141" t="s">
        <v>5525</v>
      </c>
      <c r="E466" s="142" t="s">
        <v>949</v>
      </c>
      <c r="F466" s="142" t="s">
        <v>951</v>
      </c>
      <c r="G466" s="142">
        <v>60</v>
      </c>
      <c r="H466" s="143">
        <v>42627</v>
      </c>
      <c r="I466" s="142">
        <v>6</v>
      </c>
      <c r="J466" s="144" t="s">
        <v>6525</v>
      </c>
    </row>
    <row r="467" spans="1:10" s="145" customFormat="1" ht="19.899999999999999" customHeight="1" x14ac:dyDescent="0.2">
      <c r="A467" s="139" t="s">
        <v>6574</v>
      </c>
      <c r="B467" s="140" t="s">
        <v>2882</v>
      </c>
      <c r="C467" s="156" t="s">
        <v>485</v>
      </c>
      <c r="D467" s="141" t="s">
        <v>5527</v>
      </c>
      <c r="E467" s="142" t="s">
        <v>949</v>
      </c>
      <c r="F467" s="142" t="s">
        <v>998</v>
      </c>
      <c r="G467" s="142">
        <v>184</v>
      </c>
      <c r="H467" s="143">
        <v>75412</v>
      </c>
      <c r="I467" s="142">
        <v>13</v>
      </c>
      <c r="J467" s="144" t="s">
        <v>6523</v>
      </c>
    </row>
    <row r="468" spans="1:10" s="145" customFormat="1" ht="19.899999999999999" customHeight="1" x14ac:dyDescent="0.2">
      <c r="A468" s="139" t="s">
        <v>6574</v>
      </c>
      <c r="B468" s="140" t="s">
        <v>2882</v>
      </c>
      <c r="C468" s="156" t="s">
        <v>486</v>
      </c>
      <c r="D468" s="141" t="s">
        <v>5529</v>
      </c>
      <c r="E468" s="142" t="s">
        <v>949</v>
      </c>
      <c r="F468" s="142" t="s">
        <v>951</v>
      </c>
      <c r="G468" s="142">
        <v>38</v>
      </c>
      <c r="H468" s="143">
        <v>41227</v>
      </c>
      <c r="I468" s="142">
        <v>6</v>
      </c>
      <c r="J468" s="144" t="s">
        <v>6525</v>
      </c>
    </row>
    <row r="469" spans="1:10" s="145" customFormat="1" ht="19.899999999999999" customHeight="1" x14ac:dyDescent="0.2">
      <c r="A469" s="139" t="s">
        <v>6574</v>
      </c>
      <c r="B469" s="140" t="s">
        <v>2882</v>
      </c>
      <c r="C469" s="156" t="s">
        <v>487</v>
      </c>
      <c r="D469" s="141" t="s">
        <v>5531</v>
      </c>
      <c r="E469" s="142" t="s">
        <v>949</v>
      </c>
      <c r="F469" s="142" t="s">
        <v>998</v>
      </c>
      <c r="G469" s="142">
        <v>96</v>
      </c>
      <c r="H469" s="143">
        <v>61805</v>
      </c>
      <c r="I469" s="142">
        <v>12</v>
      </c>
      <c r="J469" s="144" t="s">
        <v>6524</v>
      </c>
    </row>
    <row r="470" spans="1:10" s="145" customFormat="1" ht="19.899999999999999" customHeight="1" x14ac:dyDescent="0.2">
      <c r="A470" s="139" t="s">
        <v>6574</v>
      </c>
      <c r="B470" s="140" t="s">
        <v>2882</v>
      </c>
      <c r="C470" s="156" t="s">
        <v>488</v>
      </c>
      <c r="D470" s="141" t="s">
        <v>5533</v>
      </c>
      <c r="E470" s="142" t="s">
        <v>949</v>
      </c>
      <c r="F470" s="142" t="s">
        <v>998</v>
      </c>
      <c r="G470" s="142">
        <v>156</v>
      </c>
      <c r="H470" s="143">
        <v>73936</v>
      </c>
      <c r="I470" s="142">
        <v>13</v>
      </c>
      <c r="J470" s="144" t="s">
        <v>6523</v>
      </c>
    </row>
    <row r="471" spans="1:10" s="145" customFormat="1" ht="19.899999999999999" customHeight="1" x14ac:dyDescent="0.2">
      <c r="A471" s="139" t="s">
        <v>6574</v>
      </c>
      <c r="B471" s="140" t="s">
        <v>2882</v>
      </c>
      <c r="C471" s="156" t="s">
        <v>489</v>
      </c>
      <c r="D471" s="141" t="s">
        <v>5535</v>
      </c>
      <c r="E471" s="142" t="s">
        <v>949</v>
      </c>
      <c r="F471" s="142" t="s">
        <v>951</v>
      </c>
      <c r="G471" s="142">
        <v>37</v>
      </c>
      <c r="H471" s="143">
        <v>25748</v>
      </c>
      <c r="I471" s="142">
        <v>5</v>
      </c>
      <c r="J471" s="144" t="s">
        <v>4883</v>
      </c>
    </row>
    <row r="472" spans="1:10" s="145" customFormat="1" ht="19.899999999999999" customHeight="1" x14ac:dyDescent="0.2">
      <c r="A472" s="139" t="s">
        <v>6574</v>
      </c>
      <c r="B472" s="140" t="s">
        <v>2882</v>
      </c>
      <c r="C472" s="156" t="s">
        <v>490</v>
      </c>
      <c r="D472" s="141" t="s">
        <v>5537</v>
      </c>
      <c r="E472" s="142" t="s">
        <v>949</v>
      </c>
      <c r="F472" s="142" t="s">
        <v>951</v>
      </c>
      <c r="G472" s="142">
        <v>30</v>
      </c>
      <c r="H472" s="143">
        <v>23823</v>
      </c>
      <c r="I472" s="142">
        <v>5</v>
      </c>
      <c r="J472" s="144" t="s">
        <v>4883</v>
      </c>
    </row>
    <row r="473" spans="1:10" s="145" customFormat="1" ht="19.899999999999999" customHeight="1" x14ac:dyDescent="0.2">
      <c r="A473" s="139" t="s">
        <v>6574</v>
      </c>
      <c r="B473" s="140" t="s">
        <v>2882</v>
      </c>
      <c r="C473" s="156" t="s">
        <v>2929</v>
      </c>
      <c r="D473" s="141" t="s">
        <v>5539</v>
      </c>
      <c r="E473" s="142" t="s">
        <v>949</v>
      </c>
      <c r="F473" s="142" t="s">
        <v>1062</v>
      </c>
      <c r="G473" s="142">
        <v>16</v>
      </c>
      <c r="H473" s="143">
        <v>26087</v>
      </c>
      <c r="I473" s="142">
        <v>4</v>
      </c>
      <c r="J473" s="144" t="s">
        <v>4950</v>
      </c>
    </row>
    <row r="474" spans="1:10" s="145" customFormat="1" ht="19.899999999999999" customHeight="1" x14ac:dyDescent="0.2">
      <c r="A474" s="139" t="s">
        <v>6574</v>
      </c>
      <c r="B474" s="140" t="s">
        <v>2882</v>
      </c>
      <c r="C474" s="156" t="s">
        <v>2934</v>
      </c>
      <c r="D474" s="141" t="s">
        <v>5541</v>
      </c>
      <c r="E474" s="142" t="s">
        <v>949</v>
      </c>
      <c r="F474" s="142" t="s">
        <v>1062</v>
      </c>
      <c r="G474" s="142">
        <v>0</v>
      </c>
      <c r="H474" s="143">
        <v>17381</v>
      </c>
      <c r="I474" s="142">
        <v>3</v>
      </c>
      <c r="J474" s="144" t="s">
        <v>4908</v>
      </c>
    </row>
    <row r="475" spans="1:10" s="145" customFormat="1" ht="19.899999999999999" customHeight="1" x14ac:dyDescent="0.2">
      <c r="A475" s="139" t="s">
        <v>6574</v>
      </c>
      <c r="B475" s="140" t="s">
        <v>2940</v>
      </c>
      <c r="C475" s="156" t="s">
        <v>491</v>
      </c>
      <c r="D475" s="141" t="s">
        <v>6356</v>
      </c>
      <c r="E475" s="142" t="s">
        <v>929</v>
      </c>
      <c r="F475" s="142" t="s">
        <v>6</v>
      </c>
      <c r="G475" s="142">
        <v>899</v>
      </c>
      <c r="H475" s="143">
        <v>93162</v>
      </c>
      <c r="I475" s="142">
        <v>19</v>
      </c>
      <c r="J475" s="144" t="s">
        <v>6514</v>
      </c>
    </row>
    <row r="476" spans="1:10" s="145" customFormat="1" ht="19.899999999999999" customHeight="1" x14ac:dyDescent="0.2">
      <c r="A476" s="139" t="s">
        <v>6574</v>
      </c>
      <c r="B476" s="140" t="s">
        <v>2940</v>
      </c>
      <c r="C476" s="156" t="s">
        <v>492</v>
      </c>
      <c r="D476" s="141" t="s">
        <v>5543</v>
      </c>
      <c r="E476" s="142" t="s">
        <v>949</v>
      </c>
      <c r="F476" s="142" t="s">
        <v>998</v>
      </c>
      <c r="G476" s="142">
        <v>96</v>
      </c>
      <c r="H476" s="143">
        <v>66040</v>
      </c>
      <c r="I476" s="142">
        <v>12</v>
      </c>
      <c r="J476" s="144" t="s">
        <v>6524</v>
      </c>
    </row>
    <row r="477" spans="1:10" s="145" customFormat="1" ht="19.899999999999999" customHeight="1" x14ac:dyDescent="0.2">
      <c r="A477" s="139" t="s">
        <v>6574</v>
      </c>
      <c r="B477" s="140" t="s">
        <v>2940</v>
      </c>
      <c r="C477" s="156" t="s">
        <v>493</v>
      </c>
      <c r="D477" s="141" t="s">
        <v>5545</v>
      </c>
      <c r="E477" s="142" t="s">
        <v>949</v>
      </c>
      <c r="F477" s="142" t="s">
        <v>951</v>
      </c>
      <c r="G477" s="142">
        <v>42</v>
      </c>
      <c r="H477" s="143">
        <v>36359</v>
      </c>
      <c r="I477" s="142">
        <v>6</v>
      </c>
      <c r="J477" s="144" t="s">
        <v>6525</v>
      </c>
    </row>
    <row r="478" spans="1:10" s="145" customFormat="1" ht="19.899999999999999" customHeight="1" x14ac:dyDescent="0.2">
      <c r="A478" s="139" t="s">
        <v>6574</v>
      </c>
      <c r="B478" s="140" t="s">
        <v>2940</v>
      </c>
      <c r="C478" s="156" t="s">
        <v>494</v>
      </c>
      <c r="D478" s="141" t="s">
        <v>5547</v>
      </c>
      <c r="E478" s="142" t="s">
        <v>949</v>
      </c>
      <c r="F478" s="142" t="s">
        <v>951</v>
      </c>
      <c r="G478" s="142">
        <v>60</v>
      </c>
      <c r="H478" s="143">
        <v>55855</v>
      </c>
      <c r="I478" s="142">
        <v>6</v>
      </c>
      <c r="J478" s="144" t="s">
        <v>6525</v>
      </c>
    </row>
    <row r="479" spans="1:10" s="145" customFormat="1" ht="19.899999999999999" customHeight="1" x14ac:dyDescent="0.2">
      <c r="A479" s="139" t="s">
        <v>6574</v>
      </c>
      <c r="B479" s="140" t="s">
        <v>2940</v>
      </c>
      <c r="C479" s="156" t="s">
        <v>495</v>
      </c>
      <c r="D479" s="141" t="s">
        <v>5549</v>
      </c>
      <c r="E479" s="142" t="s">
        <v>949</v>
      </c>
      <c r="F479" s="142" t="s">
        <v>951</v>
      </c>
      <c r="G479" s="142">
        <v>37</v>
      </c>
      <c r="H479" s="143">
        <v>49014</v>
      </c>
      <c r="I479" s="142">
        <v>6</v>
      </c>
      <c r="J479" s="144" t="s">
        <v>6525</v>
      </c>
    </row>
    <row r="480" spans="1:10" s="145" customFormat="1" ht="19.899999999999999" customHeight="1" x14ac:dyDescent="0.2">
      <c r="A480" s="139" t="s">
        <v>6574</v>
      </c>
      <c r="B480" s="140" t="s">
        <v>2940</v>
      </c>
      <c r="C480" s="156" t="s">
        <v>496</v>
      </c>
      <c r="D480" s="141" t="s">
        <v>5551</v>
      </c>
      <c r="E480" s="142" t="s">
        <v>949</v>
      </c>
      <c r="F480" s="142" t="s">
        <v>958</v>
      </c>
      <c r="G480" s="142">
        <v>42</v>
      </c>
      <c r="H480" s="143">
        <v>49496</v>
      </c>
      <c r="I480" s="142">
        <v>9</v>
      </c>
      <c r="J480" s="144" t="s">
        <v>4966</v>
      </c>
    </row>
    <row r="481" spans="1:10" s="145" customFormat="1" ht="19.899999999999999" customHeight="1" x14ac:dyDescent="0.2">
      <c r="A481" s="139" t="s">
        <v>6574</v>
      </c>
      <c r="B481" s="140" t="s">
        <v>2940</v>
      </c>
      <c r="C481" s="156" t="s">
        <v>497</v>
      </c>
      <c r="D481" s="141" t="s">
        <v>5553</v>
      </c>
      <c r="E481" s="142" t="s">
        <v>949</v>
      </c>
      <c r="F481" s="142" t="s">
        <v>998</v>
      </c>
      <c r="G481" s="142">
        <v>144</v>
      </c>
      <c r="H481" s="143">
        <v>76770</v>
      </c>
      <c r="I481" s="142">
        <v>13</v>
      </c>
      <c r="J481" s="144" t="s">
        <v>6523</v>
      </c>
    </row>
    <row r="482" spans="1:10" s="145" customFormat="1" ht="19.899999999999999" customHeight="1" x14ac:dyDescent="0.2">
      <c r="A482" s="139" t="s">
        <v>6574</v>
      </c>
      <c r="B482" s="140" t="s">
        <v>2940</v>
      </c>
      <c r="C482" s="156" t="s">
        <v>498</v>
      </c>
      <c r="D482" s="141" t="s">
        <v>5555</v>
      </c>
      <c r="E482" s="142" t="s">
        <v>949</v>
      </c>
      <c r="F482" s="142" t="s">
        <v>951</v>
      </c>
      <c r="G482" s="142">
        <v>30</v>
      </c>
      <c r="H482" s="143">
        <v>41430</v>
      </c>
      <c r="I482" s="142">
        <v>6</v>
      </c>
      <c r="J482" s="144" t="s">
        <v>6525</v>
      </c>
    </row>
    <row r="483" spans="1:10" s="145" customFormat="1" ht="19.899999999999999" customHeight="1" x14ac:dyDescent="0.2">
      <c r="A483" s="139" t="s">
        <v>6574</v>
      </c>
      <c r="B483" s="140" t="s">
        <v>2940</v>
      </c>
      <c r="C483" s="156" t="s">
        <v>499</v>
      </c>
      <c r="D483" s="141" t="s">
        <v>5556</v>
      </c>
      <c r="E483" s="142" t="s">
        <v>949</v>
      </c>
      <c r="F483" s="142" t="s">
        <v>951</v>
      </c>
      <c r="G483" s="142">
        <v>56</v>
      </c>
      <c r="H483" s="143">
        <v>49936</v>
      </c>
      <c r="I483" s="142">
        <v>6</v>
      </c>
      <c r="J483" s="144" t="s">
        <v>6525</v>
      </c>
    </row>
    <row r="484" spans="1:10" s="145" customFormat="1" ht="19.899999999999999" customHeight="1" x14ac:dyDescent="0.2">
      <c r="A484" s="139" t="s">
        <v>6574</v>
      </c>
      <c r="B484" s="140" t="s">
        <v>2940</v>
      </c>
      <c r="C484" s="156" t="s">
        <v>500</v>
      </c>
      <c r="D484" s="141" t="s">
        <v>5558</v>
      </c>
      <c r="E484" s="142" t="s">
        <v>949</v>
      </c>
      <c r="F484" s="142" t="s">
        <v>998</v>
      </c>
      <c r="G484" s="142">
        <v>90</v>
      </c>
      <c r="H484" s="143">
        <v>87010</v>
      </c>
      <c r="I484" s="142">
        <v>12</v>
      </c>
      <c r="J484" s="144" t="s">
        <v>6524</v>
      </c>
    </row>
    <row r="485" spans="1:10" s="145" customFormat="1" ht="19.899999999999999" customHeight="1" x14ac:dyDescent="0.2">
      <c r="A485" s="139" t="s">
        <v>6574</v>
      </c>
      <c r="B485" s="140" t="s">
        <v>2940</v>
      </c>
      <c r="C485" s="156" t="s">
        <v>501</v>
      </c>
      <c r="D485" s="141" t="s">
        <v>5560</v>
      </c>
      <c r="E485" s="142" t="s">
        <v>949</v>
      </c>
      <c r="F485" s="142" t="s">
        <v>998</v>
      </c>
      <c r="G485" s="142">
        <v>162</v>
      </c>
      <c r="H485" s="143">
        <v>79958</v>
      </c>
      <c r="I485" s="142">
        <v>13</v>
      </c>
      <c r="J485" s="144" t="s">
        <v>6523</v>
      </c>
    </row>
    <row r="486" spans="1:10" s="145" customFormat="1" ht="19.899999999999999" customHeight="1" x14ac:dyDescent="0.2">
      <c r="A486" s="139" t="s">
        <v>6574</v>
      </c>
      <c r="B486" s="140" t="s">
        <v>2940</v>
      </c>
      <c r="C486" s="156" t="s">
        <v>502</v>
      </c>
      <c r="D486" s="141" t="s">
        <v>5562</v>
      </c>
      <c r="E486" s="142" t="s">
        <v>949</v>
      </c>
      <c r="F486" s="142" t="s">
        <v>951</v>
      </c>
      <c r="G486" s="142">
        <v>30</v>
      </c>
      <c r="H486" s="143">
        <v>15710</v>
      </c>
      <c r="I486" s="142">
        <v>5</v>
      </c>
      <c r="J486" s="144" t="s">
        <v>4883</v>
      </c>
    </row>
    <row r="487" spans="1:10" s="145" customFormat="1" ht="19.899999999999999" customHeight="1" x14ac:dyDescent="0.2">
      <c r="A487" s="139" t="s">
        <v>6574</v>
      </c>
      <c r="B487" s="140" t="s">
        <v>2940</v>
      </c>
      <c r="C487" s="156" t="s">
        <v>503</v>
      </c>
      <c r="D487" s="141" t="s">
        <v>5564</v>
      </c>
      <c r="E487" s="142" t="s">
        <v>949</v>
      </c>
      <c r="F487" s="142" t="s">
        <v>951</v>
      </c>
      <c r="G487" s="142">
        <v>30</v>
      </c>
      <c r="H487" s="143">
        <v>20091</v>
      </c>
      <c r="I487" s="142">
        <v>5</v>
      </c>
      <c r="J487" s="144" t="s">
        <v>4883</v>
      </c>
    </row>
    <row r="488" spans="1:10" s="145" customFormat="1" ht="19.899999999999999" customHeight="1" x14ac:dyDescent="0.2">
      <c r="A488" s="139" t="s">
        <v>6574</v>
      </c>
      <c r="B488" s="140" t="s">
        <v>2940</v>
      </c>
      <c r="C488" s="156" t="s">
        <v>504</v>
      </c>
      <c r="D488" s="141" t="s">
        <v>5566</v>
      </c>
      <c r="E488" s="142" t="s">
        <v>949</v>
      </c>
      <c r="F488" s="142" t="s">
        <v>951</v>
      </c>
      <c r="G488" s="142">
        <v>38</v>
      </c>
      <c r="H488" s="143">
        <v>51289</v>
      </c>
      <c r="I488" s="142">
        <v>6</v>
      </c>
      <c r="J488" s="144" t="s">
        <v>6525</v>
      </c>
    </row>
    <row r="489" spans="1:10" s="145" customFormat="1" ht="19.899999999999999" customHeight="1" x14ac:dyDescent="0.2">
      <c r="A489" s="139" t="s">
        <v>6574</v>
      </c>
      <c r="B489" s="140" t="s">
        <v>2940</v>
      </c>
      <c r="C489" s="156" t="s">
        <v>505</v>
      </c>
      <c r="D489" s="141" t="s">
        <v>5568</v>
      </c>
      <c r="E489" s="142" t="s">
        <v>949</v>
      </c>
      <c r="F489" s="142" t="s">
        <v>951</v>
      </c>
      <c r="G489" s="142">
        <v>30</v>
      </c>
      <c r="H489" s="143">
        <v>16260</v>
      </c>
      <c r="I489" s="142">
        <v>5</v>
      </c>
      <c r="J489" s="144" t="s">
        <v>4883</v>
      </c>
    </row>
    <row r="490" spans="1:10" s="145" customFormat="1" ht="19.899999999999999" customHeight="1" x14ac:dyDescent="0.2">
      <c r="A490" s="139" t="s">
        <v>6574</v>
      </c>
      <c r="B490" s="140" t="s">
        <v>2940</v>
      </c>
      <c r="C490" s="156" t="s">
        <v>506</v>
      </c>
      <c r="D490" s="141" t="s">
        <v>5570</v>
      </c>
      <c r="E490" s="142" t="s">
        <v>949</v>
      </c>
      <c r="F490" s="142" t="s">
        <v>951</v>
      </c>
      <c r="G490" s="142">
        <v>39</v>
      </c>
      <c r="H490" s="143">
        <v>22483</v>
      </c>
      <c r="I490" s="142">
        <v>5</v>
      </c>
      <c r="J490" s="144" t="s">
        <v>4883</v>
      </c>
    </row>
    <row r="491" spans="1:10" s="145" customFormat="1" ht="19.899999999999999" customHeight="1" x14ac:dyDescent="0.2">
      <c r="A491" s="139" t="s">
        <v>6574</v>
      </c>
      <c r="B491" s="140" t="s">
        <v>2940</v>
      </c>
      <c r="C491" s="156" t="s">
        <v>507</v>
      </c>
      <c r="D491" s="141" t="s">
        <v>5572</v>
      </c>
      <c r="E491" s="142" t="s">
        <v>949</v>
      </c>
      <c r="F491" s="142" t="s">
        <v>951</v>
      </c>
      <c r="G491" s="142">
        <v>37</v>
      </c>
      <c r="H491" s="143">
        <v>31111</v>
      </c>
      <c r="I491" s="142">
        <v>6</v>
      </c>
      <c r="J491" s="144" t="s">
        <v>6525</v>
      </c>
    </row>
    <row r="492" spans="1:10" s="145" customFormat="1" ht="19.899999999999999" customHeight="1" x14ac:dyDescent="0.2">
      <c r="A492" s="139" t="s">
        <v>6574</v>
      </c>
      <c r="B492" s="140" t="s">
        <v>2940</v>
      </c>
      <c r="C492" s="156" t="s">
        <v>508</v>
      </c>
      <c r="D492" s="141" t="s">
        <v>5574</v>
      </c>
      <c r="E492" s="142" t="s">
        <v>949</v>
      </c>
      <c r="F492" s="142" t="s">
        <v>1062</v>
      </c>
      <c r="G492" s="142">
        <v>10</v>
      </c>
      <c r="H492" s="143">
        <v>16481</v>
      </c>
      <c r="I492" s="142">
        <v>3</v>
      </c>
      <c r="J492" s="144" t="s">
        <v>4908</v>
      </c>
    </row>
    <row r="493" spans="1:10" s="145" customFormat="1" ht="19.899999999999999" customHeight="1" x14ac:dyDescent="0.2">
      <c r="A493" s="139" t="s">
        <v>6574</v>
      </c>
      <c r="B493" s="140" t="s">
        <v>2940</v>
      </c>
      <c r="C493" s="156" t="s">
        <v>509</v>
      </c>
      <c r="D493" s="141" t="s">
        <v>5576</v>
      </c>
      <c r="E493" s="142" t="s">
        <v>949</v>
      </c>
      <c r="F493" s="142" t="s">
        <v>1062</v>
      </c>
      <c r="G493" s="142">
        <v>0</v>
      </c>
      <c r="H493" s="143">
        <v>19000</v>
      </c>
      <c r="I493" s="142">
        <v>3</v>
      </c>
      <c r="J493" s="144" t="s">
        <v>4908</v>
      </c>
    </row>
    <row r="494" spans="1:10" s="145" customFormat="1" ht="19.899999999999999" customHeight="1" x14ac:dyDescent="0.2">
      <c r="A494" s="139" t="s">
        <v>6574</v>
      </c>
      <c r="B494" s="140" t="s">
        <v>2940</v>
      </c>
      <c r="C494" s="156" t="s">
        <v>510</v>
      </c>
      <c r="D494" s="141" t="s">
        <v>5578</v>
      </c>
      <c r="E494" s="142" t="s">
        <v>949</v>
      </c>
      <c r="F494" s="142" t="s">
        <v>1062</v>
      </c>
      <c r="G494" s="142">
        <v>10</v>
      </c>
      <c r="H494" s="143">
        <v>17347</v>
      </c>
      <c r="I494" s="142">
        <v>3</v>
      </c>
      <c r="J494" s="144" t="s">
        <v>4908</v>
      </c>
    </row>
    <row r="495" spans="1:10" s="145" customFormat="1" ht="19.899999999999999" customHeight="1" x14ac:dyDescent="0.2">
      <c r="A495" s="139" t="s">
        <v>6577</v>
      </c>
      <c r="B495" s="140" t="s">
        <v>3246</v>
      </c>
      <c r="C495" s="156" t="s">
        <v>529</v>
      </c>
      <c r="D495" s="141" t="s">
        <v>6363</v>
      </c>
      <c r="E495" s="142" t="s">
        <v>939</v>
      </c>
      <c r="F495" s="142" t="s">
        <v>932</v>
      </c>
      <c r="G495" s="142">
        <v>541</v>
      </c>
      <c r="H495" s="143">
        <v>92939</v>
      </c>
      <c r="I495" s="142">
        <v>17</v>
      </c>
      <c r="J495" s="144" t="s">
        <v>6283</v>
      </c>
    </row>
    <row r="496" spans="1:10" s="145" customFormat="1" ht="19.899999999999999" customHeight="1" x14ac:dyDescent="0.2">
      <c r="A496" s="139" t="s">
        <v>6577</v>
      </c>
      <c r="B496" s="140" t="s">
        <v>3246</v>
      </c>
      <c r="C496" s="156" t="s">
        <v>530</v>
      </c>
      <c r="D496" s="141" t="s">
        <v>5611</v>
      </c>
      <c r="E496" s="142" t="s">
        <v>949</v>
      </c>
      <c r="F496" s="142" t="s">
        <v>951</v>
      </c>
      <c r="G496" s="142">
        <v>40</v>
      </c>
      <c r="H496" s="143">
        <v>21433</v>
      </c>
      <c r="I496" s="142">
        <v>5</v>
      </c>
      <c r="J496" s="144" t="s">
        <v>4883</v>
      </c>
    </row>
    <row r="497" spans="1:10" s="145" customFormat="1" ht="19.899999999999999" customHeight="1" x14ac:dyDescent="0.2">
      <c r="A497" s="139" t="s">
        <v>6577</v>
      </c>
      <c r="B497" s="140" t="s">
        <v>3246</v>
      </c>
      <c r="C497" s="156" t="s">
        <v>531</v>
      </c>
      <c r="D497" s="141" t="s">
        <v>5613</v>
      </c>
      <c r="E497" s="142" t="s">
        <v>949</v>
      </c>
      <c r="F497" s="142" t="s">
        <v>951</v>
      </c>
      <c r="G497" s="142">
        <v>59</v>
      </c>
      <c r="H497" s="143">
        <v>47346</v>
      </c>
      <c r="I497" s="142">
        <v>6</v>
      </c>
      <c r="J497" s="144" t="s">
        <v>6525</v>
      </c>
    </row>
    <row r="498" spans="1:10" s="145" customFormat="1" ht="19.899999999999999" customHeight="1" x14ac:dyDescent="0.2">
      <c r="A498" s="139" t="s">
        <v>6577</v>
      </c>
      <c r="B498" s="140" t="s">
        <v>3246</v>
      </c>
      <c r="C498" s="156" t="s">
        <v>532</v>
      </c>
      <c r="D498" s="141" t="s">
        <v>5615</v>
      </c>
      <c r="E498" s="142" t="s">
        <v>949</v>
      </c>
      <c r="F498" s="142" t="s">
        <v>951</v>
      </c>
      <c r="G498" s="142">
        <v>53</v>
      </c>
      <c r="H498" s="143">
        <v>34313</v>
      </c>
      <c r="I498" s="142">
        <v>6</v>
      </c>
      <c r="J498" s="144" t="s">
        <v>6525</v>
      </c>
    </row>
    <row r="499" spans="1:10" s="145" customFormat="1" ht="19.899999999999999" customHeight="1" x14ac:dyDescent="0.2">
      <c r="A499" s="139" t="s">
        <v>6577</v>
      </c>
      <c r="B499" s="140" t="s">
        <v>3246</v>
      </c>
      <c r="C499" s="156" t="s">
        <v>533</v>
      </c>
      <c r="D499" s="141" t="s">
        <v>5616</v>
      </c>
      <c r="E499" s="142" t="s">
        <v>949</v>
      </c>
      <c r="F499" s="142" t="s">
        <v>1062</v>
      </c>
      <c r="G499" s="142">
        <v>30</v>
      </c>
      <c r="H499" s="143">
        <v>8720</v>
      </c>
      <c r="I499" s="142">
        <v>2</v>
      </c>
      <c r="J499" s="144" t="s">
        <v>4934</v>
      </c>
    </row>
    <row r="500" spans="1:10" s="145" customFormat="1" ht="19.899999999999999" customHeight="1" x14ac:dyDescent="0.2">
      <c r="A500" s="139" t="s">
        <v>6577</v>
      </c>
      <c r="B500" s="140" t="s">
        <v>3246</v>
      </c>
      <c r="C500" s="156" t="s">
        <v>534</v>
      </c>
      <c r="D500" s="141" t="s">
        <v>5618</v>
      </c>
      <c r="E500" s="142" t="s">
        <v>949</v>
      </c>
      <c r="F500" s="142" t="s">
        <v>951</v>
      </c>
      <c r="G500" s="142">
        <v>32</v>
      </c>
      <c r="H500" s="143">
        <v>18270</v>
      </c>
      <c r="I500" s="142">
        <v>5</v>
      </c>
      <c r="J500" s="144" t="s">
        <v>4883</v>
      </c>
    </row>
    <row r="501" spans="1:10" s="145" customFormat="1" ht="19.899999999999999" customHeight="1" x14ac:dyDescent="0.2">
      <c r="A501" s="139" t="s">
        <v>6577</v>
      </c>
      <c r="B501" s="140" t="s">
        <v>3246</v>
      </c>
      <c r="C501" s="156" t="s">
        <v>535</v>
      </c>
      <c r="D501" s="141" t="s">
        <v>5620</v>
      </c>
      <c r="E501" s="142" t="s">
        <v>949</v>
      </c>
      <c r="F501" s="142" t="s">
        <v>951</v>
      </c>
      <c r="G501" s="142">
        <v>50</v>
      </c>
      <c r="H501" s="143">
        <v>21178</v>
      </c>
      <c r="I501" s="142">
        <v>5</v>
      </c>
      <c r="J501" s="144" t="s">
        <v>4883</v>
      </c>
    </row>
    <row r="502" spans="1:10" s="145" customFormat="1" ht="19.899999999999999" customHeight="1" x14ac:dyDescent="0.2">
      <c r="A502" s="139" t="s">
        <v>6577</v>
      </c>
      <c r="B502" s="140" t="s">
        <v>3246</v>
      </c>
      <c r="C502" s="156" t="s">
        <v>536</v>
      </c>
      <c r="D502" s="141" t="s">
        <v>5622</v>
      </c>
      <c r="E502" s="142" t="s">
        <v>949</v>
      </c>
      <c r="F502" s="142" t="s">
        <v>958</v>
      </c>
      <c r="G502" s="142">
        <v>113</v>
      </c>
      <c r="H502" s="143">
        <v>86720</v>
      </c>
      <c r="I502" s="142">
        <v>10</v>
      </c>
      <c r="J502" s="144" t="s">
        <v>4877</v>
      </c>
    </row>
    <row r="503" spans="1:10" s="145" customFormat="1" ht="19.899999999999999" customHeight="1" x14ac:dyDescent="0.2">
      <c r="A503" s="139" t="s">
        <v>6577</v>
      </c>
      <c r="B503" s="140" t="s">
        <v>3246</v>
      </c>
      <c r="C503" s="156" t="s">
        <v>537</v>
      </c>
      <c r="D503" s="141" t="s">
        <v>5624</v>
      </c>
      <c r="E503" s="142" t="s">
        <v>949</v>
      </c>
      <c r="F503" s="142" t="s">
        <v>951</v>
      </c>
      <c r="G503" s="142">
        <v>51</v>
      </c>
      <c r="H503" s="143">
        <v>26751</v>
      </c>
      <c r="I503" s="142">
        <v>5</v>
      </c>
      <c r="J503" s="144" t="s">
        <v>4883</v>
      </c>
    </row>
    <row r="504" spans="1:10" s="145" customFormat="1" ht="19.899999999999999" customHeight="1" x14ac:dyDescent="0.2">
      <c r="A504" s="139" t="s">
        <v>6577</v>
      </c>
      <c r="B504" s="140" t="s">
        <v>3246</v>
      </c>
      <c r="C504" s="156" t="s">
        <v>538</v>
      </c>
      <c r="D504" s="141" t="s">
        <v>5626</v>
      </c>
      <c r="E504" s="142" t="s">
        <v>949</v>
      </c>
      <c r="F504" s="142" t="s">
        <v>951</v>
      </c>
      <c r="G504" s="142">
        <v>42</v>
      </c>
      <c r="H504" s="143">
        <v>20168</v>
      </c>
      <c r="I504" s="142">
        <v>5</v>
      </c>
      <c r="J504" s="144" t="s">
        <v>4883</v>
      </c>
    </row>
    <row r="505" spans="1:10" s="145" customFormat="1" ht="19.899999999999999" customHeight="1" x14ac:dyDescent="0.2">
      <c r="A505" s="139" t="s">
        <v>6577</v>
      </c>
      <c r="B505" s="140" t="s">
        <v>3246</v>
      </c>
      <c r="C505" s="156" t="s">
        <v>539</v>
      </c>
      <c r="D505" s="141" t="s">
        <v>5628</v>
      </c>
      <c r="E505" s="142" t="s">
        <v>949</v>
      </c>
      <c r="F505" s="142" t="s">
        <v>951</v>
      </c>
      <c r="G505" s="142">
        <v>49</v>
      </c>
      <c r="H505" s="143">
        <v>32337</v>
      </c>
      <c r="I505" s="142">
        <v>6</v>
      </c>
      <c r="J505" s="144" t="s">
        <v>6525</v>
      </c>
    </row>
    <row r="506" spans="1:10" s="145" customFormat="1" ht="19.899999999999999" customHeight="1" x14ac:dyDescent="0.2">
      <c r="A506" s="139" t="s">
        <v>6577</v>
      </c>
      <c r="B506" s="140" t="s">
        <v>3246</v>
      </c>
      <c r="C506" s="156" t="s">
        <v>540</v>
      </c>
      <c r="D506" s="141" t="s">
        <v>6578</v>
      </c>
      <c r="E506" s="142" t="s">
        <v>949</v>
      </c>
      <c r="F506" s="142" t="s">
        <v>998</v>
      </c>
      <c r="G506" s="142">
        <v>60</v>
      </c>
      <c r="H506" s="143">
        <v>41671</v>
      </c>
      <c r="I506" s="142">
        <v>12</v>
      </c>
      <c r="J506" s="144" t="s">
        <v>6524</v>
      </c>
    </row>
    <row r="507" spans="1:10" s="145" customFormat="1" ht="19.899999999999999" customHeight="1" x14ac:dyDescent="0.2">
      <c r="A507" s="139" t="s">
        <v>6577</v>
      </c>
      <c r="B507" s="140" t="s">
        <v>3246</v>
      </c>
      <c r="C507" s="156" t="s">
        <v>541</v>
      </c>
      <c r="D507" s="141" t="s">
        <v>5632</v>
      </c>
      <c r="E507" s="142" t="s">
        <v>949</v>
      </c>
      <c r="F507" s="142" t="s">
        <v>951</v>
      </c>
      <c r="G507" s="142">
        <v>38</v>
      </c>
      <c r="H507" s="143">
        <v>31423</v>
      </c>
      <c r="I507" s="142">
        <v>6</v>
      </c>
      <c r="J507" s="144" t="s">
        <v>6525</v>
      </c>
    </row>
    <row r="508" spans="1:10" s="145" customFormat="1" ht="19.899999999999999" customHeight="1" x14ac:dyDescent="0.2">
      <c r="A508" s="139" t="s">
        <v>6577</v>
      </c>
      <c r="B508" s="140" t="s">
        <v>3246</v>
      </c>
      <c r="C508" s="156" t="s">
        <v>542</v>
      </c>
      <c r="D508" s="141" t="s">
        <v>5633</v>
      </c>
      <c r="E508" s="142" t="s">
        <v>949</v>
      </c>
      <c r="F508" s="142" t="s">
        <v>951</v>
      </c>
      <c r="G508" s="142">
        <v>30</v>
      </c>
      <c r="H508" s="143">
        <v>19866</v>
      </c>
      <c r="I508" s="142">
        <v>5</v>
      </c>
      <c r="J508" s="144" t="s">
        <v>4883</v>
      </c>
    </row>
    <row r="509" spans="1:10" s="145" customFormat="1" ht="19.899999999999999" customHeight="1" x14ac:dyDescent="0.2">
      <c r="A509" s="139" t="s">
        <v>6577</v>
      </c>
      <c r="B509" s="140" t="s">
        <v>3418</v>
      </c>
      <c r="C509" s="156" t="s">
        <v>511</v>
      </c>
      <c r="D509" s="141" t="s">
        <v>6359</v>
      </c>
      <c r="E509" s="142" t="s">
        <v>939</v>
      </c>
      <c r="F509" s="142" t="s">
        <v>932</v>
      </c>
      <c r="G509" s="142">
        <v>366</v>
      </c>
      <c r="H509" s="143">
        <v>109122</v>
      </c>
      <c r="I509" s="142">
        <v>16</v>
      </c>
      <c r="J509" s="144" t="s">
        <v>6484</v>
      </c>
    </row>
    <row r="510" spans="1:10" s="145" customFormat="1" ht="19.899999999999999" customHeight="1" x14ac:dyDescent="0.2">
      <c r="A510" s="139" t="s">
        <v>6577</v>
      </c>
      <c r="B510" s="140" t="s">
        <v>3418</v>
      </c>
      <c r="C510" s="156" t="s">
        <v>512</v>
      </c>
      <c r="D510" s="141" t="s">
        <v>5580</v>
      </c>
      <c r="E510" s="142" t="s">
        <v>949</v>
      </c>
      <c r="F510" s="142" t="s">
        <v>951</v>
      </c>
      <c r="G510" s="142">
        <v>40</v>
      </c>
      <c r="H510" s="143">
        <v>40087</v>
      </c>
      <c r="I510" s="142">
        <v>6</v>
      </c>
      <c r="J510" s="144" t="s">
        <v>6525</v>
      </c>
    </row>
    <row r="511" spans="1:10" s="145" customFormat="1" ht="19.899999999999999" customHeight="1" x14ac:dyDescent="0.2">
      <c r="A511" s="139" t="s">
        <v>6577</v>
      </c>
      <c r="B511" s="140" t="s">
        <v>3418</v>
      </c>
      <c r="C511" s="156" t="s">
        <v>513</v>
      </c>
      <c r="D511" s="141" t="s">
        <v>5582</v>
      </c>
      <c r="E511" s="142" t="s">
        <v>949</v>
      </c>
      <c r="F511" s="142" t="s">
        <v>951</v>
      </c>
      <c r="G511" s="142">
        <v>47</v>
      </c>
      <c r="H511" s="143">
        <v>44547</v>
      </c>
      <c r="I511" s="142">
        <v>6</v>
      </c>
      <c r="J511" s="144" t="s">
        <v>6525</v>
      </c>
    </row>
    <row r="512" spans="1:10" s="145" customFormat="1" ht="19.899999999999999" customHeight="1" x14ac:dyDescent="0.2">
      <c r="A512" s="139" t="s">
        <v>6577</v>
      </c>
      <c r="B512" s="140" t="s">
        <v>3418</v>
      </c>
      <c r="C512" s="156" t="s">
        <v>514</v>
      </c>
      <c r="D512" s="141" t="s">
        <v>5584</v>
      </c>
      <c r="E512" s="142" t="s">
        <v>949</v>
      </c>
      <c r="F512" s="142" t="s">
        <v>951</v>
      </c>
      <c r="G512" s="142">
        <v>43</v>
      </c>
      <c r="H512" s="143">
        <v>26830</v>
      </c>
      <c r="I512" s="142">
        <v>5</v>
      </c>
      <c r="J512" s="144" t="s">
        <v>4883</v>
      </c>
    </row>
    <row r="513" spans="1:10" s="145" customFormat="1" ht="19.899999999999999" customHeight="1" x14ac:dyDescent="0.2">
      <c r="A513" s="139" t="s">
        <v>6577</v>
      </c>
      <c r="B513" s="140" t="s">
        <v>3418</v>
      </c>
      <c r="C513" s="156" t="s">
        <v>515</v>
      </c>
      <c r="D513" s="141" t="s">
        <v>5586</v>
      </c>
      <c r="E513" s="142" t="s">
        <v>949</v>
      </c>
      <c r="F513" s="142" t="s">
        <v>951</v>
      </c>
      <c r="G513" s="142">
        <v>40</v>
      </c>
      <c r="H513" s="143">
        <v>17572</v>
      </c>
      <c r="I513" s="142">
        <v>5</v>
      </c>
      <c r="J513" s="144" t="s">
        <v>4883</v>
      </c>
    </row>
    <row r="514" spans="1:10" s="145" customFormat="1" ht="19.899999999999999" customHeight="1" x14ac:dyDescent="0.2">
      <c r="A514" s="139" t="s">
        <v>6577</v>
      </c>
      <c r="B514" s="140" t="s">
        <v>3418</v>
      </c>
      <c r="C514" s="156" t="s">
        <v>516</v>
      </c>
      <c r="D514" s="141" t="s">
        <v>5588</v>
      </c>
      <c r="E514" s="142" t="s">
        <v>949</v>
      </c>
      <c r="F514" s="142" t="s">
        <v>951</v>
      </c>
      <c r="G514" s="142">
        <v>39</v>
      </c>
      <c r="H514" s="143">
        <v>33060</v>
      </c>
      <c r="I514" s="142">
        <v>6</v>
      </c>
      <c r="J514" s="144" t="s">
        <v>6525</v>
      </c>
    </row>
    <row r="515" spans="1:10" s="145" customFormat="1" ht="19.899999999999999" customHeight="1" x14ac:dyDescent="0.2">
      <c r="A515" s="139" t="s">
        <v>6577</v>
      </c>
      <c r="B515" s="140" t="s">
        <v>3418</v>
      </c>
      <c r="C515" s="156" t="s">
        <v>3441</v>
      </c>
      <c r="D515" s="141" t="s">
        <v>5590</v>
      </c>
      <c r="E515" s="142" t="s">
        <v>949</v>
      </c>
      <c r="F515" s="142" t="s">
        <v>951</v>
      </c>
      <c r="G515" s="142">
        <v>60</v>
      </c>
      <c r="H515" s="143">
        <v>55233</v>
      </c>
      <c r="I515" s="142">
        <v>6</v>
      </c>
      <c r="J515" s="144" t="s">
        <v>6525</v>
      </c>
    </row>
    <row r="516" spans="1:10" s="145" customFormat="1" ht="19.899999999999999" customHeight="1" x14ac:dyDescent="0.2">
      <c r="A516" s="139" t="s">
        <v>6577</v>
      </c>
      <c r="B516" s="140" t="s">
        <v>3418</v>
      </c>
      <c r="C516" s="156" t="s">
        <v>517</v>
      </c>
      <c r="D516" s="141" t="s">
        <v>5592</v>
      </c>
      <c r="E516" s="142" t="s">
        <v>949</v>
      </c>
      <c r="F516" s="142" t="s">
        <v>958</v>
      </c>
      <c r="G516" s="142">
        <v>90</v>
      </c>
      <c r="H516" s="143">
        <v>53283</v>
      </c>
      <c r="I516" s="142">
        <v>10</v>
      </c>
      <c r="J516" s="144" t="s">
        <v>4877</v>
      </c>
    </row>
    <row r="517" spans="1:10" s="145" customFormat="1" ht="19.899999999999999" customHeight="1" x14ac:dyDescent="0.2">
      <c r="A517" s="139" t="s">
        <v>6577</v>
      </c>
      <c r="B517" s="140" t="s">
        <v>3418</v>
      </c>
      <c r="C517" s="156" t="s">
        <v>518</v>
      </c>
      <c r="D517" s="141" t="s">
        <v>5594</v>
      </c>
      <c r="E517" s="142" t="s">
        <v>949</v>
      </c>
      <c r="F517" s="142" t="s">
        <v>951</v>
      </c>
      <c r="G517" s="142">
        <v>36</v>
      </c>
      <c r="H517" s="143">
        <v>37785</v>
      </c>
      <c r="I517" s="142">
        <v>6</v>
      </c>
      <c r="J517" s="144" t="s">
        <v>6525</v>
      </c>
    </row>
    <row r="518" spans="1:10" s="145" customFormat="1" ht="19.899999999999999" customHeight="1" x14ac:dyDescent="0.2">
      <c r="A518" s="139" t="s">
        <v>6577</v>
      </c>
      <c r="B518" s="140" t="s">
        <v>3418</v>
      </c>
      <c r="C518" s="156" t="s">
        <v>519</v>
      </c>
      <c r="D518" s="141" t="s">
        <v>5595</v>
      </c>
      <c r="E518" s="142" t="s">
        <v>949</v>
      </c>
      <c r="F518" s="142" t="s">
        <v>951</v>
      </c>
      <c r="G518" s="142">
        <v>36</v>
      </c>
      <c r="H518" s="143">
        <v>43329</v>
      </c>
      <c r="I518" s="142">
        <v>6</v>
      </c>
      <c r="J518" s="144" t="s">
        <v>6525</v>
      </c>
    </row>
    <row r="519" spans="1:10" s="145" customFormat="1" ht="19.899999999999999" customHeight="1" x14ac:dyDescent="0.2">
      <c r="A519" s="139" t="s">
        <v>6577</v>
      </c>
      <c r="B519" s="140" t="s">
        <v>3418</v>
      </c>
      <c r="C519" s="156" t="s">
        <v>520</v>
      </c>
      <c r="D519" s="141" t="s">
        <v>6579</v>
      </c>
      <c r="E519" s="142" t="s">
        <v>949</v>
      </c>
      <c r="F519" s="142" t="s">
        <v>998</v>
      </c>
      <c r="G519" s="142">
        <v>118</v>
      </c>
      <c r="H519" s="143">
        <v>61277</v>
      </c>
      <c r="I519" s="142">
        <v>13</v>
      </c>
      <c r="J519" s="144" t="s">
        <v>6523</v>
      </c>
    </row>
    <row r="520" spans="1:10" s="145" customFormat="1" ht="19.899999999999999" customHeight="1" x14ac:dyDescent="0.2">
      <c r="A520" s="139" t="s">
        <v>6577</v>
      </c>
      <c r="B520" s="140" t="s">
        <v>3418</v>
      </c>
      <c r="C520" s="156" t="s">
        <v>3463</v>
      </c>
      <c r="D520" s="141" t="s">
        <v>5598</v>
      </c>
      <c r="E520" s="142" t="s">
        <v>949</v>
      </c>
      <c r="F520" s="142" t="s">
        <v>1062</v>
      </c>
      <c r="G520" s="142">
        <v>25</v>
      </c>
      <c r="H520" s="143">
        <v>11569</v>
      </c>
      <c r="I520" s="142">
        <v>2</v>
      </c>
      <c r="J520" s="144" t="s">
        <v>4934</v>
      </c>
    </row>
    <row r="521" spans="1:10" s="145" customFormat="1" ht="19.899999999999999" customHeight="1" x14ac:dyDescent="0.2">
      <c r="A521" s="139" t="s">
        <v>6577</v>
      </c>
      <c r="B521" s="140" t="s">
        <v>3100</v>
      </c>
      <c r="C521" s="156" t="s">
        <v>521</v>
      </c>
      <c r="D521" s="141" t="s">
        <v>6361</v>
      </c>
      <c r="E521" s="142" t="s">
        <v>939</v>
      </c>
      <c r="F521" s="142" t="s">
        <v>932</v>
      </c>
      <c r="G521" s="142">
        <v>262</v>
      </c>
      <c r="H521" s="143">
        <v>77013</v>
      </c>
      <c r="I521" s="142">
        <v>16</v>
      </c>
      <c r="J521" s="144" t="s">
        <v>6484</v>
      </c>
    </row>
    <row r="522" spans="1:10" s="145" customFormat="1" ht="19.899999999999999" customHeight="1" x14ac:dyDescent="0.2">
      <c r="A522" s="139" t="s">
        <v>6577</v>
      </c>
      <c r="B522" s="140" t="s">
        <v>3100</v>
      </c>
      <c r="C522" s="156" t="s">
        <v>522</v>
      </c>
      <c r="D522" s="141" t="s">
        <v>5599</v>
      </c>
      <c r="E522" s="142" t="s">
        <v>949</v>
      </c>
      <c r="F522" s="142" t="s">
        <v>951</v>
      </c>
      <c r="G522" s="142">
        <v>41</v>
      </c>
      <c r="H522" s="143">
        <v>41867</v>
      </c>
      <c r="I522" s="142">
        <v>6</v>
      </c>
      <c r="J522" s="144" t="s">
        <v>6525</v>
      </c>
    </row>
    <row r="523" spans="1:10" s="145" customFormat="1" ht="19.899999999999999" customHeight="1" x14ac:dyDescent="0.2">
      <c r="A523" s="139" t="s">
        <v>6577</v>
      </c>
      <c r="B523" s="140" t="s">
        <v>3100</v>
      </c>
      <c r="C523" s="156" t="s">
        <v>523</v>
      </c>
      <c r="D523" s="141" t="s">
        <v>5601</v>
      </c>
      <c r="E523" s="142" t="s">
        <v>949</v>
      </c>
      <c r="F523" s="142" t="s">
        <v>951</v>
      </c>
      <c r="G523" s="142">
        <v>74</v>
      </c>
      <c r="H523" s="143">
        <v>48249</v>
      </c>
      <c r="I523" s="142">
        <v>6</v>
      </c>
      <c r="J523" s="144" t="s">
        <v>6525</v>
      </c>
    </row>
    <row r="524" spans="1:10" s="145" customFormat="1" ht="19.899999999999999" customHeight="1" x14ac:dyDescent="0.2">
      <c r="A524" s="139" t="s">
        <v>6577</v>
      </c>
      <c r="B524" s="140" t="s">
        <v>3100</v>
      </c>
      <c r="C524" s="156" t="s">
        <v>524</v>
      </c>
      <c r="D524" s="141" t="s">
        <v>5603</v>
      </c>
      <c r="E524" s="142" t="s">
        <v>949</v>
      </c>
      <c r="F524" s="142" t="s">
        <v>998</v>
      </c>
      <c r="G524" s="142">
        <v>116</v>
      </c>
      <c r="H524" s="143">
        <v>53734</v>
      </c>
      <c r="I524" s="142">
        <v>13</v>
      </c>
      <c r="J524" s="144" t="s">
        <v>6523</v>
      </c>
    </row>
    <row r="525" spans="1:10" s="145" customFormat="1" ht="19.899999999999999" customHeight="1" x14ac:dyDescent="0.2">
      <c r="A525" s="139" t="s">
        <v>6577</v>
      </c>
      <c r="B525" s="140" t="s">
        <v>3100</v>
      </c>
      <c r="C525" s="156" t="s">
        <v>525</v>
      </c>
      <c r="D525" s="141" t="s">
        <v>5605</v>
      </c>
      <c r="E525" s="142" t="s">
        <v>949</v>
      </c>
      <c r="F525" s="142" t="s">
        <v>951</v>
      </c>
      <c r="G525" s="142">
        <v>37</v>
      </c>
      <c r="H525" s="143">
        <v>31408</v>
      </c>
      <c r="I525" s="142">
        <v>6</v>
      </c>
      <c r="J525" s="144" t="s">
        <v>6525</v>
      </c>
    </row>
    <row r="526" spans="1:10" s="145" customFormat="1" ht="19.899999999999999" customHeight="1" x14ac:dyDescent="0.2">
      <c r="A526" s="139" t="s">
        <v>6577</v>
      </c>
      <c r="B526" s="140" t="s">
        <v>3100</v>
      </c>
      <c r="C526" s="156" t="s">
        <v>526</v>
      </c>
      <c r="D526" s="141" t="s">
        <v>5606</v>
      </c>
      <c r="E526" s="142" t="s">
        <v>949</v>
      </c>
      <c r="F526" s="142" t="s">
        <v>951</v>
      </c>
      <c r="G526" s="142">
        <v>58</v>
      </c>
      <c r="H526" s="143">
        <v>30604</v>
      </c>
      <c r="I526" s="142">
        <v>6</v>
      </c>
      <c r="J526" s="144" t="s">
        <v>6525</v>
      </c>
    </row>
    <row r="527" spans="1:10" s="145" customFormat="1" ht="19.899999999999999" customHeight="1" x14ac:dyDescent="0.2">
      <c r="A527" s="139" t="s">
        <v>6577</v>
      </c>
      <c r="B527" s="140" t="s">
        <v>3100</v>
      </c>
      <c r="C527" s="156" t="s">
        <v>527</v>
      </c>
      <c r="D527" s="141" t="s">
        <v>5607</v>
      </c>
      <c r="E527" s="142" t="s">
        <v>949</v>
      </c>
      <c r="F527" s="142" t="s">
        <v>951</v>
      </c>
      <c r="G527" s="142">
        <v>38</v>
      </c>
      <c r="H527" s="143">
        <v>31783</v>
      </c>
      <c r="I527" s="142">
        <v>6</v>
      </c>
      <c r="J527" s="144" t="s">
        <v>6525</v>
      </c>
    </row>
    <row r="528" spans="1:10" s="145" customFormat="1" ht="19.899999999999999" customHeight="1" x14ac:dyDescent="0.2">
      <c r="A528" s="139" t="s">
        <v>6577</v>
      </c>
      <c r="B528" s="140" t="s">
        <v>3100</v>
      </c>
      <c r="C528" s="156" t="s">
        <v>528</v>
      </c>
      <c r="D528" s="141" t="s">
        <v>5609</v>
      </c>
      <c r="E528" s="142" t="s">
        <v>949</v>
      </c>
      <c r="F528" s="142" t="s">
        <v>1062</v>
      </c>
      <c r="G528" s="142">
        <v>32</v>
      </c>
      <c r="H528" s="143">
        <v>11275</v>
      </c>
      <c r="I528" s="142">
        <v>2</v>
      </c>
      <c r="J528" s="144" t="s">
        <v>4934</v>
      </c>
    </row>
    <row r="529" spans="1:10" s="145" customFormat="1" ht="19.899999999999999" customHeight="1" x14ac:dyDescent="0.2">
      <c r="A529" s="139" t="s">
        <v>6577</v>
      </c>
      <c r="B529" s="140" t="s">
        <v>3342</v>
      </c>
      <c r="C529" s="156" t="s">
        <v>543</v>
      </c>
      <c r="D529" s="141" t="s">
        <v>6433</v>
      </c>
      <c r="E529" s="142" t="s">
        <v>929</v>
      </c>
      <c r="F529" s="142" t="s">
        <v>6</v>
      </c>
      <c r="G529" s="142">
        <v>882</v>
      </c>
      <c r="H529" s="143">
        <v>143387</v>
      </c>
      <c r="I529" s="142">
        <v>19</v>
      </c>
      <c r="J529" s="144" t="s">
        <v>6514</v>
      </c>
    </row>
    <row r="530" spans="1:10" s="145" customFormat="1" ht="19.899999999999999" customHeight="1" x14ac:dyDescent="0.2">
      <c r="A530" s="139" t="s">
        <v>6577</v>
      </c>
      <c r="B530" s="140" t="s">
        <v>3342</v>
      </c>
      <c r="C530" s="156" t="s">
        <v>544</v>
      </c>
      <c r="D530" s="141" t="s">
        <v>5635</v>
      </c>
      <c r="E530" s="142" t="s">
        <v>949</v>
      </c>
      <c r="F530" s="142" t="s">
        <v>951</v>
      </c>
      <c r="G530" s="142">
        <v>40</v>
      </c>
      <c r="H530" s="143">
        <v>35642</v>
      </c>
      <c r="I530" s="142">
        <v>6</v>
      </c>
      <c r="J530" s="144" t="s">
        <v>6525</v>
      </c>
    </row>
    <row r="531" spans="1:10" s="145" customFormat="1" ht="19.899999999999999" customHeight="1" x14ac:dyDescent="0.2">
      <c r="A531" s="139" t="s">
        <v>6577</v>
      </c>
      <c r="B531" s="140" t="s">
        <v>3342</v>
      </c>
      <c r="C531" s="156" t="s">
        <v>545</v>
      </c>
      <c r="D531" s="141" t="s">
        <v>5637</v>
      </c>
      <c r="E531" s="142" t="s">
        <v>949</v>
      </c>
      <c r="F531" s="142" t="s">
        <v>951</v>
      </c>
      <c r="G531" s="142">
        <v>39</v>
      </c>
      <c r="H531" s="143">
        <v>24048</v>
      </c>
      <c r="I531" s="142">
        <v>5</v>
      </c>
      <c r="J531" s="144" t="s">
        <v>4883</v>
      </c>
    </row>
    <row r="532" spans="1:10" s="145" customFormat="1" ht="19.899999999999999" customHeight="1" x14ac:dyDescent="0.2">
      <c r="A532" s="139" t="s">
        <v>6577</v>
      </c>
      <c r="B532" s="140" t="s">
        <v>3342</v>
      </c>
      <c r="C532" s="156" t="s">
        <v>546</v>
      </c>
      <c r="D532" s="141" t="s">
        <v>5639</v>
      </c>
      <c r="E532" s="142" t="s">
        <v>949</v>
      </c>
      <c r="F532" s="142" t="s">
        <v>951</v>
      </c>
      <c r="G532" s="142">
        <v>90</v>
      </c>
      <c r="H532" s="143">
        <v>55854</v>
      </c>
      <c r="I532" s="142">
        <v>6</v>
      </c>
      <c r="J532" s="144" t="s">
        <v>6525</v>
      </c>
    </row>
    <row r="533" spans="1:10" s="145" customFormat="1" ht="19.899999999999999" customHeight="1" x14ac:dyDescent="0.2">
      <c r="A533" s="139" t="s">
        <v>6577</v>
      </c>
      <c r="B533" s="140" t="s">
        <v>3342</v>
      </c>
      <c r="C533" s="156" t="s">
        <v>547</v>
      </c>
      <c r="D533" s="141" t="s">
        <v>5641</v>
      </c>
      <c r="E533" s="142" t="s">
        <v>949</v>
      </c>
      <c r="F533" s="142" t="s">
        <v>958</v>
      </c>
      <c r="G533" s="142">
        <v>114</v>
      </c>
      <c r="H533" s="143">
        <v>39318</v>
      </c>
      <c r="I533" s="142">
        <v>9</v>
      </c>
      <c r="J533" s="144" t="s">
        <v>4966</v>
      </c>
    </row>
    <row r="534" spans="1:10" s="145" customFormat="1" ht="19.899999999999999" customHeight="1" x14ac:dyDescent="0.2">
      <c r="A534" s="139" t="s">
        <v>6577</v>
      </c>
      <c r="B534" s="140" t="s">
        <v>3342</v>
      </c>
      <c r="C534" s="156" t="s">
        <v>548</v>
      </c>
      <c r="D534" s="141" t="s">
        <v>5643</v>
      </c>
      <c r="E534" s="142" t="s">
        <v>949</v>
      </c>
      <c r="F534" s="142" t="s">
        <v>951</v>
      </c>
      <c r="G534" s="142">
        <v>38</v>
      </c>
      <c r="H534" s="143">
        <v>38022</v>
      </c>
      <c r="I534" s="142">
        <v>6</v>
      </c>
      <c r="J534" s="144" t="s">
        <v>6525</v>
      </c>
    </row>
    <row r="535" spans="1:10" s="145" customFormat="1" ht="19.899999999999999" customHeight="1" x14ac:dyDescent="0.2">
      <c r="A535" s="139" t="s">
        <v>6577</v>
      </c>
      <c r="B535" s="140" t="s">
        <v>3342</v>
      </c>
      <c r="C535" s="156" t="s">
        <v>549</v>
      </c>
      <c r="D535" s="141" t="s">
        <v>5645</v>
      </c>
      <c r="E535" s="142" t="s">
        <v>949</v>
      </c>
      <c r="F535" s="142" t="s">
        <v>1062</v>
      </c>
      <c r="G535" s="142">
        <v>15</v>
      </c>
      <c r="H535" s="143">
        <v>10626</v>
      </c>
      <c r="I535" s="142">
        <v>2</v>
      </c>
      <c r="J535" s="144" t="s">
        <v>4934</v>
      </c>
    </row>
    <row r="536" spans="1:10" s="145" customFormat="1" ht="19.899999999999999" customHeight="1" x14ac:dyDescent="0.2">
      <c r="A536" s="139" t="s">
        <v>6577</v>
      </c>
      <c r="B536" s="140" t="s">
        <v>3342</v>
      </c>
      <c r="C536" s="156" t="s">
        <v>550</v>
      </c>
      <c r="D536" s="141" t="s">
        <v>5647</v>
      </c>
      <c r="E536" s="142" t="s">
        <v>939</v>
      </c>
      <c r="F536" s="142" t="s">
        <v>942</v>
      </c>
      <c r="G536" s="142">
        <v>214</v>
      </c>
      <c r="H536" s="143">
        <v>92581</v>
      </c>
      <c r="I536" s="142">
        <v>15</v>
      </c>
      <c r="J536" s="144" t="s">
        <v>6517</v>
      </c>
    </row>
    <row r="537" spans="1:10" s="145" customFormat="1" ht="19.899999999999999" customHeight="1" x14ac:dyDescent="0.2">
      <c r="A537" s="139" t="s">
        <v>6577</v>
      </c>
      <c r="B537" s="140" t="s">
        <v>3342</v>
      </c>
      <c r="C537" s="156" t="s">
        <v>551</v>
      </c>
      <c r="D537" s="141" t="s">
        <v>5649</v>
      </c>
      <c r="E537" s="142" t="s">
        <v>949</v>
      </c>
      <c r="F537" s="142" t="s">
        <v>951</v>
      </c>
      <c r="G537" s="142">
        <v>38</v>
      </c>
      <c r="H537" s="143">
        <v>30434</v>
      </c>
      <c r="I537" s="142">
        <v>6</v>
      </c>
      <c r="J537" s="144" t="s">
        <v>6525</v>
      </c>
    </row>
    <row r="538" spans="1:10" s="145" customFormat="1" ht="19.899999999999999" customHeight="1" x14ac:dyDescent="0.2">
      <c r="A538" s="139" t="s">
        <v>6577</v>
      </c>
      <c r="B538" s="140" t="s">
        <v>3342</v>
      </c>
      <c r="C538" s="156" t="s">
        <v>552</v>
      </c>
      <c r="D538" s="141" t="s">
        <v>5650</v>
      </c>
      <c r="E538" s="142" t="s">
        <v>949</v>
      </c>
      <c r="F538" s="142" t="s">
        <v>958</v>
      </c>
      <c r="G538" s="142">
        <v>78</v>
      </c>
      <c r="H538" s="143">
        <v>52829</v>
      </c>
      <c r="I538" s="142">
        <v>10</v>
      </c>
      <c r="J538" s="144" t="s">
        <v>4877</v>
      </c>
    </row>
    <row r="539" spans="1:10" s="145" customFormat="1" ht="19.899999999999999" customHeight="1" x14ac:dyDescent="0.2">
      <c r="A539" s="139" t="s">
        <v>6577</v>
      </c>
      <c r="B539" s="140" t="s">
        <v>3342</v>
      </c>
      <c r="C539" s="156" t="s">
        <v>553</v>
      </c>
      <c r="D539" s="141" t="s">
        <v>5652</v>
      </c>
      <c r="E539" s="142" t="s">
        <v>949</v>
      </c>
      <c r="F539" s="142" t="s">
        <v>958</v>
      </c>
      <c r="G539" s="142">
        <v>119</v>
      </c>
      <c r="H539" s="143">
        <v>53134</v>
      </c>
      <c r="I539" s="142">
        <v>10</v>
      </c>
      <c r="J539" s="144" t="s">
        <v>4877</v>
      </c>
    </row>
    <row r="540" spans="1:10" s="145" customFormat="1" ht="19.899999999999999" customHeight="1" x14ac:dyDescent="0.2">
      <c r="A540" s="139" t="s">
        <v>6577</v>
      </c>
      <c r="B540" s="140" t="s">
        <v>3342</v>
      </c>
      <c r="C540" s="156" t="s">
        <v>554</v>
      </c>
      <c r="D540" s="141" t="s">
        <v>5654</v>
      </c>
      <c r="E540" s="142" t="s">
        <v>949</v>
      </c>
      <c r="F540" s="142" t="s">
        <v>951</v>
      </c>
      <c r="G540" s="142">
        <v>45</v>
      </c>
      <c r="H540" s="143">
        <v>26365</v>
      </c>
      <c r="I540" s="142">
        <v>5</v>
      </c>
      <c r="J540" s="144" t="s">
        <v>4883</v>
      </c>
    </row>
    <row r="541" spans="1:10" s="145" customFormat="1" ht="19.899999999999999" customHeight="1" x14ac:dyDescent="0.2">
      <c r="A541" s="139" t="s">
        <v>6577</v>
      </c>
      <c r="B541" s="140" t="s">
        <v>3342</v>
      </c>
      <c r="C541" s="156" t="s">
        <v>555</v>
      </c>
      <c r="D541" s="141" t="s">
        <v>5656</v>
      </c>
      <c r="E541" s="142" t="s">
        <v>949</v>
      </c>
      <c r="F541" s="142" t="s">
        <v>951</v>
      </c>
      <c r="G541" s="142">
        <v>38</v>
      </c>
      <c r="H541" s="143">
        <v>17915</v>
      </c>
      <c r="I541" s="142">
        <v>5</v>
      </c>
      <c r="J541" s="144" t="s">
        <v>4883</v>
      </c>
    </row>
    <row r="542" spans="1:10" s="145" customFormat="1" ht="19.899999999999999" customHeight="1" x14ac:dyDescent="0.2">
      <c r="A542" s="139" t="s">
        <v>6577</v>
      </c>
      <c r="B542" s="140" t="s">
        <v>3342</v>
      </c>
      <c r="C542" s="156" t="s">
        <v>556</v>
      </c>
      <c r="D542" s="141" t="s">
        <v>5658</v>
      </c>
      <c r="E542" s="142" t="s">
        <v>949</v>
      </c>
      <c r="F542" s="142" t="s">
        <v>951</v>
      </c>
      <c r="G542" s="142">
        <v>42</v>
      </c>
      <c r="H542" s="143">
        <v>24927</v>
      </c>
      <c r="I542" s="142">
        <v>5</v>
      </c>
      <c r="J542" s="144" t="s">
        <v>4883</v>
      </c>
    </row>
    <row r="543" spans="1:10" s="145" customFormat="1" ht="19.899999999999999" customHeight="1" x14ac:dyDescent="0.2">
      <c r="A543" s="139" t="s">
        <v>6577</v>
      </c>
      <c r="B543" s="140" t="s">
        <v>3342</v>
      </c>
      <c r="C543" s="156" t="s">
        <v>557</v>
      </c>
      <c r="D543" s="141" t="s">
        <v>5660</v>
      </c>
      <c r="E543" s="142" t="s">
        <v>949</v>
      </c>
      <c r="F543" s="142" t="s">
        <v>951</v>
      </c>
      <c r="G543" s="142">
        <v>40</v>
      </c>
      <c r="H543" s="143">
        <v>33084</v>
      </c>
      <c r="I543" s="142">
        <v>6</v>
      </c>
      <c r="J543" s="144" t="s">
        <v>6525</v>
      </c>
    </row>
    <row r="544" spans="1:10" s="145" customFormat="1" ht="19.899999999999999" customHeight="1" x14ac:dyDescent="0.2">
      <c r="A544" s="139" t="s">
        <v>6577</v>
      </c>
      <c r="B544" s="140" t="s">
        <v>3342</v>
      </c>
      <c r="C544" s="156" t="s">
        <v>558</v>
      </c>
      <c r="D544" s="141" t="s">
        <v>5661</v>
      </c>
      <c r="E544" s="142" t="s">
        <v>949</v>
      </c>
      <c r="F544" s="142" t="s">
        <v>951</v>
      </c>
      <c r="G544" s="142">
        <v>34</v>
      </c>
      <c r="H544" s="143">
        <v>28128</v>
      </c>
      <c r="I544" s="142">
        <v>5</v>
      </c>
      <c r="J544" s="144" t="s">
        <v>4883</v>
      </c>
    </row>
    <row r="545" spans="1:10" s="145" customFormat="1" ht="19.899999999999999" customHeight="1" x14ac:dyDescent="0.2">
      <c r="A545" s="139" t="s">
        <v>6577</v>
      </c>
      <c r="B545" s="140" t="s">
        <v>3342</v>
      </c>
      <c r="C545" s="156" t="s">
        <v>559</v>
      </c>
      <c r="D545" s="141" t="s">
        <v>6580</v>
      </c>
      <c r="E545" s="142" t="s">
        <v>939</v>
      </c>
      <c r="F545" s="142" t="s">
        <v>942</v>
      </c>
      <c r="G545" s="142">
        <v>240</v>
      </c>
      <c r="H545" s="143">
        <v>114703</v>
      </c>
      <c r="I545" s="142">
        <v>15</v>
      </c>
      <c r="J545" s="144" t="s">
        <v>6517</v>
      </c>
    </row>
    <row r="546" spans="1:10" s="145" customFormat="1" ht="19.899999999999999" customHeight="1" x14ac:dyDescent="0.2">
      <c r="A546" s="139" t="s">
        <v>6577</v>
      </c>
      <c r="B546" s="140" t="s">
        <v>3342</v>
      </c>
      <c r="C546" s="156" t="s">
        <v>560</v>
      </c>
      <c r="D546" s="141" t="s">
        <v>6581</v>
      </c>
      <c r="E546" s="142" t="s">
        <v>949</v>
      </c>
      <c r="F546" s="142" t="s">
        <v>951</v>
      </c>
      <c r="G546" s="142">
        <v>46</v>
      </c>
      <c r="H546" s="143">
        <v>28489</v>
      </c>
      <c r="I546" s="142">
        <v>5</v>
      </c>
      <c r="J546" s="144" t="s">
        <v>4883</v>
      </c>
    </row>
    <row r="547" spans="1:10" s="145" customFormat="1" ht="19.899999999999999" customHeight="1" x14ac:dyDescent="0.2">
      <c r="A547" s="139" t="s">
        <v>6577</v>
      </c>
      <c r="B547" s="140" t="s">
        <v>3304</v>
      </c>
      <c r="C547" s="156" t="s">
        <v>561</v>
      </c>
      <c r="D547" s="141" t="s">
        <v>6365</v>
      </c>
      <c r="E547" s="142" t="s">
        <v>939</v>
      </c>
      <c r="F547" s="142" t="s">
        <v>932</v>
      </c>
      <c r="G547" s="142">
        <v>400</v>
      </c>
      <c r="H547" s="143">
        <v>113268</v>
      </c>
      <c r="I547" s="142">
        <v>16</v>
      </c>
      <c r="J547" s="144" t="s">
        <v>6484</v>
      </c>
    </row>
    <row r="548" spans="1:10" s="145" customFormat="1" ht="19.899999999999999" customHeight="1" x14ac:dyDescent="0.2">
      <c r="A548" s="139" t="s">
        <v>6577</v>
      </c>
      <c r="B548" s="140" t="s">
        <v>3304</v>
      </c>
      <c r="C548" s="156" t="s">
        <v>562</v>
      </c>
      <c r="D548" s="141" t="s">
        <v>5667</v>
      </c>
      <c r="E548" s="142" t="s">
        <v>949</v>
      </c>
      <c r="F548" s="142" t="s">
        <v>958</v>
      </c>
      <c r="G548" s="142">
        <v>109</v>
      </c>
      <c r="H548" s="143">
        <v>58405</v>
      </c>
      <c r="I548" s="142">
        <v>10</v>
      </c>
      <c r="J548" s="144" t="s">
        <v>4877</v>
      </c>
    </row>
    <row r="549" spans="1:10" s="145" customFormat="1" ht="19.899999999999999" customHeight="1" x14ac:dyDescent="0.2">
      <c r="A549" s="139" t="s">
        <v>6577</v>
      </c>
      <c r="B549" s="140" t="s">
        <v>3304</v>
      </c>
      <c r="C549" s="156" t="s">
        <v>563</v>
      </c>
      <c r="D549" s="141" t="s">
        <v>5669</v>
      </c>
      <c r="E549" s="142" t="s">
        <v>949</v>
      </c>
      <c r="F549" s="142" t="s">
        <v>951</v>
      </c>
      <c r="G549" s="142">
        <v>33</v>
      </c>
      <c r="H549" s="143">
        <v>23639</v>
      </c>
      <c r="I549" s="142">
        <v>5</v>
      </c>
      <c r="J549" s="144" t="s">
        <v>4883</v>
      </c>
    </row>
    <row r="550" spans="1:10" s="145" customFormat="1" ht="19.899999999999999" customHeight="1" x14ac:dyDescent="0.2">
      <c r="A550" s="139" t="s">
        <v>6577</v>
      </c>
      <c r="B550" s="140" t="s">
        <v>3304</v>
      </c>
      <c r="C550" s="156" t="s">
        <v>564</v>
      </c>
      <c r="D550" s="141" t="s">
        <v>5671</v>
      </c>
      <c r="E550" s="142" t="s">
        <v>949</v>
      </c>
      <c r="F550" s="142" t="s">
        <v>951</v>
      </c>
      <c r="G550" s="142">
        <v>71</v>
      </c>
      <c r="H550" s="143">
        <v>20295</v>
      </c>
      <c r="I550" s="142">
        <v>5</v>
      </c>
      <c r="J550" s="144" t="s">
        <v>4883</v>
      </c>
    </row>
    <row r="551" spans="1:10" s="145" customFormat="1" ht="19.899999999999999" customHeight="1" x14ac:dyDescent="0.2">
      <c r="A551" s="139" t="s">
        <v>6577</v>
      </c>
      <c r="B551" s="140" t="s">
        <v>3304</v>
      </c>
      <c r="C551" s="156" t="s">
        <v>565</v>
      </c>
      <c r="D551" s="141" t="s">
        <v>6582</v>
      </c>
      <c r="E551" s="142" t="s">
        <v>949</v>
      </c>
      <c r="F551" s="142" t="s">
        <v>998</v>
      </c>
      <c r="G551" s="142">
        <v>283</v>
      </c>
      <c r="H551" s="143">
        <v>63880</v>
      </c>
      <c r="I551" s="142">
        <v>13</v>
      </c>
      <c r="J551" s="144" t="s">
        <v>6523</v>
      </c>
    </row>
    <row r="552" spans="1:10" s="145" customFormat="1" ht="19.899999999999999" customHeight="1" x14ac:dyDescent="0.2">
      <c r="A552" s="139" t="s">
        <v>6577</v>
      </c>
      <c r="B552" s="140" t="s">
        <v>3304</v>
      </c>
      <c r="C552" s="156" t="s">
        <v>566</v>
      </c>
      <c r="D552" s="141" t="s">
        <v>5675</v>
      </c>
      <c r="E552" s="142" t="s">
        <v>949</v>
      </c>
      <c r="F552" s="142" t="s">
        <v>1062</v>
      </c>
      <c r="G552" s="142">
        <v>28</v>
      </c>
      <c r="H552" s="143">
        <v>20366</v>
      </c>
      <c r="I552" s="142">
        <v>3</v>
      </c>
      <c r="J552" s="144" t="s">
        <v>4908</v>
      </c>
    </row>
    <row r="553" spans="1:10" s="145" customFormat="1" ht="19.899999999999999" customHeight="1" x14ac:dyDescent="0.2">
      <c r="A553" s="139" t="s">
        <v>6577</v>
      </c>
      <c r="B553" s="140" t="s">
        <v>3304</v>
      </c>
      <c r="C553" s="156" t="s">
        <v>567</v>
      </c>
      <c r="D553" s="141" t="s">
        <v>5676</v>
      </c>
      <c r="E553" s="142" t="s">
        <v>949</v>
      </c>
      <c r="F553" s="142" t="s">
        <v>1062</v>
      </c>
      <c r="G553" s="142">
        <v>23</v>
      </c>
      <c r="H553" s="143">
        <v>11913</v>
      </c>
      <c r="I553" s="142">
        <v>2</v>
      </c>
      <c r="J553" s="144" t="s">
        <v>4934</v>
      </c>
    </row>
    <row r="554" spans="1:10" s="145" customFormat="1" ht="19.899999999999999" customHeight="1" x14ac:dyDescent="0.2">
      <c r="A554" s="139" t="s">
        <v>6577</v>
      </c>
      <c r="B554" s="140" t="s">
        <v>3304</v>
      </c>
      <c r="C554" s="156" t="s">
        <v>568</v>
      </c>
      <c r="D554" s="141" t="s">
        <v>5678</v>
      </c>
      <c r="E554" s="142" t="s">
        <v>949</v>
      </c>
      <c r="F554" s="142" t="s">
        <v>951</v>
      </c>
      <c r="G554" s="142">
        <v>30</v>
      </c>
      <c r="H554" s="143">
        <v>36464</v>
      </c>
      <c r="I554" s="142">
        <v>6</v>
      </c>
      <c r="J554" s="144" t="s">
        <v>6525</v>
      </c>
    </row>
    <row r="555" spans="1:10" s="145" customFormat="1" ht="19.899999999999999" customHeight="1" x14ac:dyDescent="0.2">
      <c r="A555" s="139" t="s">
        <v>6577</v>
      </c>
      <c r="B555" s="140" t="s">
        <v>3304</v>
      </c>
      <c r="C555" s="156" t="s">
        <v>569</v>
      </c>
      <c r="D555" s="141" t="s">
        <v>5680</v>
      </c>
      <c r="E555" s="142" t="s">
        <v>949</v>
      </c>
      <c r="F555" s="142" t="s">
        <v>1062</v>
      </c>
      <c r="G555" s="142">
        <v>30</v>
      </c>
      <c r="H555" s="143">
        <v>29000</v>
      </c>
      <c r="I555" s="142">
        <v>4</v>
      </c>
      <c r="J555" s="144" t="s">
        <v>4950</v>
      </c>
    </row>
    <row r="556" spans="1:10" s="145" customFormat="1" ht="19.899999999999999" customHeight="1" x14ac:dyDescent="0.2">
      <c r="A556" s="139" t="s">
        <v>6577</v>
      </c>
      <c r="B556" s="140" t="s">
        <v>3133</v>
      </c>
      <c r="C556" s="156" t="s">
        <v>570</v>
      </c>
      <c r="D556" s="141" t="s">
        <v>6367</v>
      </c>
      <c r="E556" s="142" t="s">
        <v>939</v>
      </c>
      <c r="F556" s="142" t="s">
        <v>932</v>
      </c>
      <c r="G556" s="142">
        <v>353</v>
      </c>
      <c r="H556" s="143">
        <v>99555</v>
      </c>
      <c r="I556" s="142">
        <v>16</v>
      </c>
      <c r="J556" s="144" t="s">
        <v>6484</v>
      </c>
    </row>
    <row r="557" spans="1:10" s="145" customFormat="1" ht="19.899999999999999" customHeight="1" x14ac:dyDescent="0.2">
      <c r="A557" s="139" t="s">
        <v>6577</v>
      </c>
      <c r="B557" s="140" t="s">
        <v>3133</v>
      </c>
      <c r="C557" s="156" t="s">
        <v>571</v>
      </c>
      <c r="D557" s="141" t="s">
        <v>5682</v>
      </c>
      <c r="E557" s="142" t="s">
        <v>949</v>
      </c>
      <c r="F557" s="142" t="s">
        <v>958</v>
      </c>
      <c r="G557" s="142">
        <v>78</v>
      </c>
      <c r="H557" s="143">
        <v>69676</v>
      </c>
      <c r="I557" s="142">
        <v>10</v>
      </c>
      <c r="J557" s="144" t="s">
        <v>4877</v>
      </c>
    </row>
    <row r="558" spans="1:10" s="145" customFormat="1" ht="19.899999999999999" customHeight="1" x14ac:dyDescent="0.2">
      <c r="A558" s="139" t="s">
        <v>6577</v>
      </c>
      <c r="B558" s="140" t="s">
        <v>3133</v>
      </c>
      <c r="C558" s="156" t="s">
        <v>572</v>
      </c>
      <c r="D558" s="141" t="s">
        <v>5684</v>
      </c>
      <c r="E558" s="142" t="s">
        <v>949</v>
      </c>
      <c r="F558" s="142" t="s">
        <v>951</v>
      </c>
      <c r="G558" s="142">
        <v>40</v>
      </c>
      <c r="H558" s="143">
        <v>46962</v>
      </c>
      <c r="I558" s="142">
        <v>6</v>
      </c>
      <c r="J558" s="144" t="s">
        <v>6525</v>
      </c>
    </row>
    <row r="559" spans="1:10" s="145" customFormat="1" ht="19.899999999999999" customHeight="1" x14ac:dyDescent="0.2">
      <c r="A559" s="139" t="s">
        <v>6577</v>
      </c>
      <c r="B559" s="140" t="s">
        <v>3133</v>
      </c>
      <c r="C559" s="156" t="s">
        <v>573</v>
      </c>
      <c r="D559" s="141" t="s">
        <v>5686</v>
      </c>
      <c r="E559" s="142" t="s">
        <v>949</v>
      </c>
      <c r="F559" s="142" t="s">
        <v>958</v>
      </c>
      <c r="G559" s="142">
        <v>90</v>
      </c>
      <c r="H559" s="143">
        <v>82808</v>
      </c>
      <c r="I559" s="142">
        <v>10</v>
      </c>
      <c r="J559" s="144" t="s">
        <v>4877</v>
      </c>
    </row>
    <row r="560" spans="1:10" s="145" customFormat="1" ht="19.899999999999999" customHeight="1" x14ac:dyDescent="0.2">
      <c r="A560" s="139" t="s">
        <v>6577</v>
      </c>
      <c r="B560" s="140" t="s">
        <v>3133</v>
      </c>
      <c r="C560" s="156" t="s">
        <v>574</v>
      </c>
      <c r="D560" s="141" t="s">
        <v>5688</v>
      </c>
      <c r="E560" s="142" t="s">
        <v>949</v>
      </c>
      <c r="F560" s="142" t="s">
        <v>951</v>
      </c>
      <c r="G560" s="142">
        <v>66</v>
      </c>
      <c r="H560" s="143">
        <v>53254</v>
      </c>
      <c r="I560" s="142">
        <v>6</v>
      </c>
      <c r="J560" s="144" t="s">
        <v>6525</v>
      </c>
    </row>
    <row r="561" spans="1:10" s="145" customFormat="1" ht="19.899999999999999" customHeight="1" x14ac:dyDescent="0.2">
      <c r="A561" s="139" t="s">
        <v>6577</v>
      </c>
      <c r="B561" s="140" t="s">
        <v>3133</v>
      </c>
      <c r="C561" s="156" t="s">
        <v>575</v>
      </c>
      <c r="D561" s="141" t="s">
        <v>6583</v>
      </c>
      <c r="E561" s="142" t="s">
        <v>949</v>
      </c>
      <c r="F561" s="142" t="s">
        <v>951</v>
      </c>
      <c r="G561" s="142">
        <v>46</v>
      </c>
      <c r="H561" s="143">
        <v>29003</v>
      </c>
      <c r="I561" s="142">
        <v>5</v>
      </c>
      <c r="J561" s="144" t="s">
        <v>4883</v>
      </c>
    </row>
    <row r="562" spans="1:10" s="145" customFormat="1" ht="19.899999999999999" customHeight="1" x14ac:dyDescent="0.2">
      <c r="A562" s="139" t="s">
        <v>6577</v>
      </c>
      <c r="B562" s="140" t="s">
        <v>3158</v>
      </c>
      <c r="C562" s="156" t="s">
        <v>576</v>
      </c>
      <c r="D562" s="141" t="s">
        <v>6435</v>
      </c>
      <c r="E562" s="142" t="s">
        <v>929</v>
      </c>
      <c r="F562" s="142" t="s">
        <v>6</v>
      </c>
      <c r="G562" s="142">
        <v>1148</v>
      </c>
      <c r="H562" s="143">
        <v>257542</v>
      </c>
      <c r="I562" s="142">
        <v>20</v>
      </c>
      <c r="J562" s="144" t="s">
        <v>6412</v>
      </c>
    </row>
    <row r="563" spans="1:10" s="145" customFormat="1" ht="19.899999999999999" customHeight="1" x14ac:dyDescent="0.2">
      <c r="A563" s="139" t="s">
        <v>6577</v>
      </c>
      <c r="B563" s="140" t="s">
        <v>3158</v>
      </c>
      <c r="C563" s="156" t="s">
        <v>577</v>
      </c>
      <c r="D563" s="141" t="s">
        <v>5692</v>
      </c>
      <c r="E563" s="142" t="s">
        <v>949</v>
      </c>
      <c r="F563" s="142" t="s">
        <v>951</v>
      </c>
      <c r="G563" s="142">
        <v>52</v>
      </c>
      <c r="H563" s="143">
        <v>51670</v>
      </c>
      <c r="I563" s="142">
        <v>6</v>
      </c>
      <c r="J563" s="144" t="s">
        <v>6525</v>
      </c>
    </row>
    <row r="564" spans="1:10" s="145" customFormat="1" ht="19.899999999999999" customHeight="1" x14ac:dyDescent="0.2">
      <c r="A564" s="139" t="s">
        <v>6577</v>
      </c>
      <c r="B564" s="140" t="s">
        <v>3158</v>
      </c>
      <c r="C564" s="156" t="s">
        <v>578</v>
      </c>
      <c r="D564" s="141" t="s">
        <v>5694</v>
      </c>
      <c r="E564" s="142" t="s">
        <v>949</v>
      </c>
      <c r="F564" s="142" t="s">
        <v>951</v>
      </c>
      <c r="G564" s="142">
        <v>60</v>
      </c>
      <c r="H564" s="143">
        <v>49879</v>
      </c>
      <c r="I564" s="142">
        <v>6</v>
      </c>
      <c r="J564" s="144" t="s">
        <v>6525</v>
      </c>
    </row>
    <row r="565" spans="1:10" s="145" customFormat="1" ht="19.899999999999999" customHeight="1" x14ac:dyDescent="0.2">
      <c r="A565" s="139" t="s">
        <v>6577</v>
      </c>
      <c r="B565" s="140" t="s">
        <v>3158</v>
      </c>
      <c r="C565" s="156" t="s">
        <v>579</v>
      </c>
      <c r="D565" s="141" t="s">
        <v>5696</v>
      </c>
      <c r="E565" s="142" t="s">
        <v>939</v>
      </c>
      <c r="F565" s="142" t="s">
        <v>942</v>
      </c>
      <c r="G565" s="142">
        <v>199</v>
      </c>
      <c r="H565" s="143">
        <v>84440</v>
      </c>
      <c r="I565" s="142">
        <v>14</v>
      </c>
      <c r="J565" s="144" t="s">
        <v>6518</v>
      </c>
    </row>
    <row r="566" spans="1:10" s="145" customFormat="1" ht="19.899999999999999" customHeight="1" x14ac:dyDescent="0.2">
      <c r="A566" s="139" t="s">
        <v>6577</v>
      </c>
      <c r="B566" s="140" t="s">
        <v>3158</v>
      </c>
      <c r="C566" s="156" t="s">
        <v>580</v>
      </c>
      <c r="D566" s="141" t="s">
        <v>5698</v>
      </c>
      <c r="E566" s="142" t="s">
        <v>949</v>
      </c>
      <c r="F566" s="142" t="s">
        <v>1062</v>
      </c>
      <c r="G566" s="142">
        <v>8</v>
      </c>
      <c r="H566" s="143">
        <v>4003</v>
      </c>
      <c r="I566" s="142">
        <v>2</v>
      </c>
      <c r="J566" s="144" t="s">
        <v>4934</v>
      </c>
    </row>
    <row r="567" spans="1:10" s="145" customFormat="1" ht="19.899999999999999" customHeight="1" x14ac:dyDescent="0.2">
      <c r="A567" s="139" t="s">
        <v>6577</v>
      </c>
      <c r="B567" s="140" t="s">
        <v>3158</v>
      </c>
      <c r="C567" s="156" t="s">
        <v>581</v>
      </c>
      <c r="D567" s="141" t="s">
        <v>5700</v>
      </c>
      <c r="E567" s="142" t="s">
        <v>949</v>
      </c>
      <c r="F567" s="142" t="s">
        <v>951</v>
      </c>
      <c r="G567" s="142">
        <v>40</v>
      </c>
      <c r="H567" s="143">
        <v>37281</v>
      </c>
      <c r="I567" s="142">
        <v>6</v>
      </c>
      <c r="J567" s="144" t="s">
        <v>6525</v>
      </c>
    </row>
    <row r="568" spans="1:10" s="145" customFormat="1" ht="19.899999999999999" customHeight="1" x14ac:dyDescent="0.2">
      <c r="A568" s="139" t="s">
        <v>6577</v>
      </c>
      <c r="B568" s="140" t="s">
        <v>3158</v>
      </c>
      <c r="C568" s="156" t="s">
        <v>582</v>
      </c>
      <c r="D568" s="141" t="s">
        <v>5702</v>
      </c>
      <c r="E568" s="142" t="s">
        <v>949</v>
      </c>
      <c r="F568" s="142" t="s">
        <v>998</v>
      </c>
      <c r="G568" s="142">
        <v>126</v>
      </c>
      <c r="H568" s="143">
        <v>91463</v>
      </c>
      <c r="I568" s="142">
        <v>13</v>
      </c>
      <c r="J568" s="144" t="s">
        <v>6523</v>
      </c>
    </row>
    <row r="569" spans="1:10" s="145" customFormat="1" ht="19.899999999999999" customHeight="1" x14ac:dyDescent="0.2">
      <c r="A569" s="139" t="s">
        <v>6577</v>
      </c>
      <c r="B569" s="140" t="s">
        <v>3158</v>
      </c>
      <c r="C569" s="156" t="s">
        <v>583</v>
      </c>
      <c r="D569" s="141" t="s">
        <v>5704</v>
      </c>
      <c r="E569" s="142" t="s">
        <v>949</v>
      </c>
      <c r="F569" s="142" t="s">
        <v>951</v>
      </c>
      <c r="G569" s="142">
        <v>30</v>
      </c>
      <c r="H569" s="143">
        <v>25221</v>
      </c>
      <c r="I569" s="142">
        <v>5</v>
      </c>
      <c r="J569" s="144" t="s">
        <v>4883</v>
      </c>
    </row>
    <row r="570" spans="1:10" s="145" customFormat="1" ht="19.899999999999999" customHeight="1" x14ac:dyDescent="0.2">
      <c r="A570" s="139" t="s">
        <v>6577</v>
      </c>
      <c r="B570" s="140" t="s">
        <v>3158</v>
      </c>
      <c r="C570" s="156" t="s">
        <v>584</v>
      </c>
      <c r="D570" s="141" t="s">
        <v>5706</v>
      </c>
      <c r="E570" s="142" t="s">
        <v>949</v>
      </c>
      <c r="F570" s="142" t="s">
        <v>951</v>
      </c>
      <c r="G570" s="142">
        <v>30</v>
      </c>
      <c r="H570" s="143">
        <v>29856</v>
      </c>
      <c r="I570" s="142">
        <v>5</v>
      </c>
      <c r="J570" s="144" t="s">
        <v>4883</v>
      </c>
    </row>
    <row r="571" spans="1:10" s="145" customFormat="1" ht="19.899999999999999" customHeight="1" x14ac:dyDescent="0.2">
      <c r="A571" s="139" t="s">
        <v>6577</v>
      </c>
      <c r="B571" s="140" t="s">
        <v>3158</v>
      </c>
      <c r="C571" s="156" t="s">
        <v>585</v>
      </c>
      <c r="D571" s="141" t="s">
        <v>5708</v>
      </c>
      <c r="E571" s="142" t="s">
        <v>949</v>
      </c>
      <c r="F571" s="142" t="s">
        <v>951</v>
      </c>
      <c r="G571" s="142">
        <v>38</v>
      </c>
      <c r="H571" s="143">
        <v>36781</v>
      </c>
      <c r="I571" s="142">
        <v>6</v>
      </c>
      <c r="J571" s="144" t="s">
        <v>6525</v>
      </c>
    </row>
    <row r="572" spans="1:10" s="145" customFormat="1" ht="19.899999999999999" customHeight="1" x14ac:dyDescent="0.2">
      <c r="A572" s="139" t="s">
        <v>6577</v>
      </c>
      <c r="B572" s="140" t="s">
        <v>3158</v>
      </c>
      <c r="C572" s="156" t="s">
        <v>586</v>
      </c>
      <c r="D572" s="141" t="s">
        <v>5709</v>
      </c>
      <c r="E572" s="142" t="s">
        <v>949</v>
      </c>
      <c r="F572" s="142" t="s">
        <v>951</v>
      </c>
      <c r="G572" s="142">
        <v>55</v>
      </c>
      <c r="H572" s="143">
        <v>43659</v>
      </c>
      <c r="I572" s="142">
        <v>6</v>
      </c>
      <c r="J572" s="144" t="s">
        <v>6525</v>
      </c>
    </row>
    <row r="573" spans="1:10" s="145" customFormat="1" ht="19.899999999999999" customHeight="1" x14ac:dyDescent="0.2">
      <c r="A573" s="139" t="s">
        <v>6577</v>
      </c>
      <c r="B573" s="140" t="s">
        <v>3158</v>
      </c>
      <c r="C573" s="156" t="s">
        <v>587</v>
      </c>
      <c r="D573" s="141" t="s">
        <v>5711</v>
      </c>
      <c r="E573" s="142" t="s">
        <v>949</v>
      </c>
      <c r="F573" s="142" t="s">
        <v>998</v>
      </c>
      <c r="G573" s="142">
        <v>114</v>
      </c>
      <c r="H573" s="143">
        <v>86983</v>
      </c>
      <c r="I573" s="142">
        <v>13</v>
      </c>
      <c r="J573" s="144" t="s">
        <v>6523</v>
      </c>
    </row>
    <row r="574" spans="1:10" s="145" customFormat="1" ht="19.899999999999999" customHeight="1" x14ac:dyDescent="0.2">
      <c r="A574" s="139" t="s">
        <v>6577</v>
      </c>
      <c r="B574" s="140" t="s">
        <v>3158</v>
      </c>
      <c r="C574" s="156" t="s">
        <v>588</v>
      </c>
      <c r="D574" s="141" t="s">
        <v>5713</v>
      </c>
      <c r="E574" s="142" t="s">
        <v>949</v>
      </c>
      <c r="F574" s="142" t="s">
        <v>951</v>
      </c>
      <c r="G574" s="142">
        <v>88</v>
      </c>
      <c r="H574" s="143">
        <v>47093</v>
      </c>
      <c r="I574" s="142">
        <v>6</v>
      </c>
      <c r="J574" s="144" t="s">
        <v>6525</v>
      </c>
    </row>
    <row r="575" spans="1:10" s="145" customFormat="1" ht="19.899999999999999" customHeight="1" x14ac:dyDescent="0.2">
      <c r="A575" s="139" t="s">
        <v>6577</v>
      </c>
      <c r="B575" s="140" t="s">
        <v>3158</v>
      </c>
      <c r="C575" s="156" t="s">
        <v>589</v>
      </c>
      <c r="D575" s="141" t="s">
        <v>5715</v>
      </c>
      <c r="E575" s="142" t="s">
        <v>949</v>
      </c>
      <c r="F575" s="142" t="s">
        <v>958</v>
      </c>
      <c r="G575" s="142">
        <v>114</v>
      </c>
      <c r="H575" s="143">
        <v>88597</v>
      </c>
      <c r="I575" s="142">
        <v>10</v>
      </c>
      <c r="J575" s="144" t="s">
        <v>4877</v>
      </c>
    </row>
    <row r="576" spans="1:10" s="145" customFormat="1" ht="19.899999999999999" customHeight="1" x14ac:dyDescent="0.2">
      <c r="A576" s="139" t="s">
        <v>6577</v>
      </c>
      <c r="B576" s="140" t="s">
        <v>3158</v>
      </c>
      <c r="C576" s="156" t="s">
        <v>590</v>
      </c>
      <c r="D576" s="141" t="s">
        <v>5717</v>
      </c>
      <c r="E576" s="142" t="s">
        <v>949</v>
      </c>
      <c r="F576" s="142" t="s">
        <v>951</v>
      </c>
      <c r="G576" s="142">
        <v>30</v>
      </c>
      <c r="H576" s="143">
        <v>22357</v>
      </c>
      <c r="I576" s="142">
        <v>5</v>
      </c>
      <c r="J576" s="144" t="s">
        <v>4883</v>
      </c>
    </row>
    <row r="577" spans="1:10" s="145" customFormat="1" ht="19.899999999999999" customHeight="1" x14ac:dyDescent="0.2">
      <c r="A577" s="139" t="s">
        <v>6577</v>
      </c>
      <c r="B577" s="140" t="s">
        <v>3158</v>
      </c>
      <c r="C577" s="156" t="s">
        <v>591</v>
      </c>
      <c r="D577" s="141" t="s">
        <v>5719</v>
      </c>
      <c r="E577" s="142" t="s">
        <v>949</v>
      </c>
      <c r="F577" s="142" t="s">
        <v>951</v>
      </c>
      <c r="G577" s="142">
        <v>30</v>
      </c>
      <c r="H577" s="143">
        <v>21081</v>
      </c>
      <c r="I577" s="142">
        <v>5</v>
      </c>
      <c r="J577" s="144" t="s">
        <v>4883</v>
      </c>
    </row>
    <row r="578" spans="1:10" s="145" customFormat="1" ht="19.899999999999999" customHeight="1" x14ac:dyDescent="0.2">
      <c r="A578" s="139" t="s">
        <v>6577</v>
      </c>
      <c r="B578" s="140" t="s">
        <v>3158</v>
      </c>
      <c r="C578" s="156" t="s">
        <v>592</v>
      </c>
      <c r="D578" s="141" t="s">
        <v>5721</v>
      </c>
      <c r="E578" s="142" t="s">
        <v>949</v>
      </c>
      <c r="F578" s="142" t="s">
        <v>951</v>
      </c>
      <c r="G578" s="142">
        <v>36</v>
      </c>
      <c r="H578" s="143">
        <v>23849</v>
      </c>
      <c r="I578" s="142">
        <v>5</v>
      </c>
      <c r="J578" s="144" t="s">
        <v>4883</v>
      </c>
    </row>
    <row r="579" spans="1:10" s="145" customFormat="1" ht="19.899999999999999" customHeight="1" x14ac:dyDescent="0.2">
      <c r="A579" s="139" t="s">
        <v>6577</v>
      </c>
      <c r="B579" s="140" t="s">
        <v>3158</v>
      </c>
      <c r="C579" s="156" t="s">
        <v>593</v>
      </c>
      <c r="D579" s="141" t="s">
        <v>5723</v>
      </c>
      <c r="E579" s="142" t="s">
        <v>949</v>
      </c>
      <c r="F579" s="142" t="s">
        <v>951</v>
      </c>
      <c r="G579" s="142">
        <v>30</v>
      </c>
      <c r="H579" s="143">
        <v>19487</v>
      </c>
      <c r="I579" s="142">
        <v>5</v>
      </c>
      <c r="J579" s="144" t="s">
        <v>4883</v>
      </c>
    </row>
    <row r="580" spans="1:10" s="145" customFormat="1" ht="19.899999999999999" customHeight="1" x14ac:dyDescent="0.2">
      <c r="A580" s="139" t="s">
        <v>6577</v>
      </c>
      <c r="B580" s="140" t="s">
        <v>3158</v>
      </c>
      <c r="C580" s="156" t="s">
        <v>594</v>
      </c>
      <c r="D580" s="141" t="s">
        <v>6584</v>
      </c>
      <c r="E580" s="142" t="s">
        <v>949</v>
      </c>
      <c r="F580" s="142" t="s">
        <v>998</v>
      </c>
      <c r="G580" s="142">
        <v>139</v>
      </c>
      <c r="H580" s="143">
        <v>98360</v>
      </c>
      <c r="I580" s="142">
        <v>13</v>
      </c>
      <c r="J580" s="144" t="s">
        <v>6523</v>
      </c>
    </row>
    <row r="581" spans="1:10" s="145" customFormat="1" ht="19.899999999999999" customHeight="1" x14ac:dyDescent="0.2">
      <c r="A581" s="139" t="s">
        <v>6577</v>
      </c>
      <c r="B581" s="140" t="s">
        <v>3158</v>
      </c>
      <c r="C581" s="156" t="s">
        <v>595</v>
      </c>
      <c r="D581" s="141" t="s">
        <v>5727</v>
      </c>
      <c r="E581" s="142" t="s">
        <v>949</v>
      </c>
      <c r="F581" s="142" t="s">
        <v>1062</v>
      </c>
      <c r="G581" s="142">
        <v>30</v>
      </c>
      <c r="H581" s="143">
        <v>18138</v>
      </c>
      <c r="I581" s="142">
        <v>3</v>
      </c>
      <c r="J581" s="144" t="s">
        <v>4908</v>
      </c>
    </row>
    <row r="582" spans="1:10" s="145" customFormat="1" ht="19.899999999999999" customHeight="1" x14ac:dyDescent="0.2">
      <c r="A582" s="139" t="s">
        <v>6577</v>
      </c>
      <c r="B582" s="140" t="s">
        <v>3158</v>
      </c>
      <c r="C582" s="156" t="s">
        <v>596</v>
      </c>
      <c r="D582" s="141" t="s">
        <v>5729</v>
      </c>
      <c r="E582" s="142" t="s">
        <v>949</v>
      </c>
      <c r="F582" s="142" t="s">
        <v>1062</v>
      </c>
      <c r="G582" s="142">
        <v>30</v>
      </c>
      <c r="H582" s="143">
        <v>19247</v>
      </c>
      <c r="I582" s="142">
        <v>3</v>
      </c>
      <c r="J582" s="144" t="s">
        <v>4908</v>
      </c>
    </row>
    <row r="583" spans="1:10" s="145" customFormat="1" ht="19.899999999999999" customHeight="1" x14ac:dyDescent="0.2">
      <c r="A583" s="139" t="s">
        <v>6585</v>
      </c>
      <c r="B583" s="140" t="s">
        <v>3774</v>
      </c>
      <c r="C583" s="156" t="s">
        <v>597</v>
      </c>
      <c r="D583" s="141" t="s">
        <v>5731</v>
      </c>
      <c r="E583" s="142" t="s">
        <v>949</v>
      </c>
      <c r="F583" s="142" t="s">
        <v>1062</v>
      </c>
      <c r="G583" s="142">
        <v>10</v>
      </c>
      <c r="H583" s="143">
        <v>11559</v>
      </c>
      <c r="I583" s="142">
        <v>2</v>
      </c>
      <c r="J583" s="144" t="s">
        <v>4934</v>
      </c>
    </row>
    <row r="584" spans="1:10" s="145" customFormat="1" ht="19.899999999999999" customHeight="1" x14ac:dyDescent="0.2">
      <c r="A584" s="139" t="s">
        <v>6585</v>
      </c>
      <c r="B584" s="140" t="s">
        <v>3774</v>
      </c>
      <c r="C584" s="156" t="s">
        <v>598</v>
      </c>
      <c r="D584" s="141" t="s">
        <v>6368</v>
      </c>
      <c r="E584" s="142" t="s">
        <v>939</v>
      </c>
      <c r="F584" s="142" t="s">
        <v>932</v>
      </c>
      <c r="G584" s="142">
        <v>674</v>
      </c>
      <c r="H584" s="143">
        <v>117290</v>
      </c>
      <c r="I584" s="142">
        <v>17</v>
      </c>
      <c r="J584" s="144" t="s">
        <v>6283</v>
      </c>
    </row>
    <row r="585" spans="1:10" s="145" customFormat="1" ht="19.899999999999999" customHeight="1" x14ac:dyDescent="0.2">
      <c r="A585" s="139" t="s">
        <v>6585</v>
      </c>
      <c r="B585" s="140" t="s">
        <v>3774</v>
      </c>
      <c r="C585" s="156" t="s">
        <v>599</v>
      </c>
      <c r="D585" s="141" t="s">
        <v>5733</v>
      </c>
      <c r="E585" s="142" t="s">
        <v>949</v>
      </c>
      <c r="F585" s="142" t="s">
        <v>951</v>
      </c>
      <c r="G585" s="142">
        <v>60</v>
      </c>
      <c r="H585" s="143">
        <v>35654</v>
      </c>
      <c r="I585" s="142">
        <v>6</v>
      </c>
      <c r="J585" s="144" t="s">
        <v>6525</v>
      </c>
    </row>
    <row r="586" spans="1:10" s="145" customFormat="1" ht="19.899999999999999" customHeight="1" x14ac:dyDescent="0.2">
      <c r="A586" s="139" t="s">
        <v>6585</v>
      </c>
      <c r="B586" s="140" t="s">
        <v>3774</v>
      </c>
      <c r="C586" s="156" t="s">
        <v>600</v>
      </c>
      <c r="D586" s="141" t="s">
        <v>5735</v>
      </c>
      <c r="E586" s="142" t="s">
        <v>949</v>
      </c>
      <c r="F586" s="142" t="s">
        <v>951</v>
      </c>
      <c r="G586" s="142">
        <v>45</v>
      </c>
      <c r="H586" s="143">
        <v>36274</v>
      </c>
      <c r="I586" s="142">
        <v>6</v>
      </c>
      <c r="J586" s="144" t="s">
        <v>6525</v>
      </c>
    </row>
    <row r="587" spans="1:10" s="145" customFormat="1" ht="19.899999999999999" customHeight="1" x14ac:dyDescent="0.2">
      <c r="A587" s="139" t="s">
        <v>6585</v>
      </c>
      <c r="B587" s="140" t="s">
        <v>3774</v>
      </c>
      <c r="C587" s="156" t="s">
        <v>601</v>
      </c>
      <c r="D587" s="141" t="s">
        <v>5737</v>
      </c>
      <c r="E587" s="142" t="s">
        <v>949</v>
      </c>
      <c r="F587" s="142" t="s">
        <v>951</v>
      </c>
      <c r="G587" s="142">
        <v>67</v>
      </c>
      <c r="H587" s="143">
        <v>79326</v>
      </c>
      <c r="I587" s="142">
        <v>7</v>
      </c>
      <c r="J587" s="144" t="s">
        <v>4894</v>
      </c>
    </row>
    <row r="588" spans="1:10" s="145" customFormat="1" ht="19.899999999999999" customHeight="1" x14ac:dyDescent="0.2">
      <c r="A588" s="139" t="s">
        <v>6585</v>
      </c>
      <c r="B588" s="140" t="s">
        <v>3774</v>
      </c>
      <c r="C588" s="156" t="s">
        <v>602</v>
      </c>
      <c r="D588" s="141" t="s">
        <v>5739</v>
      </c>
      <c r="E588" s="142" t="s">
        <v>949</v>
      </c>
      <c r="F588" s="142" t="s">
        <v>998</v>
      </c>
      <c r="G588" s="142">
        <v>115</v>
      </c>
      <c r="H588" s="143">
        <v>77466</v>
      </c>
      <c r="I588" s="142">
        <v>13</v>
      </c>
      <c r="J588" s="144" t="s">
        <v>6523</v>
      </c>
    </row>
    <row r="589" spans="1:10" s="145" customFormat="1" ht="19.899999999999999" customHeight="1" x14ac:dyDescent="0.2">
      <c r="A589" s="139" t="s">
        <v>6585</v>
      </c>
      <c r="B589" s="140" t="s">
        <v>3774</v>
      </c>
      <c r="C589" s="156" t="s">
        <v>603</v>
      </c>
      <c r="D589" s="141" t="s">
        <v>5740</v>
      </c>
      <c r="E589" s="142" t="s">
        <v>949</v>
      </c>
      <c r="F589" s="142" t="s">
        <v>958</v>
      </c>
      <c r="G589" s="142">
        <v>84</v>
      </c>
      <c r="H589" s="143">
        <v>52946</v>
      </c>
      <c r="I589" s="142">
        <v>10</v>
      </c>
      <c r="J589" s="144" t="s">
        <v>4877</v>
      </c>
    </row>
    <row r="590" spans="1:10" s="145" customFormat="1" ht="19.899999999999999" customHeight="1" x14ac:dyDescent="0.2">
      <c r="A590" s="139" t="s">
        <v>6585</v>
      </c>
      <c r="B590" s="140" t="s">
        <v>3774</v>
      </c>
      <c r="C590" s="156" t="s">
        <v>604</v>
      </c>
      <c r="D590" s="141" t="s">
        <v>5742</v>
      </c>
      <c r="E590" s="142" t="s">
        <v>949</v>
      </c>
      <c r="F590" s="142" t="s">
        <v>958</v>
      </c>
      <c r="G590" s="142">
        <v>73</v>
      </c>
      <c r="H590" s="143">
        <v>38406</v>
      </c>
      <c r="I590" s="142">
        <v>9</v>
      </c>
      <c r="J590" s="144" t="s">
        <v>4966</v>
      </c>
    </row>
    <row r="591" spans="1:10" s="145" customFormat="1" ht="19.899999999999999" customHeight="1" x14ac:dyDescent="0.2">
      <c r="A591" s="139" t="s">
        <v>6585</v>
      </c>
      <c r="B591" s="140" t="s">
        <v>3774</v>
      </c>
      <c r="C591" s="156" t="s">
        <v>605</v>
      </c>
      <c r="D591" s="141" t="s">
        <v>5744</v>
      </c>
      <c r="E591" s="142" t="s">
        <v>949</v>
      </c>
      <c r="F591" s="142" t="s">
        <v>951</v>
      </c>
      <c r="G591" s="142">
        <v>30</v>
      </c>
      <c r="H591" s="143">
        <v>28935</v>
      </c>
      <c r="I591" s="142">
        <v>5</v>
      </c>
      <c r="J591" s="144" t="s">
        <v>4883</v>
      </c>
    </row>
    <row r="592" spans="1:10" s="145" customFormat="1" ht="19.899999999999999" customHeight="1" x14ac:dyDescent="0.2">
      <c r="A592" s="139" t="s">
        <v>6585</v>
      </c>
      <c r="B592" s="140" t="s">
        <v>3774</v>
      </c>
      <c r="C592" s="156" t="s">
        <v>606</v>
      </c>
      <c r="D592" s="141" t="s">
        <v>5746</v>
      </c>
      <c r="E592" s="142" t="s">
        <v>949</v>
      </c>
      <c r="F592" s="142" t="s">
        <v>951</v>
      </c>
      <c r="G592" s="142">
        <v>38</v>
      </c>
      <c r="H592" s="143">
        <v>54305</v>
      </c>
      <c r="I592" s="142">
        <v>6</v>
      </c>
      <c r="J592" s="144" t="s">
        <v>6525</v>
      </c>
    </row>
    <row r="593" spans="1:10" s="145" customFormat="1" ht="19.899999999999999" customHeight="1" x14ac:dyDescent="0.2">
      <c r="A593" s="139" t="s">
        <v>6585</v>
      </c>
      <c r="B593" s="140" t="s">
        <v>3774</v>
      </c>
      <c r="C593" s="156" t="s">
        <v>607</v>
      </c>
      <c r="D593" s="141" t="s">
        <v>6586</v>
      </c>
      <c r="E593" s="142" t="s">
        <v>939</v>
      </c>
      <c r="F593" s="142" t="s">
        <v>942</v>
      </c>
      <c r="G593" s="142">
        <v>290</v>
      </c>
      <c r="H593" s="143">
        <v>92466</v>
      </c>
      <c r="I593" s="142">
        <v>15</v>
      </c>
      <c r="J593" s="144" t="s">
        <v>6517</v>
      </c>
    </row>
    <row r="594" spans="1:10" s="145" customFormat="1" ht="19.899999999999999" customHeight="1" x14ac:dyDescent="0.2">
      <c r="A594" s="139" t="s">
        <v>6585</v>
      </c>
      <c r="B594" s="140" t="s">
        <v>3774</v>
      </c>
      <c r="C594" s="156" t="s">
        <v>608</v>
      </c>
      <c r="D594" s="141" t="s">
        <v>5750</v>
      </c>
      <c r="E594" s="142" t="s">
        <v>949</v>
      </c>
      <c r="F594" s="142" t="s">
        <v>951</v>
      </c>
      <c r="G594" s="142">
        <v>36</v>
      </c>
      <c r="H594" s="143">
        <v>33947</v>
      </c>
      <c r="I594" s="142">
        <v>6</v>
      </c>
      <c r="J594" s="144" t="s">
        <v>6525</v>
      </c>
    </row>
    <row r="595" spans="1:10" s="145" customFormat="1" ht="19.899999999999999" customHeight="1" x14ac:dyDescent="0.2">
      <c r="A595" s="139" t="s">
        <v>6585</v>
      </c>
      <c r="B595" s="140" t="s">
        <v>3774</v>
      </c>
      <c r="C595" s="156" t="s">
        <v>609</v>
      </c>
      <c r="D595" s="141" t="s">
        <v>5752</v>
      </c>
      <c r="E595" s="142" t="s">
        <v>949</v>
      </c>
      <c r="F595" s="142" t="s">
        <v>998</v>
      </c>
      <c r="G595" s="142">
        <v>120</v>
      </c>
      <c r="H595" s="143">
        <v>69267</v>
      </c>
      <c r="I595" s="142">
        <v>13</v>
      </c>
      <c r="J595" s="144" t="s">
        <v>6523</v>
      </c>
    </row>
    <row r="596" spans="1:10" s="145" customFormat="1" ht="19.899999999999999" customHeight="1" x14ac:dyDescent="0.2">
      <c r="A596" s="139" t="s">
        <v>6585</v>
      </c>
      <c r="B596" s="140" t="s">
        <v>3774</v>
      </c>
      <c r="C596" s="156" t="s">
        <v>610</v>
      </c>
      <c r="D596" s="141" t="s">
        <v>5754</v>
      </c>
      <c r="E596" s="142" t="s">
        <v>949</v>
      </c>
      <c r="F596" s="142" t="s">
        <v>951</v>
      </c>
      <c r="G596" s="142">
        <v>62</v>
      </c>
      <c r="H596" s="143">
        <v>46030</v>
      </c>
      <c r="I596" s="142">
        <v>6</v>
      </c>
      <c r="J596" s="144" t="s">
        <v>6525</v>
      </c>
    </row>
    <row r="597" spans="1:10" s="145" customFormat="1" ht="19.899999999999999" customHeight="1" x14ac:dyDescent="0.2">
      <c r="A597" s="139" t="s">
        <v>6585</v>
      </c>
      <c r="B597" s="140" t="s">
        <v>3774</v>
      </c>
      <c r="C597" s="156" t="s">
        <v>611</v>
      </c>
      <c r="D597" s="141" t="s">
        <v>5756</v>
      </c>
      <c r="E597" s="142" t="s">
        <v>949</v>
      </c>
      <c r="F597" s="142" t="s">
        <v>951</v>
      </c>
      <c r="G597" s="142">
        <v>34</v>
      </c>
      <c r="H597" s="143">
        <v>23817</v>
      </c>
      <c r="I597" s="142">
        <v>5</v>
      </c>
      <c r="J597" s="144" t="s">
        <v>4883</v>
      </c>
    </row>
    <row r="598" spans="1:10" s="145" customFormat="1" ht="19.899999999999999" customHeight="1" x14ac:dyDescent="0.2">
      <c r="A598" s="139" t="s">
        <v>6585</v>
      </c>
      <c r="B598" s="140" t="s">
        <v>3774</v>
      </c>
      <c r="C598" s="156" t="s">
        <v>612</v>
      </c>
      <c r="D598" s="141" t="s">
        <v>5758</v>
      </c>
      <c r="E598" s="142" t="s">
        <v>949</v>
      </c>
      <c r="F598" s="142" t="s">
        <v>951</v>
      </c>
      <c r="G598" s="142">
        <v>30</v>
      </c>
      <c r="H598" s="143">
        <v>19182</v>
      </c>
      <c r="I598" s="142">
        <v>5</v>
      </c>
      <c r="J598" s="144" t="s">
        <v>4883</v>
      </c>
    </row>
    <row r="599" spans="1:10" s="145" customFormat="1" ht="19.899999999999999" customHeight="1" x14ac:dyDescent="0.2">
      <c r="A599" s="139" t="s">
        <v>6585</v>
      </c>
      <c r="B599" s="140" t="s">
        <v>3471</v>
      </c>
      <c r="C599" s="156" t="s">
        <v>613</v>
      </c>
      <c r="D599" s="141" t="s">
        <v>6437</v>
      </c>
      <c r="E599" s="142" t="s">
        <v>929</v>
      </c>
      <c r="F599" s="142" t="s">
        <v>6</v>
      </c>
      <c r="G599" s="142">
        <v>1319</v>
      </c>
      <c r="H599" s="143">
        <v>0</v>
      </c>
      <c r="I599" s="142">
        <v>20</v>
      </c>
      <c r="J599" s="144" t="s">
        <v>6412</v>
      </c>
    </row>
    <row r="600" spans="1:10" s="145" customFormat="1" ht="19.899999999999999" customHeight="1" x14ac:dyDescent="0.2">
      <c r="A600" s="139" t="s">
        <v>6585</v>
      </c>
      <c r="B600" s="140" t="s">
        <v>3471</v>
      </c>
      <c r="C600" s="156" t="s">
        <v>614</v>
      </c>
      <c r="D600" s="141" t="s">
        <v>5760</v>
      </c>
      <c r="E600" s="142" t="s">
        <v>949</v>
      </c>
      <c r="F600" s="142" t="s">
        <v>998</v>
      </c>
      <c r="G600" s="142">
        <v>120</v>
      </c>
      <c r="H600" s="143">
        <v>71296</v>
      </c>
      <c r="I600" s="142">
        <v>13</v>
      </c>
      <c r="J600" s="144" t="s">
        <v>6523</v>
      </c>
    </row>
    <row r="601" spans="1:10" s="145" customFormat="1" ht="19.899999999999999" customHeight="1" x14ac:dyDescent="0.2">
      <c r="A601" s="139" t="s">
        <v>6585</v>
      </c>
      <c r="B601" s="140" t="s">
        <v>3471</v>
      </c>
      <c r="C601" s="156" t="s">
        <v>615</v>
      </c>
      <c r="D601" s="141" t="s">
        <v>5762</v>
      </c>
      <c r="E601" s="142" t="s">
        <v>949</v>
      </c>
      <c r="F601" s="142" t="s">
        <v>951</v>
      </c>
      <c r="G601" s="142">
        <v>60</v>
      </c>
      <c r="H601" s="143">
        <v>53704</v>
      </c>
      <c r="I601" s="142">
        <v>6</v>
      </c>
      <c r="J601" s="144" t="s">
        <v>6525</v>
      </c>
    </row>
    <row r="602" spans="1:10" s="145" customFormat="1" ht="19.899999999999999" customHeight="1" x14ac:dyDescent="0.2">
      <c r="A602" s="139" t="s">
        <v>6585</v>
      </c>
      <c r="B602" s="140" t="s">
        <v>3471</v>
      </c>
      <c r="C602" s="156" t="s">
        <v>616</v>
      </c>
      <c r="D602" s="141" t="s">
        <v>5764</v>
      </c>
      <c r="E602" s="142" t="s">
        <v>949</v>
      </c>
      <c r="F602" s="142" t="s">
        <v>951</v>
      </c>
      <c r="G602" s="142">
        <v>63</v>
      </c>
      <c r="H602" s="143">
        <v>57083</v>
      </c>
      <c r="I602" s="142">
        <v>6</v>
      </c>
      <c r="J602" s="144" t="s">
        <v>6525</v>
      </c>
    </row>
    <row r="603" spans="1:10" s="145" customFormat="1" ht="19.899999999999999" customHeight="1" x14ac:dyDescent="0.2">
      <c r="A603" s="139" t="s">
        <v>6585</v>
      </c>
      <c r="B603" s="140" t="s">
        <v>3471</v>
      </c>
      <c r="C603" s="156" t="s">
        <v>617</v>
      </c>
      <c r="D603" s="141" t="s">
        <v>5766</v>
      </c>
      <c r="E603" s="142" t="s">
        <v>949</v>
      </c>
      <c r="F603" s="142" t="s">
        <v>951</v>
      </c>
      <c r="G603" s="142">
        <v>35</v>
      </c>
      <c r="H603" s="143">
        <v>16332</v>
      </c>
      <c r="I603" s="142">
        <v>5</v>
      </c>
      <c r="J603" s="144" t="s">
        <v>4883</v>
      </c>
    </row>
    <row r="604" spans="1:10" s="145" customFormat="1" ht="19.899999999999999" customHeight="1" x14ac:dyDescent="0.2">
      <c r="A604" s="139" t="s">
        <v>6585</v>
      </c>
      <c r="B604" s="140" t="s">
        <v>3471</v>
      </c>
      <c r="C604" s="156" t="s">
        <v>618</v>
      </c>
      <c r="D604" s="141" t="s">
        <v>5768</v>
      </c>
      <c r="E604" s="142" t="s">
        <v>949</v>
      </c>
      <c r="F604" s="142" t="s">
        <v>958</v>
      </c>
      <c r="G604" s="142">
        <v>85</v>
      </c>
      <c r="H604" s="143">
        <v>53053</v>
      </c>
      <c r="I604" s="142">
        <v>10</v>
      </c>
      <c r="J604" s="144" t="s">
        <v>4877</v>
      </c>
    </row>
    <row r="605" spans="1:10" s="145" customFormat="1" ht="19.899999999999999" customHeight="1" x14ac:dyDescent="0.2">
      <c r="A605" s="139" t="s">
        <v>6585</v>
      </c>
      <c r="B605" s="140" t="s">
        <v>3471</v>
      </c>
      <c r="C605" s="156" t="s">
        <v>619</v>
      </c>
      <c r="D605" s="141" t="s">
        <v>5770</v>
      </c>
      <c r="E605" s="142" t="s">
        <v>949</v>
      </c>
      <c r="F605" s="142" t="s">
        <v>998</v>
      </c>
      <c r="G605" s="142">
        <v>91</v>
      </c>
      <c r="H605" s="143">
        <v>57407</v>
      </c>
      <c r="I605" s="142">
        <v>12</v>
      </c>
      <c r="J605" s="144" t="s">
        <v>6524</v>
      </c>
    </row>
    <row r="606" spans="1:10" s="145" customFormat="1" ht="19.899999999999999" customHeight="1" x14ac:dyDescent="0.2">
      <c r="A606" s="139" t="s">
        <v>6585</v>
      </c>
      <c r="B606" s="140" t="s">
        <v>3471</v>
      </c>
      <c r="C606" s="156" t="s">
        <v>620</v>
      </c>
      <c r="D606" s="141" t="s">
        <v>5771</v>
      </c>
      <c r="E606" s="142" t="s">
        <v>949</v>
      </c>
      <c r="F606" s="142" t="s">
        <v>998</v>
      </c>
      <c r="G606" s="142">
        <v>125</v>
      </c>
      <c r="H606" s="143">
        <v>94748</v>
      </c>
      <c r="I606" s="142">
        <v>13</v>
      </c>
      <c r="J606" s="144" t="s">
        <v>6523</v>
      </c>
    </row>
    <row r="607" spans="1:10" s="145" customFormat="1" ht="19.899999999999999" customHeight="1" x14ac:dyDescent="0.2">
      <c r="A607" s="139" t="s">
        <v>6585</v>
      </c>
      <c r="B607" s="140" t="s">
        <v>3471</v>
      </c>
      <c r="C607" s="156" t="s">
        <v>621</v>
      </c>
      <c r="D607" s="141" t="s">
        <v>5773</v>
      </c>
      <c r="E607" s="142" t="s">
        <v>949</v>
      </c>
      <c r="F607" s="142" t="s">
        <v>951</v>
      </c>
      <c r="G607" s="142">
        <v>87</v>
      </c>
      <c r="H607" s="143">
        <v>51219</v>
      </c>
      <c r="I607" s="142">
        <v>6</v>
      </c>
      <c r="J607" s="144" t="s">
        <v>6525</v>
      </c>
    </row>
    <row r="608" spans="1:10" s="145" customFormat="1" ht="19.899999999999999" customHeight="1" x14ac:dyDescent="0.2">
      <c r="A608" s="149" t="s">
        <v>6585</v>
      </c>
      <c r="B608" s="150" t="s">
        <v>3471</v>
      </c>
      <c r="C608" s="158" t="s">
        <v>622</v>
      </c>
      <c r="D608" s="151" t="s">
        <v>5775</v>
      </c>
      <c r="E608" s="152" t="s">
        <v>949</v>
      </c>
      <c r="F608" s="152" t="s">
        <v>951</v>
      </c>
      <c r="G608" s="152">
        <v>77</v>
      </c>
      <c r="H608" s="153">
        <v>90268</v>
      </c>
      <c r="I608" s="152">
        <v>7</v>
      </c>
      <c r="J608" s="154" t="s">
        <v>4894</v>
      </c>
    </row>
    <row r="609" spans="1:10" s="145" customFormat="1" ht="19.899999999999999" customHeight="1" x14ac:dyDescent="0.2">
      <c r="A609" s="139" t="s">
        <v>6585</v>
      </c>
      <c r="B609" s="140" t="s">
        <v>3471</v>
      </c>
      <c r="C609" s="156" t="s">
        <v>623</v>
      </c>
      <c r="D609" s="141" t="s">
        <v>5777</v>
      </c>
      <c r="E609" s="142" t="s">
        <v>949</v>
      </c>
      <c r="F609" s="142" t="s">
        <v>951</v>
      </c>
      <c r="G609" s="142">
        <v>54</v>
      </c>
      <c r="H609" s="143">
        <v>30145</v>
      </c>
      <c r="I609" s="142">
        <v>6</v>
      </c>
      <c r="J609" s="144" t="s">
        <v>6525</v>
      </c>
    </row>
    <row r="610" spans="1:10" s="145" customFormat="1" ht="19.899999999999999" customHeight="1" x14ac:dyDescent="0.2">
      <c r="A610" s="139" t="s">
        <v>6585</v>
      </c>
      <c r="B610" s="140" t="s">
        <v>3471</v>
      </c>
      <c r="C610" s="156" t="s">
        <v>624</v>
      </c>
      <c r="D610" s="141" t="s">
        <v>5779</v>
      </c>
      <c r="E610" s="142" t="s">
        <v>949</v>
      </c>
      <c r="F610" s="142" t="s">
        <v>998</v>
      </c>
      <c r="G610" s="142">
        <v>145</v>
      </c>
      <c r="H610" s="143">
        <v>61360</v>
      </c>
      <c r="I610" s="142">
        <v>13</v>
      </c>
      <c r="J610" s="144" t="s">
        <v>6523</v>
      </c>
    </row>
    <row r="611" spans="1:10" s="145" customFormat="1" ht="19.899999999999999" customHeight="1" x14ac:dyDescent="0.2">
      <c r="A611" s="139" t="s">
        <v>6585</v>
      </c>
      <c r="B611" s="140" t="s">
        <v>3471</v>
      </c>
      <c r="C611" s="156" t="s">
        <v>625</v>
      </c>
      <c r="D611" s="141" t="s">
        <v>5781</v>
      </c>
      <c r="E611" s="142" t="s">
        <v>949</v>
      </c>
      <c r="F611" s="142" t="s">
        <v>958</v>
      </c>
      <c r="G611" s="142">
        <v>72</v>
      </c>
      <c r="H611" s="143">
        <v>55633</v>
      </c>
      <c r="I611" s="142">
        <v>10</v>
      </c>
      <c r="J611" s="144" t="s">
        <v>4877</v>
      </c>
    </row>
    <row r="612" spans="1:10" s="145" customFormat="1" ht="19.899999999999999" customHeight="1" x14ac:dyDescent="0.2">
      <c r="A612" s="139" t="s">
        <v>6585</v>
      </c>
      <c r="B612" s="140" t="s">
        <v>3471</v>
      </c>
      <c r="C612" s="156" t="s">
        <v>626</v>
      </c>
      <c r="D612" s="141" t="s">
        <v>5783</v>
      </c>
      <c r="E612" s="142" t="s">
        <v>949</v>
      </c>
      <c r="F612" s="142" t="s">
        <v>958</v>
      </c>
      <c r="G612" s="142">
        <v>100</v>
      </c>
      <c r="H612" s="143">
        <v>80886</v>
      </c>
      <c r="I612" s="142">
        <v>10</v>
      </c>
      <c r="J612" s="144" t="s">
        <v>4877</v>
      </c>
    </row>
    <row r="613" spans="1:10" s="145" customFormat="1" ht="19.899999999999999" customHeight="1" x14ac:dyDescent="0.2">
      <c r="A613" s="139" t="s">
        <v>6585</v>
      </c>
      <c r="B613" s="140" t="s">
        <v>3471</v>
      </c>
      <c r="C613" s="156" t="s">
        <v>627</v>
      </c>
      <c r="D613" s="141" t="s">
        <v>5785</v>
      </c>
      <c r="E613" s="142" t="s">
        <v>939</v>
      </c>
      <c r="F613" s="142" t="s">
        <v>942</v>
      </c>
      <c r="G613" s="142">
        <v>215</v>
      </c>
      <c r="H613" s="143">
        <v>91824</v>
      </c>
      <c r="I613" s="142">
        <v>15</v>
      </c>
      <c r="J613" s="144" t="s">
        <v>6517</v>
      </c>
    </row>
    <row r="614" spans="1:10" s="145" customFormat="1" ht="19.899999999999999" customHeight="1" x14ac:dyDescent="0.2">
      <c r="A614" s="139" t="s">
        <v>6585</v>
      </c>
      <c r="B614" s="140" t="s">
        <v>3471</v>
      </c>
      <c r="C614" s="156" t="s">
        <v>628</v>
      </c>
      <c r="D614" s="141" t="s">
        <v>5787</v>
      </c>
      <c r="E614" s="142" t="s">
        <v>949</v>
      </c>
      <c r="F614" s="142" t="s">
        <v>951</v>
      </c>
      <c r="G614" s="142">
        <v>60</v>
      </c>
      <c r="H614" s="143">
        <v>56280</v>
      </c>
      <c r="I614" s="142">
        <v>6</v>
      </c>
      <c r="J614" s="144" t="s">
        <v>6525</v>
      </c>
    </row>
    <row r="615" spans="1:10" s="145" customFormat="1" ht="19.899999999999999" customHeight="1" x14ac:dyDescent="0.2">
      <c r="A615" s="139" t="s">
        <v>6585</v>
      </c>
      <c r="B615" s="140" t="s">
        <v>3471</v>
      </c>
      <c r="C615" s="156" t="s">
        <v>629</v>
      </c>
      <c r="D615" s="141" t="s">
        <v>5789</v>
      </c>
      <c r="E615" s="142" t="s">
        <v>949</v>
      </c>
      <c r="F615" s="142" t="s">
        <v>958</v>
      </c>
      <c r="G615" s="142">
        <v>75</v>
      </c>
      <c r="H615" s="143">
        <v>59866</v>
      </c>
      <c r="I615" s="142">
        <v>10</v>
      </c>
      <c r="J615" s="144" t="s">
        <v>4877</v>
      </c>
    </row>
    <row r="616" spans="1:10" s="145" customFormat="1" ht="19.899999999999999" customHeight="1" x14ac:dyDescent="0.2">
      <c r="A616" s="139" t="s">
        <v>6585</v>
      </c>
      <c r="B616" s="140" t="s">
        <v>3471</v>
      </c>
      <c r="C616" s="156" t="s">
        <v>630</v>
      </c>
      <c r="D616" s="141" t="s">
        <v>5791</v>
      </c>
      <c r="E616" s="142" t="s">
        <v>949</v>
      </c>
      <c r="F616" s="142" t="s">
        <v>958</v>
      </c>
      <c r="G616" s="142">
        <v>120</v>
      </c>
      <c r="H616" s="143">
        <v>58179</v>
      </c>
      <c r="I616" s="142">
        <v>10</v>
      </c>
      <c r="J616" s="144" t="s">
        <v>4877</v>
      </c>
    </row>
    <row r="617" spans="1:10" s="145" customFormat="1" ht="19.899999999999999" customHeight="1" x14ac:dyDescent="0.2">
      <c r="A617" s="139" t="s">
        <v>6585</v>
      </c>
      <c r="B617" s="140" t="s">
        <v>3471</v>
      </c>
      <c r="C617" s="156" t="s">
        <v>631</v>
      </c>
      <c r="D617" s="141" t="s">
        <v>5793</v>
      </c>
      <c r="E617" s="142" t="s">
        <v>949</v>
      </c>
      <c r="F617" s="142" t="s">
        <v>951</v>
      </c>
      <c r="G617" s="142">
        <v>35</v>
      </c>
      <c r="H617" s="143">
        <v>20754</v>
      </c>
      <c r="I617" s="142">
        <v>5</v>
      </c>
      <c r="J617" s="144" t="s">
        <v>4883</v>
      </c>
    </row>
    <row r="618" spans="1:10" s="145" customFormat="1" ht="19.899999999999999" customHeight="1" x14ac:dyDescent="0.2">
      <c r="A618" s="139" t="s">
        <v>6585</v>
      </c>
      <c r="B618" s="140" t="s">
        <v>3471</v>
      </c>
      <c r="C618" s="156" t="s">
        <v>632</v>
      </c>
      <c r="D618" s="141" t="s">
        <v>5794</v>
      </c>
      <c r="E618" s="142" t="s">
        <v>949</v>
      </c>
      <c r="F618" s="142" t="s">
        <v>958</v>
      </c>
      <c r="G618" s="142">
        <v>135</v>
      </c>
      <c r="H618" s="143">
        <v>98388</v>
      </c>
      <c r="I618" s="142">
        <v>10</v>
      </c>
      <c r="J618" s="144" t="s">
        <v>4877</v>
      </c>
    </row>
    <row r="619" spans="1:10" s="145" customFormat="1" ht="19.899999999999999" customHeight="1" x14ac:dyDescent="0.2">
      <c r="A619" s="139" t="s">
        <v>6585</v>
      </c>
      <c r="B619" s="140" t="s">
        <v>3471</v>
      </c>
      <c r="C619" s="156" t="s">
        <v>633</v>
      </c>
      <c r="D619" s="141" t="s">
        <v>5796</v>
      </c>
      <c r="E619" s="142" t="s">
        <v>939</v>
      </c>
      <c r="F619" s="142" t="s">
        <v>942</v>
      </c>
      <c r="G619" s="142">
        <v>268</v>
      </c>
      <c r="H619" s="143">
        <v>149882</v>
      </c>
      <c r="I619" s="142">
        <v>15</v>
      </c>
      <c r="J619" s="144" t="s">
        <v>6517</v>
      </c>
    </row>
    <row r="620" spans="1:10" s="145" customFormat="1" ht="19.899999999999999" customHeight="1" x14ac:dyDescent="0.2">
      <c r="A620" s="139" t="s">
        <v>6585</v>
      </c>
      <c r="B620" s="140" t="s">
        <v>3471</v>
      </c>
      <c r="C620" s="156" t="s">
        <v>634</v>
      </c>
      <c r="D620" s="141" t="s">
        <v>6587</v>
      </c>
      <c r="E620" s="142" t="s">
        <v>949</v>
      </c>
      <c r="F620" s="142" t="s">
        <v>951</v>
      </c>
      <c r="G620" s="142">
        <v>63</v>
      </c>
      <c r="H620" s="143">
        <v>45845</v>
      </c>
      <c r="I620" s="142">
        <v>6</v>
      </c>
      <c r="J620" s="144" t="s">
        <v>6525</v>
      </c>
    </row>
    <row r="621" spans="1:10" s="145" customFormat="1" ht="19.899999999999999" customHeight="1" x14ac:dyDescent="0.2">
      <c r="A621" s="139" t="s">
        <v>6585</v>
      </c>
      <c r="B621" s="140" t="s">
        <v>3471</v>
      </c>
      <c r="C621" s="156" t="s">
        <v>635</v>
      </c>
      <c r="D621" s="141" t="s">
        <v>5800</v>
      </c>
      <c r="E621" s="142" t="s">
        <v>949</v>
      </c>
      <c r="F621" s="142" t="s">
        <v>951</v>
      </c>
      <c r="G621" s="142">
        <v>42</v>
      </c>
      <c r="H621" s="143">
        <v>27855</v>
      </c>
      <c r="I621" s="142">
        <v>5</v>
      </c>
      <c r="J621" s="144" t="s">
        <v>4883</v>
      </c>
    </row>
    <row r="622" spans="1:10" s="145" customFormat="1" ht="19.899999999999999" customHeight="1" x14ac:dyDescent="0.2">
      <c r="A622" s="139" t="s">
        <v>6585</v>
      </c>
      <c r="B622" s="140" t="s">
        <v>3471</v>
      </c>
      <c r="C622" s="156" t="s">
        <v>636</v>
      </c>
      <c r="D622" s="141" t="s">
        <v>5802</v>
      </c>
      <c r="E622" s="142" t="s">
        <v>949</v>
      </c>
      <c r="F622" s="142" t="s">
        <v>951</v>
      </c>
      <c r="G622" s="142">
        <v>33</v>
      </c>
      <c r="H622" s="143">
        <v>17297</v>
      </c>
      <c r="I622" s="142">
        <v>5</v>
      </c>
      <c r="J622" s="144" t="s">
        <v>4883</v>
      </c>
    </row>
    <row r="623" spans="1:10" s="145" customFormat="1" ht="19.899999999999999" customHeight="1" x14ac:dyDescent="0.2">
      <c r="A623" s="139" t="s">
        <v>6585</v>
      </c>
      <c r="B623" s="140" t="s">
        <v>3471</v>
      </c>
      <c r="C623" s="156" t="s">
        <v>637</v>
      </c>
      <c r="D623" s="141" t="s">
        <v>5804</v>
      </c>
      <c r="E623" s="142" t="s">
        <v>949</v>
      </c>
      <c r="F623" s="142" t="s">
        <v>951</v>
      </c>
      <c r="G623" s="142">
        <v>40</v>
      </c>
      <c r="H623" s="143">
        <v>34707</v>
      </c>
      <c r="I623" s="142">
        <v>6</v>
      </c>
      <c r="J623" s="144" t="s">
        <v>6525</v>
      </c>
    </row>
    <row r="624" spans="1:10" s="145" customFormat="1" ht="19.899999999999999" customHeight="1" x14ac:dyDescent="0.2">
      <c r="A624" s="139" t="s">
        <v>6585</v>
      </c>
      <c r="B624" s="140" t="s">
        <v>3471</v>
      </c>
      <c r="C624" s="156" t="s">
        <v>638</v>
      </c>
      <c r="D624" s="141" t="s">
        <v>6588</v>
      </c>
      <c r="E624" s="142" t="s">
        <v>949</v>
      </c>
      <c r="F624" s="142" t="s">
        <v>951</v>
      </c>
      <c r="G624" s="142">
        <v>30</v>
      </c>
      <c r="H624" s="143">
        <v>20197</v>
      </c>
      <c r="I624" s="142">
        <v>5</v>
      </c>
      <c r="J624" s="144" t="s">
        <v>4883</v>
      </c>
    </row>
    <row r="625" spans="1:10" s="145" customFormat="1" ht="19.899999999999999" customHeight="1" x14ac:dyDescent="0.2">
      <c r="A625" s="139" t="s">
        <v>6585</v>
      </c>
      <c r="B625" s="140" t="s">
        <v>3471</v>
      </c>
      <c r="C625" s="156" t="s">
        <v>639</v>
      </c>
      <c r="D625" s="141" t="s">
        <v>5807</v>
      </c>
      <c r="E625" s="142" t="s">
        <v>949</v>
      </c>
      <c r="F625" s="142" t="s">
        <v>951</v>
      </c>
      <c r="G625" s="142">
        <v>30</v>
      </c>
      <c r="H625" s="143">
        <v>23875</v>
      </c>
      <c r="I625" s="142">
        <v>5</v>
      </c>
      <c r="J625" s="144" t="s">
        <v>4883</v>
      </c>
    </row>
    <row r="626" spans="1:10" s="145" customFormat="1" ht="19.899999999999999" customHeight="1" x14ac:dyDescent="0.2">
      <c r="A626" s="139" t="s">
        <v>6585</v>
      </c>
      <c r="B626" s="140" t="s">
        <v>3471</v>
      </c>
      <c r="C626" s="156" t="s">
        <v>640</v>
      </c>
      <c r="D626" s="141" t="s">
        <v>6589</v>
      </c>
      <c r="E626" s="142" t="s">
        <v>949</v>
      </c>
      <c r="F626" s="142" t="s">
        <v>951</v>
      </c>
      <c r="G626" s="142">
        <v>30</v>
      </c>
      <c r="H626" s="143">
        <v>32603</v>
      </c>
      <c r="I626" s="142">
        <v>6</v>
      </c>
      <c r="J626" s="144" t="s">
        <v>6525</v>
      </c>
    </row>
    <row r="627" spans="1:10" s="145" customFormat="1" ht="19.899999999999999" customHeight="1" x14ac:dyDescent="0.2">
      <c r="A627" s="139" t="s">
        <v>6585</v>
      </c>
      <c r="B627" s="140" t="s">
        <v>3471</v>
      </c>
      <c r="C627" s="156" t="s">
        <v>641</v>
      </c>
      <c r="D627" s="141" t="s">
        <v>6590</v>
      </c>
      <c r="E627" s="142" t="s">
        <v>939</v>
      </c>
      <c r="F627" s="142" t="s">
        <v>942</v>
      </c>
      <c r="G627" s="142">
        <v>249</v>
      </c>
      <c r="H627" s="143">
        <v>80377</v>
      </c>
      <c r="I627" s="142">
        <v>15</v>
      </c>
      <c r="J627" s="144" t="s">
        <v>6517</v>
      </c>
    </row>
    <row r="628" spans="1:10" s="145" customFormat="1" ht="19.899999999999999" customHeight="1" x14ac:dyDescent="0.2">
      <c r="A628" s="139" t="s">
        <v>6585</v>
      </c>
      <c r="B628" s="140" t="s">
        <v>3471</v>
      </c>
      <c r="C628" s="156" t="s">
        <v>642</v>
      </c>
      <c r="D628" s="141" t="s">
        <v>4947</v>
      </c>
      <c r="E628" s="142" t="s">
        <v>949</v>
      </c>
      <c r="F628" s="142" t="s">
        <v>1062</v>
      </c>
      <c r="G628" s="142">
        <v>36</v>
      </c>
      <c r="H628" s="143">
        <v>25219</v>
      </c>
      <c r="I628" s="142">
        <v>4</v>
      </c>
      <c r="J628" s="144" t="s">
        <v>4950</v>
      </c>
    </row>
    <row r="629" spans="1:10" s="145" customFormat="1" ht="19.899999999999999" customHeight="1" x14ac:dyDescent="0.2">
      <c r="A629" s="139" t="s">
        <v>6585</v>
      </c>
      <c r="B629" s="140" t="s">
        <v>3471</v>
      </c>
      <c r="C629" s="156" t="s">
        <v>643</v>
      </c>
      <c r="D629" s="141" t="s">
        <v>5812</v>
      </c>
      <c r="E629" s="142" t="s">
        <v>949</v>
      </c>
      <c r="F629" s="142" t="s">
        <v>1062</v>
      </c>
      <c r="G629" s="142">
        <v>10</v>
      </c>
      <c r="H629" s="143">
        <v>17737</v>
      </c>
      <c r="I629" s="142">
        <v>3</v>
      </c>
      <c r="J629" s="144" t="s">
        <v>4908</v>
      </c>
    </row>
    <row r="630" spans="1:10" s="145" customFormat="1" ht="19.899999999999999" customHeight="1" x14ac:dyDescent="0.2">
      <c r="A630" s="139" t="s">
        <v>6585</v>
      </c>
      <c r="B630" s="140" t="s">
        <v>3471</v>
      </c>
      <c r="C630" s="156" t="s">
        <v>644</v>
      </c>
      <c r="D630" s="141" t="s">
        <v>5814</v>
      </c>
      <c r="E630" s="142" t="s">
        <v>949</v>
      </c>
      <c r="F630" s="142" t="s">
        <v>1062</v>
      </c>
      <c r="G630" s="142">
        <v>29</v>
      </c>
      <c r="H630" s="143">
        <v>16250</v>
      </c>
      <c r="I630" s="142">
        <v>3</v>
      </c>
      <c r="J630" s="144" t="s">
        <v>4908</v>
      </c>
    </row>
    <row r="631" spans="1:10" s="145" customFormat="1" ht="19.899999999999999" customHeight="1" x14ac:dyDescent="0.2">
      <c r="A631" s="139" t="s">
        <v>6585</v>
      </c>
      <c r="B631" s="140" t="s">
        <v>3471</v>
      </c>
      <c r="C631" s="156" t="s">
        <v>645</v>
      </c>
      <c r="D631" s="141" t="s">
        <v>5816</v>
      </c>
      <c r="E631" s="142" t="s">
        <v>949</v>
      </c>
      <c r="F631" s="142" t="s">
        <v>1062</v>
      </c>
      <c r="G631" s="142">
        <v>24</v>
      </c>
      <c r="H631" s="143">
        <v>18531</v>
      </c>
      <c r="I631" s="142">
        <v>3</v>
      </c>
      <c r="J631" s="144" t="s">
        <v>4908</v>
      </c>
    </row>
    <row r="632" spans="1:10" s="145" customFormat="1" ht="19.899999999999999" customHeight="1" x14ac:dyDescent="0.2">
      <c r="A632" s="139" t="s">
        <v>6585</v>
      </c>
      <c r="B632" s="140" t="s">
        <v>3608</v>
      </c>
      <c r="C632" s="156" t="s">
        <v>646</v>
      </c>
      <c r="D632" s="141" t="s">
        <v>6439</v>
      </c>
      <c r="E632" s="142" t="s">
        <v>929</v>
      </c>
      <c r="F632" s="142" t="s">
        <v>6</v>
      </c>
      <c r="G632" s="142">
        <v>761</v>
      </c>
      <c r="H632" s="143">
        <v>41021</v>
      </c>
      <c r="I632" s="142">
        <v>19</v>
      </c>
      <c r="J632" s="144" t="s">
        <v>6514</v>
      </c>
    </row>
    <row r="633" spans="1:10" s="145" customFormat="1" ht="19.899999999999999" customHeight="1" x14ac:dyDescent="0.2">
      <c r="A633" s="139" t="s">
        <v>6585</v>
      </c>
      <c r="B633" s="140" t="s">
        <v>3608</v>
      </c>
      <c r="C633" s="156" t="s">
        <v>647</v>
      </c>
      <c r="D633" s="141" t="s">
        <v>5818</v>
      </c>
      <c r="E633" s="142" t="s">
        <v>949</v>
      </c>
      <c r="F633" s="142" t="s">
        <v>958</v>
      </c>
      <c r="G633" s="142">
        <v>125</v>
      </c>
      <c r="H633" s="143">
        <v>47780</v>
      </c>
      <c r="I633" s="142">
        <v>9</v>
      </c>
      <c r="J633" s="144" t="s">
        <v>4966</v>
      </c>
    </row>
    <row r="634" spans="1:10" s="145" customFormat="1" ht="19.899999999999999" customHeight="1" x14ac:dyDescent="0.2">
      <c r="A634" s="139" t="s">
        <v>6585</v>
      </c>
      <c r="B634" s="140" t="s">
        <v>3608</v>
      </c>
      <c r="C634" s="156" t="s">
        <v>648</v>
      </c>
      <c r="D634" s="141" t="s">
        <v>5820</v>
      </c>
      <c r="E634" s="142" t="s">
        <v>949</v>
      </c>
      <c r="F634" s="142" t="s">
        <v>951</v>
      </c>
      <c r="G634" s="142">
        <v>88</v>
      </c>
      <c r="H634" s="143">
        <v>77462</v>
      </c>
      <c r="I634" s="142">
        <v>7</v>
      </c>
      <c r="J634" s="144" t="s">
        <v>4894</v>
      </c>
    </row>
    <row r="635" spans="1:10" s="145" customFormat="1" ht="19.899999999999999" customHeight="1" x14ac:dyDescent="0.2">
      <c r="A635" s="139" t="s">
        <v>6585</v>
      </c>
      <c r="B635" s="140" t="s">
        <v>3608</v>
      </c>
      <c r="C635" s="156" t="s">
        <v>649</v>
      </c>
      <c r="D635" s="141" t="s">
        <v>5822</v>
      </c>
      <c r="E635" s="142" t="s">
        <v>939</v>
      </c>
      <c r="F635" s="142" t="s">
        <v>932</v>
      </c>
      <c r="G635" s="142">
        <v>396</v>
      </c>
      <c r="H635" s="143">
        <v>82688</v>
      </c>
      <c r="I635" s="142">
        <v>16</v>
      </c>
      <c r="J635" s="144" t="s">
        <v>6484</v>
      </c>
    </row>
    <row r="636" spans="1:10" s="145" customFormat="1" ht="19.899999999999999" customHeight="1" x14ac:dyDescent="0.2">
      <c r="A636" s="139" t="s">
        <v>6585</v>
      </c>
      <c r="B636" s="140" t="s">
        <v>3608</v>
      </c>
      <c r="C636" s="156" t="s">
        <v>650</v>
      </c>
      <c r="D636" s="141" t="s">
        <v>5824</v>
      </c>
      <c r="E636" s="142" t="s">
        <v>949</v>
      </c>
      <c r="F636" s="142" t="s">
        <v>951</v>
      </c>
      <c r="G636" s="142">
        <v>70</v>
      </c>
      <c r="H636" s="143">
        <v>51581</v>
      </c>
      <c r="I636" s="142">
        <v>6</v>
      </c>
      <c r="J636" s="144" t="s">
        <v>6525</v>
      </c>
    </row>
    <row r="637" spans="1:10" s="145" customFormat="1" ht="19.899999999999999" customHeight="1" x14ac:dyDescent="0.2">
      <c r="A637" s="139" t="s">
        <v>6585</v>
      </c>
      <c r="B637" s="140" t="s">
        <v>3608</v>
      </c>
      <c r="C637" s="156" t="s">
        <v>651</v>
      </c>
      <c r="D637" s="141" t="s">
        <v>5826</v>
      </c>
      <c r="E637" s="142" t="s">
        <v>949</v>
      </c>
      <c r="F637" s="142" t="s">
        <v>958</v>
      </c>
      <c r="G637" s="142">
        <v>115</v>
      </c>
      <c r="H637" s="143">
        <v>55923</v>
      </c>
      <c r="I637" s="142">
        <v>10</v>
      </c>
      <c r="J637" s="144" t="s">
        <v>4877</v>
      </c>
    </row>
    <row r="638" spans="1:10" s="145" customFormat="1" ht="19.899999999999999" customHeight="1" x14ac:dyDescent="0.2">
      <c r="A638" s="139" t="s">
        <v>6585</v>
      </c>
      <c r="B638" s="140" t="s">
        <v>3608</v>
      </c>
      <c r="C638" s="156" t="s">
        <v>652</v>
      </c>
      <c r="D638" s="141" t="s">
        <v>5828</v>
      </c>
      <c r="E638" s="142" t="s">
        <v>949</v>
      </c>
      <c r="F638" s="142" t="s">
        <v>998</v>
      </c>
      <c r="G638" s="142">
        <v>184</v>
      </c>
      <c r="H638" s="143">
        <v>95289</v>
      </c>
      <c r="I638" s="142">
        <v>13</v>
      </c>
      <c r="J638" s="144" t="s">
        <v>6523</v>
      </c>
    </row>
    <row r="639" spans="1:10" s="145" customFormat="1" ht="19.899999999999999" customHeight="1" x14ac:dyDescent="0.2">
      <c r="A639" s="139" t="s">
        <v>6585</v>
      </c>
      <c r="B639" s="140" t="s">
        <v>3608</v>
      </c>
      <c r="C639" s="156" t="s">
        <v>653</v>
      </c>
      <c r="D639" s="141" t="s">
        <v>5830</v>
      </c>
      <c r="E639" s="142" t="s">
        <v>949</v>
      </c>
      <c r="F639" s="142" t="s">
        <v>951</v>
      </c>
      <c r="G639" s="142">
        <v>90</v>
      </c>
      <c r="H639" s="143">
        <v>56646</v>
      </c>
      <c r="I639" s="142">
        <v>6</v>
      </c>
      <c r="J639" s="144" t="s">
        <v>6525</v>
      </c>
    </row>
    <row r="640" spans="1:10" s="145" customFormat="1" ht="19.899999999999999" customHeight="1" x14ac:dyDescent="0.2">
      <c r="A640" s="139" t="s">
        <v>6585</v>
      </c>
      <c r="B640" s="140" t="s">
        <v>3608</v>
      </c>
      <c r="C640" s="156" t="s">
        <v>654</v>
      </c>
      <c r="D640" s="141" t="s">
        <v>5832</v>
      </c>
      <c r="E640" s="142" t="s">
        <v>949</v>
      </c>
      <c r="F640" s="142" t="s">
        <v>958</v>
      </c>
      <c r="G640" s="142">
        <v>67</v>
      </c>
      <c r="H640" s="143">
        <v>33169</v>
      </c>
      <c r="I640" s="142">
        <v>9</v>
      </c>
      <c r="J640" s="144" t="s">
        <v>4966</v>
      </c>
    </row>
    <row r="641" spans="1:10" s="145" customFormat="1" ht="19.899999999999999" customHeight="1" x14ac:dyDescent="0.2">
      <c r="A641" s="139" t="s">
        <v>6585</v>
      </c>
      <c r="B641" s="140" t="s">
        <v>3608</v>
      </c>
      <c r="C641" s="156" t="s">
        <v>655</v>
      </c>
      <c r="D641" s="141" t="s">
        <v>5834</v>
      </c>
      <c r="E641" s="142" t="s">
        <v>949</v>
      </c>
      <c r="F641" s="142" t="s">
        <v>998</v>
      </c>
      <c r="G641" s="142">
        <v>176</v>
      </c>
      <c r="H641" s="143">
        <v>92961</v>
      </c>
      <c r="I641" s="142">
        <v>13</v>
      </c>
      <c r="J641" s="144" t="s">
        <v>6523</v>
      </c>
    </row>
    <row r="642" spans="1:10" s="145" customFormat="1" ht="19.899999999999999" customHeight="1" x14ac:dyDescent="0.2">
      <c r="A642" s="139" t="s">
        <v>6585</v>
      </c>
      <c r="B642" s="140" t="s">
        <v>3608</v>
      </c>
      <c r="C642" s="156" t="s">
        <v>656</v>
      </c>
      <c r="D642" s="141" t="s">
        <v>5836</v>
      </c>
      <c r="E642" s="142" t="s">
        <v>949</v>
      </c>
      <c r="F642" s="142" t="s">
        <v>998</v>
      </c>
      <c r="G642" s="142">
        <v>113</v>
      </c>
      <c r="H642" s="143">
        <v>79670</v>
      </c>
      <c r="I642" s="142">
        <v>13</v>
      </c>
      <c r="J642" s="144" t="s">
        <v>6523</v>
      </c>
    </row>
    <row r="643" spans="1:10" s="145" customFormat="1" ht="19.899999999999999" customHeight="1" x14ac:dyDescent="0.2">
      <c r="A643" s="139" t="s">
        <v>6585</v>
      </c>
      <c r="B643" s="140" t="s">
        <v>3608</v>
      </c>
      <c r="C643" s="156" t="s">
        <v>657</v>
      </c>
      <c r="D643" s="141" t="s">
        <v>5838</v>
      </c>
      <c r="E643" s="142" t="s">
        <v>949</v>
      </c>
      <c r="F643" s="142" t="s">
        <v>951</v>
      </c>
      <c r="G643" s="142">
        <v>44</v>
      </c>
      <c r="H643" s="143">
        <v>34005</v>
      </c>
      <c r="I643" s="142">
        <v>6</v>
      </c>
      <c r="J643" s="144" t="s">
        <v>6525</v>
      </c>
    </row>
    <row r="644" spans="1:10" s="145" customFormat="1" ht="19.899999999999999" customHeight="1" x14ac:dyDescent="0.2">
      <c r="A644" s="139" t="s">
        <v>6585</v>
      </c>
      <c r="B644" s="140" t="s">
        <v>3608</v>
      </c>
      <c r="C644" s="156" t="s">
        <v>658</v>
      </c>
      <c r="D644" s="141" t="s">
        <v>5840</v>
      </c>
      <c r="E644" s="142" t="s">
        <v>949</v>
      </c>
      <c r="F644" s="142" t="s">
        <v>951</v>
      </c>
      <c r="G644" s="142">
        <v>35</v>
      </c>
      <c r="H644" s="143">
        <v>22110</v>
      </c>
      <c r="I644" s="142">
        <v>5</v>
      </c>
      <c r="J644" s="144" t="s">
        <v>4883</v>
      </c>
    </row>
    <row r="645" spans="1:10" s="145" customFormat="1" ht="19.899999999999999" customHeight="1" x14ac:dyDescent="0.2">
      <c r="A645" s="139" t="s">
        <v>6585</v>
      </c>
      <c r="B645" s="140" t="s">
        <v>3608</v>
      </c>
      <c r="C645" s="156" t="s">
        <v>659</v>
      </c>
      <c r="D645" s="141" t="s">
        <v>5842</v>
      </c>
      <c r="E645" s="142" t="s">
        <v>949</v>
      </c>
      <c r="F645" s="142" t="s">
        <v>951</v>
      </c>
      <c r="G645" s="142">
        <v>81</v>
      </c>
      <c r="H645" s="143">
        <v>34891</v>
      </c>
      <c r="I645" s="142">
        <v>6</v>
      </c>
      <c r="J645" s="144" t="s">
        <v>6525</v>
      </c>
    </row>
    <row r="646" spans="1:10" s="145" customFormat="1" ht="19.899999999999999" customHeight="1" x14ac:dyDescent="0.2">
      <c r="A646" s="139" t="s">
        <v>6585</v>
      </c>
      <c r="B646" s="140" t="s">
        <v>3608</v>
      </c>
      <c r="C646" s="156" t="s">
        <v>660</v>
      </c>
      <c r="D646" s="141" t="s">
        <v>5844</v>
      </c>
      <c r="E646" s="142" t="s">
        <v>949</v>
      </c>
      <c r="F646" s="142" t="s">
        <v>951</v>
      </c>
      <c r="G646" s="142">
        <v>47</v>
      </c>
      <c r="H646" s="143">
        <v>33191</v>
      </c>
      <c r="I646" s="142">
        <v>6</v>
      </c>
      <c r="J646" s="144" t="s">
        <v>6525</v>
      </c>
    </row>
    <row r="647" spans="1:10" s="145" customFormat="1" ht="19.899999999999999" customHeight="1" x14ac:dyDescent="0.2">
      <c r="A647" s="139" t="s">
        <v>6585</v>
      </c>
      <c r="B647" s="140" t="s">
        <v>3608</v>
      </c>
      <c r="C647" s="156" t="s">
        <v>661</v>
      </c>
      <c r="D647" s="141" t="s">
        <v>5846</v>
      </c>
      <c r="E647" s="142" t="s">
        <v>949</v>
      </c>
      <c r="F647" s="142" t="s">
        <v>951</v>
      </c>
      <c r="G647" s="142">
        <v>40</v>
      </c>
      <c r="H647" s="143">
        <v>26941</v>
      </c>
      <c r="I647" s="142">
        <v>5</v>
      </c>
      <c r="J647" s="144" t="s">
        <v>4883</v>
      </c>
    </row>
    <row r="648" spans="1:10" s="145" customFormat="1" ht="19.899999999999999" customHeight="1" x14ac:dyDescent="0.2">
      <c r="A648" s="139" t="s">
        <v>6585</v>
      </c>
      <c r="B648" s="140" t="s">
        <v>3608</v>
      </c>
      <c r="C648" s="156" t="s">
        <v>662</v>
      </c>
      <c r="D648" s="141" t="s">
        <v>5848</v>
      </c>
      <c r="E648" s="142" t="s">
        <v>949</v>
      </c>
      <c r="F648" s="142" t="s">
        <v>951</v>
      </c>
      <c r="G648" s="142">
        <v>30</v>
      </c>
      <c r="H648" s="143">
        <v>18776</v>
      </c>
      <c r="I648" s="142">
        <v>5</v>
      </c>
      <c r="J648" s="144" t="s">
        <v>4883</v>
      </c>
    </row>
    <row r="649" spans="1:10" s="145" customFormat="1" ht="19.899999999999999" customHeight="1" x14ac:dyDescent="0.2">
      <c r="A649" s="139" t="s">
        <v>6585</v>
      </c>
      <c r="B649" s="140" t="s">
        <v>3608</v>
      </c>
      <c r="C649" s="156" t="s">
        <v>663</v>
      </c>
      <c r="D649" s="141" t="s">
        <v>5850</v>
      </c>
      <c r="E649" s="142" t="s">
        <v>949</v>
      </c>
      <c r="F649" s="142" t="s">
        <v>951</v>
      </c>
      <c r="G649" s="142">
        <v>36</v>
      </c>
      <c r="H649" s="143">
        <v>25232</v>
      </c>
      <c r="I649" s="142">
        <v>5</v>
      </c>
      <c r="J649" s="144" t="s">
        <v>4883</v>
      </c>
    </row>
    <row r="650" spans="1:10" s="145" customFormat="1" ht="19.899999999999999" customHeight="1" x14ac:dyDescent="0.2">
      <c r="A650" s="139" t="s">
        <v>6585</v>
      </c>
      <c r="B650" s="140" t="s">
        <v>3608</v>
      </c>
      <c r="C650" s="156" t="s">
        <v>664</v>
      </c>
      <c r="D650" s="141" t="s">
        <v>5852</v>
      </c>
      <c r="E650" s="142" t="s">
        <v>949</v>
      </c>
      <c r="F650" s="142" t="s">
        <v>951</v>
      </c>
      <c r="G650" s="142">
        <v>58</v>
      </c>
      <c r="H650" s="143">
        <v>19478</v>
      </c>
      <c r="I650" s="142">
        <v>5</v>
      </c>
      <c r="J650" s="144" t="s">
        <v>4883</v>
      </c>
    </row>
    <row r="651" spans="1:10" s="145" customFormat="1" ht="19.899999999999999" customHeight="1" x14ac:dyDescent="0.2">
      <c r="A651" s="139" t="s">
        <v>6585</v>
      </c>
      <c r="B651" s="140" t="s">
        <v>3608</v>
      </c>
      <c r="C651" s="156" t="s">
        <v>665</v>
      </c>
      <c r="D651" s="141" t="s">
        <v>5854</v>
      </c>
      <c r="E651" s="142" t="s">
        <v>949</v>
      </c>
      <c r="F651" s="142" t="s">
        <v>951</v>
      </c>
      <c r="G651" s="142">
        <v>34</v>
      </c>
      <c r="H651" s="143">
        <v>21166</v>
      </c>
      <c r="I651" s="142">
        <v>5</v>
      </c>
      <c r="J651" s="144" t="s">
        <v>4883</v>
      </c>
    </row>
    <row r="652" spans="1:10" s="145" customFormat="1" ht="19.899999999999999" customHeight="1" x14ac:dyDescent="0.2">
      <c r="A652" s="139" t="s">
        <v>6585</v>
      </c>
      <c r="B652" s="140" t="s">
        <v>3608</v>
      </c>
      <c r="C652" s="156" t="s">
        <v>666</v>
      </c>
      <c r="D652" s="141" t="s">
        <v>4947</v>
      </c>
      <c r="E652" s="142" t="s">
        <v>949</v>
      </c>
      <c r="F652" s="142" t="s">
        <v>951</v>
      </c>
      <c r="G652" s="142">
        <v>38</v>
      </c>
      <c r="H652" s="143">
        <v>27487</v>
      </c>
      <c r="I652" s="142">
        <v>5</v>
      </c>
      <c r="J652" s="144" t="s">
        <v>4883</v>
      </c>
    </row>
    <row r="653" spans="1:10" s="145" customFormat="1" ht="19.899999999999999" customHeight="1" x14ac:dyDescent="0.2">
      <c r="A653" s="139" t="s">
        <v>6585</v>
      </c>
      <c r="B653" s="140" t="s">
        <v>3608</v>
      </c>
      <c r="C653" s="156" t="s">
        <v>667</v>
      </c>
      <c r="D653" s="141" t="s">
        <v>6591</v>
      </c>
      <c r="E653" s="142" t="s">
        <v>949</v>
      </c>
      <c r="F653" s="142" t="s">
        <v>1062</v>
      </c>
      <c r="G653" s="142">
        <v>40</v>
      </c>
      <c r="H653" s="143">
        <v>24145</v>
      </c>
      <c r="I653" s="142">
        <v>3</v>
      </c>
      <c r="J653" s="144" t="s">
        <v>4908</v>
      </c>
    </row>
    <row r="654" spans="1:10" s="145" customFormat="1" ht="19.899999999999999" customHeight="1" x14ac:dyDescent="0.2">
      <c r="A654" s="139" t="s">
        <v>6585</v>
      </c>
      <c r="B654" s="140" t="s">
        <v>3608</v>
      </c>
      <c r="C654" s="156" t="s">
        <v>668</v>
      </c>
      <c r="D654" s="141" t="s">
        <v>5859</v>
      </c>
      <c r="E654" s="142" t="s">
        <v>949</v>
      </c>
      <c r="F654" s="142" t="s">
        <v>951</v>
      </c>
      <c r="G654" s="142">
        <v>71</v>
      </c>
      <c r="H654" s="143">
        <v>22809</v>
      </c>
      <c r="I654" s="142">
        <v>5</v>
      </c>
      <c r="J654" s="144" t="s">
        <v>4883</v>
      </c>
    </row>
    <row r="655" spans="1:10" s="145" customFormat="1" ht="19.899999999999999" customHeight="1" x14ac:dyDescent="0.2">
      <c r="A655" s="139" t="s">
        <v>6585</v>
      </c>
      <c r="B655" s="140" t="s">
        <v>3702</v>
      </c>
      <c r="C655" s="156" t="s">
        <v>669</v>
      </c>
      <c r="D655" s="141" t="s">
        <v>6441</v>
      </c>
      <c r="E655" s="142" t="s">
        <v>929</v>
      </c>
      <c r="F655" s="142" t="s">
        <v>6</v>
      </c>
      <c r="G655" s="142">
        <v>914</v>
      </c>
      <c r="H655" s="143">
        <v>185197</v>
      </c>
      <c r="I655" s="142">
        <v>19</v>
      </c>
      <c r="J655" s="144" t="s">
        <v>6514</v>
      </c>
    </row>
    <row r="656" spans="1:10" s="145" customFormat="1" ht="19.899999999999999" customHeight="1" x14ac:dyDescent="0.2">
      <c r="A656" s="139" t="s">
        <v>6585</v>
      </c>
      <c r="B656" s="140" t="s">
        <v>3702</v>
      </c>
      <c r="C656" s="156" t="s">
        <v>670</v>
      </c>
      <c r="D656" s="141" t="s">
        <v>5861</v>
      </c>
      <c r="E656" s="142" t="s">
        <v>949</v>
      </c>
      <c r="F656" s="142" t="s">
        <v>951</v>
      </c>
      <c r="G656" s="142">
        <v>65</v>
      </c>
      <c r="H656" s="143">
        <v>43589</v>
      </c>
      <c r="I656" s="142">
        <v>6</v>
      </c>
      <c r="J656" s="144" t="s">
        <v>6525</v>
      </c>
    </row>
    <row r="657" spans="1:10" s="145" customFormat="1" ht="19.899999999999999" customHeight="1" x14ac:dyDescent="0.2">
      <c r="A657" s="139" t="s">
        <v>6585</v>
      </c>
      <c r="B657" s="140" t="s">
        <v>3702</v>
      </c>
      <c r="C657" s="156" t="s">
        <v>671</v>
      </c>
      <c r="D657" s="141" t="s">
        <v>5862</v>
      </c>
      <c r="E657" s="142" t="s">
        <v>949</v>
      </c>
      <c r="F657" s="142" t="s">
        <v>998</v>
      </c>
      <c r="G657" s="142">
        <v>140</v>
      </c>
      <c r="H657" s="143">
        <v>75287</v>
      </c>
      <c r="I657" s="142">
        <v>13</v>
      </c>
      <c r="J657" s="144" t="s">
        <v>6523</v>
      </c>
    </row>
    <row r="658" spans="1:10" s="145" customFormat="1" ht="19.899999999999999" customHeight="1" x14ac:dyDescent="0.2">
      <c r="A658" s="139" t="s">
        <v>6585</v>
      </c>
      <c r="B658" s="140" t="s">
        <v>3702</v>
      </c>
      <c r="C658" s="156" t="s">
        <v>672</v>
      </c>
      <c r="D658" s="141" t="s">
        <v>5864</v>
      </c>
      <c r="E658" s="142" t="s">
        <v>949</v>
      </c>
      <c r="F658" s="142" t="s">
        <v>951</v>
      </c>
      <c r="G658" s="142">
        <v>48</v>
      </c>
      <c r="H658" s="143">
        <v>40011</v>
      </c>
      <c r="I658" s="142">
        <v>6</v>
      </c>
      <c r="J658" s="144" t="s">
        <v>6525</v>
      </c>
    </row>
    <row r="659" spans="1:10" s="145" customFormat="1" ht="19.899999999999999" customHeight="1" x14ac:dyDescent="0.2">
      <c r="A659" s="139" t="s">
        <v>6585</v>
      </c>
      <c r="B659" s="140" t="s">
        <v>3702</v>
      </c>
      <c r="C659" s="156" t="s">
        <v>673</v>
      </c>
      <c r="D659" s="141" t="s">
        <v>5866</v>
      </c>
      <c r="E659" s="142" t="s">
        <v>939</v>
      </c>
      <c r="F659" s="142" t="s">
        <v>942</v>
      </c>
      <c r="G659" s="142">
        <v>265</v>
      </c>
      <c r="H659" s="143">
        <v>115578</v>
      </c>
      <c r="I659" s="142">
        <v>15</v>
      </c>
      <c r="J659" s="144" t="s">
        <v>6517</v>
      </c>
    </row>
    <row r="660" spans="1:10" s="145" customFormat="1" ht="19.899999999999999" customHeight="1" x14ac:dyDescent="0.2">
      <c r="A660" s="139" t="s">
        <v>6585</v>
      </c>
      <c r="B660" s="140" t="s">
        <v>3702</v>
      </c>
      <c r="C660" s="156" t="s">
        <v>674</v>
      </c>
      <c r="D660" s="141" t="s">
        <v>5868</v>
      </c>
      <c r="E660" s="142" t="s">
        <v>949</v>
      </c>
      <c r="F660" s="142" t="s">
        <v>951</v>
      </c>
      <c r="G660" s="142">
        <v>109</v>
      </c>
      <c r="H660" s="143">
        <v>46739</v>
      </c>
      <c r="I660" s="142">
        <v>6</v>
      </c>
      <c r="J660" s="144" t="s">
        <v>6525</v>
      </c>
    </row>
    <row r="661" spans="1:10" s="145" customFormat="1" ht="19.899999999999999" customHeight="1" x14ac:dyDescent="0.2">
      <c r="A661" s="139" t="s">
        <v>6585</v>
      </c>
      <c r="B661" s="140" t="s">
        <v>3702</v>
      </c>
      <c r="C661" s="156" t="s">
        <v>675</v>
      </c>
      <c r="D661" s="141" t="s">
        <v>5870</v>
      </c>
      <c r="E661" s="142" t="s">
        <v>949</v>
      </c>
      <c r="F661" s="142" t="s">
        <v>998</v>
      </c>
      <c r="G661" s="142">
        <v>135</v>
      </c>
      <c r="H661" s="143">
        <v>66655</v>
      </c>
      <c r="I661" s="142">
        <v>13</v>
      </c>
      <c r="J661" s="144" t="s">
        <v>6523</v>
      </c>
    </row>
    <row r="662" spans="1:10" s="145" customFormat="1" ht="19.899999999999999" customHeight="1" x14ac:dyDescent="0.2">
      <c r="A662" s="139" t="s">
        <v>6585</v>
      </c>
      <c r="B662" s="140" t="s">
        <v>3702</v>
      </c>
      <c r="C662" s="156" t="s">
        <v>676</v>
      </c>
      <c r="D662" s="141" t="s">
        <v>5872</v>
      </c>
      <c r="E662" s="142" t="s">
        <v>949</v>
      </c>
      <c r="F662" s="142" t="s">
        <v>951</v>
      </c>
      <c r="G662" s="142">
        <v>46</v>
      </c>
      <c r="H662" s="143">
        <v>26817</v>
      </c>
      <c r="I662" s="142">
        <v>5</v>
      </c>
      <c r="J662" s="144" t="s">
        <v>4883</v>
      </c>
    </row>
    <row r="663" spans="1:10" s="145" customFormat="1" ht="19.899999999999999" customHeight="1" x14ac:dyDescent="0.2">
      <c r="A663" s="139" t="s">
        <v>6585</v>
      </c>
      <c r="B663" s="140" t="s">
        <v>3702</v>
      </c>
      <c r="C663" s="156" t="s">
        <v>677</v>
      </c>
      <c r="D663" s="141" t="s">
        <v>5873</v>
      </c>
      <c r="E663" s="142" t="s">
        <v>949</v>
      </c>
      <c r="F663" s="142" t="s">
        <v>998</v>
      </c>
      <c r="G663" s="142">
        <v>249</v>
      </c>
      <c r="H663" s="143">
        <v>90804</v>
      </c>
      <c r="I663" s="142">
        <v>13</v>
      </c>
      <c r="J663" s="144" t="s">
        <v>6523</v>
      </c>
    </row>
    <row r="664" spans="1:10" s="145" customFormat="1" ht="19.899999999999999" customHeight="1" x14ac:dyDescent="0.2">
      <c r="A664" s="139" t="s">
        <v>6585</v>
      </c>
      <c r="B664" s="140" t="s">
        <v>3702</v>
      </c>
      <c r="C664" s="156" t="s">
        <v>678</v>
      </c>
      <c r="D664" s="141" t="s">
        <v>5875</v>
      </c>
      <c r="E664" s="142" t="s">
        <v>949</v>
      </c>
      <c r="F664" s="142" t="s">
        <v>998</v>
      </c>
      <c r="G664" s="142">
        <v>171</v>
      </c>
      <c r="H664" s="143">
        <v>85511</v>
      </c>
      <c r="I664" s="142">
        <v>13</v>
      </c>
      <c r="J664" s="144" t="s">
        <v>6523</v>
      </c>
    </row>
    <row r="665" spans="1:10" s="145" customFormat="1" ht="19.899999999999999" customHeight="1" x14ac:dyDescent="0.2">
      <c r="A665" s="139" t="s">
        <v>6585</v>
      </c>
      <c r="B665" s="140" t="s">
        <v>3702</v>
      </c>
      <c r="C665" s="156" t="s">
        <v>679</v>
      </c>
      <c r="D665" s="141" t="s">
        <v>5877</v>
      </c>
      <c r="E665" s="142" t="s">
        <v>949</v>
      </c>
      <c r="F665" s="142" t="s">
        <v>951</v>
      </c>
      <c r="G665" s="142">
        <v>145</v>
      </c>
      <c r="H665" s="143">
        <v>40704</v>
      </c>
      <c r="I665" s="142">
        <v>6</v>
      </c>
      <c r="J665" s="144" t="s">
        <v>6525</v>
      </c>
    </row>
    <row r="666" spans="1:10" s="145" customFormat="1" ht="19.899999999999999" customHeight="1" x14ac:dyDescent="0.2">
      <c r="A666" s="139" t="s">
        <v>6585</v>
      </c>
      <c r="B666" s="140" t="s">
        <v>3702</v>
      </c>
      <c r="C666" s="156" t="s">
        <v>680</v>
      </c>
      <c r="D666" s="141" t="s">
        <v>5879</v>
      </c>
      <c r="E666" s="142" t="s">
        <v>949</v>
      </c>
      <c r="F666" s="142" t="s">
        <v>951</v>
      </c>
      <c r="G666" s="142">
        <v>48</v>
      </c>
      <c r="H666" s="143">
        <v>38143</v>
      </c>
      <c r="I666" s="142">
        <v>6</v>
      </c>
      <c r="J666" s="144" t="s">
        <v>6525</v>
      </c>
    </row>
    <row r="667" spans="1:10" s="145" customFormat="1" ht="19.899999999999999" customHeight="1" x14ac:dyDescent="0.2">
      <c r="A667" s="139" t="s">
        <v>6585</v>
      </c>
      <c r="B667" s="140" t="s">
        <v>3702</v>
      </c>
      <c r="C667" s="156" t="s">
        <v>681</v>
      </c>
      <c r="D667" s="141" t="s">
        <v>5881</v>
      </c>
      <c r="E667" s="142" t="s">
        <v>949</v>
      </c>
      <c r="F667" s="142" t="s">
        <v>951</v>
      </c>
      <c r="G667" s="142">
        <v>49</v>
      </c>
      <c r="H667" s="143">
        <v>31212</v>
      </c>
      <c r="I667" s="142">
        <v>6</v>
      </c>
      <c r="J667" s="144" t="s">
        <v>6525</v>
      </c>
    </row>
    <row r="668" spans="1:10" s="145" customFormat="1" ht="19.899999999999999" customHeight="1" x14ac:dyDescent="0.2">
      <c r="A668" s="139" t="s">
        <v>6585</v>
      </c>
      <c r="B668" s="140" t="s">
        <v>3702</v>
      </c>
      <c r="C668" s="156" t="s">
        <v>682</v>
      </c>
      <c r="D668" s="141" t="s">
        <v>6592</v>
      </c>
      <c r="E668" s="142" t="s">
        <v>949</v>
      </c>
      <c r="F668" s="142" t="s">
        <v>951</v>
      </c>
      <c r="G668" s="142">
        <v>36</v>
      </c>
      <c r="H668" s="143">
        <v>27521</v>
      </c>
      <c r="I668" s="142">
        <v>5</v>
      </c>
      <c r="J668" s="144" t="s">
        <v>4883</v>
      </c>
    </row>
    <row r="669" spans="1:10" s="145" customFormat="1" ht="19.899999999999999" customHeight="1" x14ac:dyDescent="0.2">
      <c r="A669" s="139" t="s">
        <v>6585</v>
      </c>
      <c r="B669" s="140" t="s">
        <v>3702</v>
      </c>
      <c r="C669" s="156" t="s">
        <v>683</v>
      </c>
      <c r="D669" s="141" t="s">
        <v>5885</v>
      </c>
      <c r="E669" s="142" t="s">
        <v>949</v>
      </c>
      <c r="F669" s="142" t="s">
        <v>1062</v>
      </c>
      <c r="G669" s="142">
        <v>25</v>
      </c>
      <c r="H669" s="143">
        <v>23507</v>
      </c>
      <c r="I669" s="142">
        <v>3</v>
      </c>
      <c r="J669" s="144" t="s">
        <v>4908</v>
      </c>
    </row>
    <row r="670" spans="1:10" s="145" customFormat="1" ht="19.899999999999999" customHeight="1" x14ac:dyDescent="0.2">
      <c r="A670" s="139" t="s">
        <v>6585</v>
      </c>
      <c r="B670" s="140" t="s">
        <v>3702</v>
      </c>
      <c r="C670" s="156" t="s">
        <v>684</v>
      </c>
      <c r="D670" s="141" t="s">
        <v>5887</v>
      </c>
      <c r="E670" s="142" t="s">
        <v>949</v>
      </c>
      <c r="F670" s="142" t="s">
        <v>951</v>
      </c>
      <c r="G670" s="142">
        <v>36</v>
      </c>
      <c r="H670" s="143">
        <v>30215</v>
      </c>
      <c r="I670" s="142">
        <v>6</v>
      </c>
      <c r="J670" s="144" t="s">
        <v>6525</v>
      </c>
    </row>
    <row r="671" spans="1:10" s="145" customFormat="1" ht="19.899999999999999" customHeight="1" x14ac:dyDescent="0.2">
      <c r="A671" s="139" t="s">
        <v>6585</v>
      </c>
      <c r="B671" s="140" t="s">
        <v>3702</v>
      </c>
      <c r="C671" s="156" t="s">
        <v>685</v>
      </c>
      <c r="D671" s="141" t="s">
        <v>5889</v>
      </c>
      <c r="E671" s="142" t="s">
        <v>949</v>
      </c>
      <c r="F671" s="142" t="s">
        <v>1062</v>
      </c>
      <c r="G671" s="142">
        <v>30</v>
      </c>
      <c r="H671" s="143">
        <v>22857</v>
      </c>
      <c r="I671" s="142">
        <v>3</v>
      </c>
      <c r="J671" s="144" t="s">
        <v>4908</v>
      </c>
    </row>
    <row r="672" spans="1:10" s="145" customFormat="1" ht="19.899999999999999" customHeight="1" x14ac:dyDescent="0.2">
      <c r="A672" s="139" t="s">
        <v>1061</v>
      </c>
      <c r="B672" s="140" t="s">
        <v>4105</v>
      </c>
      <c r="C672" s="156" t="s">
        <v>686</v>
      </c>
      <c r="D672" s="141" t="s">
        <v>6372</v>
      </c>
      <c r="E672" s="142" t="s">
        <v>939</v>
      </c>
      <c r="F672" s="142" t="s">
        <v>932</v>
      </c>
      <c r="G672" s="142">
        <v>422</v>
      </c>
      <c r="H672" s="143">
        <v>104892</v>
      </c>
      <c r="I672" s="142">
        <v>17</v>
      </c>
      <c r="J672" s="144" t="s">
        <v>6283</v>
      </c>
    </row>
    <row r="673" spans="1:10" s="145" customFormat="1" ht="19.899999999999999" customHeight="1" x14ac:dyDescent="0.2">
      <c r="A673" s="139" t="s">
        <v>1061</v>
      </c>
      <c r="B673" s="140" t="s">
        <v>4105</v>
      </c>
      <c r="C673" s="156" t="s">
        <v>687</v>
      </c>
      <c r="D673" s="141" t="s">
        <v>5891</v>
      </c>
      <c r="E673" s="142" t="s">
        <v>949</v>
      </c>
      <c r="F673" s="142" t="s">
        <v>951</v>
      </c>
      <c r="G673" s="142">
        <v>62</v>
      </c>
      <c r="H673" s="143">
        <v>34838</v>
      </c>
      <c r="I673" s="142">
        <v>6</v>
      </c>
      <c r="J673" s="144" t="s">
        <v>6525</v>
      </c>
    </row>
    <row r="674" spans="1:10" s="145" customFormat="1" ht="19.899999999999999" customHeight="1" x14ac:dyDescent="0.2">
      <c r="A674" s="139" t="s">
        <v>1061</v>
      </c>
      <c r="B674" s="140" t="s">
        <v>4105</v>
      </c>
      <c r="C674" s="156" t="s">
        <v>688</v>
      </c>
      <c r="D674" s="141" t="s">
        <v>5893</v>
      </c>
      <c r="E674" s="142" t="s">
        <v>949</v>
      </c>
      <c r="F674" s="142" t="s">
        <v>951</v>
      </c>
      <c r="G674" s="142">
        <v>52</v>
      </c>
      <c r="H674" s="143">
        <v>32864</v>
      </c>
      <c r="I674" s="142">
        <v>6</v>
      </c>
      <c r="J674" s="144" t="s">
        <v>6525</v>
      </c>
    </row>
    <row r="675" spans="1:10" s="145" customFormat="1" ht="19.899999999999999" customHeight="1" x14ac:dyDescent="0.2">
      <c r="A675" s="139" t="s">
        <v>1061</v>
      </c>
      <c r="B675" s="140" t="s">
        <v>4105</v>
      </c>
      <c r="C675" s="156" t="s">
        <v>689</v>
      </c>
      <c r="D675" s="141" t="s">
        <v>5895</v>
      </c>
      <c r="E675" s="142" t="s">
        <v>949</v>
      </c>
      <c r="F675" s="142" t="s">
        <v>951</v>
      </c>
      <c r="G675" s="142">
        <v>35</v>
      </c>
      <c r="H675" s="143">
        <v>31198</v>
      </c>
      <c r="I675" s="142">
        <v>6</v>
      </c>
      <c r="J675" s="144" t="s">
        <v>6525</v>
      </c>
    </row>
    <row r="676" spans="1:10" s="145" customFormat="1" ht="19.899999999999999" customHeight="1" x14ac:dyDescent="0.2">
      <c r="A676" s="139" t="s">
        <v>1061</v>
      </c>
      <c r="B676" s="140" t="s">
        <v>4105</v>
      </c>
      <c r="C676" s="156" t="s">
        <v>690</v>
      </c>
      <c r="D676" s="141" t="s">
        <v>5897</v>
      </c>
      <c r="E676" s="142" t="s">
        <v>949</v>
      </c>
      <c r="F676" s="142" t="s">
        <v>951</v>
      </c>
      <c r="G676" s="142">
        <v>42</v>
      </c>
      <c r="H676" s="143">
        <v>32628</v>
      </c>
      <c r="I676" s="142">
        <v>6</v>
      </c>
      <c r="J676" s="144" t="s">
        <v>6525</v>
      </c>
    </row>
    <row r="677" spans="1:10" s="145" customFormat="1" ht="19.899999999999999" customHeight="1" x14ac:dyDescent="0.2">
      <c r="A677" s="139" t="s">
        <v>1061</v>
      </c>
      <c r="B677" s="140" t="s">
        <v>4105</v>
      </c>
      <c r="C677" s="156" t="s">
        <v>691</v>
      </c>
      <c r="D677" s="141" t="s">
        <v>5899</v>
      </c>
      <c r="E677" s="142" t="s">
        <v>949</v>
      </c>
      <c r="F677" s="142" t="s">
        <v>951</v>
      </c>
      <c r="G677" s="142">
        <v>30</v>
      </c>
      <c r="H677" s="143">
        <v>14279</v>
      </c>
      <c r="I677" s="142">
        <v>5</v>
      </c>
      <c r="J677" s="144" t="s">
        <v>4883</v>
      </c>
    </row>
    <row r="678" spans="1:10" s="145" customFormat="1" ht="19.899999999999999" customHeight="1" x14ac:dyDescent="0.2">
      <c r="A678" s="139" t="s">
        <v>1061</v>
      </c>
      <c r="B678" s="140" t="s">
        <v>4105</v>
      </c>
      <c r="C678" s="156" t="s">
        <v>692</v>
      </c>
      <c r="D678" s="141" t="s">
        <v>5901</v>
      </c>
      <c r="E678" s="142" t="s">
        <v>949</v>
      </c>
      <c r="F678" s="142" t="s">
        <v>951</v>
      </c>
      <c r="G678" s="142">
        <v>48</v>
      </c>
      <c r="H678" s="143">
        <v>13702</v>
      </c>
      <c r="I678" s="142">
        <v>5</v>
      </c>
      <c r="J678" s="144" t="s">
        <v>4883</v>
      </c>
    </row>
    <row r="679" spans="1:10" s="145" customFormat="1" ht="19.899999999999999" customHeight="1" x14ac:dyDescent="0.2">
      <c r="A679" s="139" t="s">
        <v>1061</v>
      </c>
      <c r="B679" s="140" t="s">
        <v>4039</v>
      </c>
      <c r="C679" s="156" t="s">
        <v>693</v>
      </c>
      <c r="D679" s="141" t="s">
        <v>6374</v>
      </c>
      <c r="E679" s="142" t="s">
        <v>939</v>
      </c>
      <c r="F679" s="142" t="s">
        <v>932</v>
      </c>
      <c r="G679" s="142">
        <v>370</v>
      </c>
      <c r="H679" s="143">
        <v>90686</v>
      </c>
      <c r="I679" s="142">
        <v>16</v>
      </c>
      <c r="J679" s="144" t="s">
        <v>6484</v>
      </c>
    </row>
    <row r="680" spans="1:10" s="145" customFormat="1" ht="19.899999999999999" customHeight="1" x14ac:dyDescent="0.2">
      <c r="A680" s="139" t="s">
        <v>1061</v>
      </c>
      <c r="B680" s="140" t="s">
        <v>4039</v>
      </c>
      <c r="C680" s="156" t="s">
        <v>694</v>
      </c>
      <c r="D680" s="141" t="s">
        <v>5903</v>
      </c>
      <c r="E680" s="142" t="s">
        <v>949</v>
      </c>
      <c r="F680" s="142" t="s">
        <v>951</v>
      </c>
      <c r="G680" s="142">
        <v>30</v>
      </c>
      <c r="H680" s="143">
        <v>21611</v>
      </c>
      <c r="I680" s="142">
        <v>5</v>
      </c>
      <c r="J680" s="144" t="s">
        <v>4883</v>
      </c>
    </row>
    <row r="681" spans="1:10" s="145" customFormat="1" ht="19.899999999999999" customHeight="1" x14ac:dyDescent="0.2">
      <c r="A681" s="139" t="s">
        <v>1061</v>
      </c>
      <c r="B681" s="140" t="s">
        <v>4039</v>
      </c>
      <c r="C681" s="156" t="s">
        <v>695</v>
      </c>
      <c r="D681" s="141" t="s">
        <v>5905</v>
      </c>
      <c r="E681" s="142" t="s">
        <v>949</v>
      </c>
      <c r="F681" s="142" t="s">
        <v>951</v>
      </c>
      <c r="G681" s="142">
        <v>46</v>
      </c>
      <c r="H681" s="143">
        <v>47059</v>
      </c>
      <c r="I681" s="142">
        <v>6</v>
      </c>
      <c r="J681" s="144" t="s">
        <v>6525</v>
      </c>
    </row>
    <row r="682" spans="1:10" s="145" customFormat="1" ht="19.899999999999999" customHeight="1" x14ac:dyDescent="0.2">
      <c r="A682" s="139" t="s">
        <v>1061</v>
      </c>
      <c r="B682" s="140" t="s">
        <v>4039</v>
      </c>
      <c r="C682" s="156" t="s">
        <v>696</v>
      </c>
      <c r="D682" s="141" t="s">
        <v>5907</v>
      </c>
      <c r="E682" s="142" t="s">
        <v>949</v>
      </c>
      <c r="F682" s="142" t="s">
        <v>951</v>
      </c>
      <c r="G682" s="142">
        <v>63</v>
      </c>
      <c r="H682" s="143">
        <v>45735</v>
      </c>
      <c r="I682" s="142">
        <v>6</v>
      </c>
      <c r="J682" s="144" t="s">
        <v>6525</v>
      </c>
    </row>
    <row r="683" spans="1:10" s="145" customFormat="1" ht="19.899999999999999" customHeight="1" x14ac:dyDescent="0.2">
      <c r="A683" s="139" t="s">
        <v>1061</v>
      </c>
      <c r="B683" s="140" t="s">
        <v>4039</v>
      </c>
      <c r="C683" s="156" t="s">
        <v>697</v>
      </c>
      <c r="D683" s="141" t="s">
        <v>5909</v>
      </c>
      <c r="E683" s="142" t="s">
        <v>949</v>
      </c>
      <c r="F683" s="142" t="s">
        <v>951</v>
      </c>
      <c r="G683" s="142">
        <v>32</v>
      </c>
      <c r="H683" s="143">
        <v>25158</v>
      </c>
      <c r="I683" s="142">
        <v>5</v>
      </c>
      <c r="J683" s="144" t="s">
        <v>4883</v>
      </c>
    </row>
    <row r="684" spans="1:10" s="145" customFormat="1" ht="19.899999999999999" customHeight="1" x14ac:dyDescent="0.2">
      <c r="A684" s="139" t="s">
        <v>1061</v>
      </c>
      <c r="B684" s="140" t="s">
        <v>4039</v>
      </c>
      <c r="C684" s="156" t="s">
        <v>698</v>
      </c>
      <c r="D684" s="141" t="s">
        <v>5910</v>
      </c>
      <c r="E684" s="142" t="s">
        <v>949</v>
      </c>
      <c r="F684" s="142" t="s">
        <v>951</v>
      </c>
      <c r="G684" s="142">
        <v>36</v>
      </c>
      <c r="H684" s="143">
        <v>39602</v>
      </c>
      <c r="I684" s="142">
        <v>6</v>
      </c>
      <c r="J684" s="144" t="s">
        <v>6525</v>
      </c>
    </row>
    <row r="685" spans="1:10" s="145" customFormat="1" ht="19.899999999999999" customHeight="1" x14ac:dyDescent="0.2">
      <c r="A685" s="139" t="s">
        <v>1061</v>
      </c>
      <c r="B685" s="140" t="s">
        <v>4039</v>
      </c>
      <c r="C685" s="156" t="s">
        <v>699</v>
      </c>
      <c r="D685" s="141" t="s">
        <v>5912</v>
      </c>
      <c r="E685" s="142" t="s">
        <v>949</v>
      </c>
      <c r="F685" s="142" t="s">
        <v>951</v>
      </c>
      <c r="G685" s="142">
        <v>32</v>
      </c>
      <c r="H685" s="143">
        <v>17474</v>
      </c>
      <c r="I685" s="142">
        <v>5</v>
      </c>
      <c r="J685" s="144" t="s">
        <v>4883</v>
      </c>
    </row>
    <row r="686" spans="1:10" s="145" customFormat="1" ht="19.899999999999999" customHeight="1" x14ac:dyDescent="0.2">
      <c r="A686" s="139" t="s">
        <v>1061</v>
      </c>
      <c r="B686" s="140" t="s">
        <v>4039</v>
      </c>
      <c r="C686" s="156" t="s">
        <v>700</v>
      </c>
      <c r="D686" s="141" t="s">
        <v>5914</v>
      </c>
      <c r="E686" s="142" t="s">
        <v>949</v>
      </c>
      <c r="F686" s="142" t="s">
        <v>951</v>
      </c>
      <c r="G686" s="142">
        <v>32</v>
      </c>
      <c r="H686" s="143">
        <v>21454</v>
      </c>
      <c r="I686" s="142">
        <v>5</v>
      </c>
      <c r="J686" s="144" t="s">
        <v>4883</v>
      </c>
    </row>
    <row r="687" spans="1:10" s="145" customFormat="1" ht="19.899999999999999" customHeight="1" x14ac:dyDescent="0.2">
      <c r="A687" s="139" t="s">
        <v>1061</v>
      </c>
      <c r="B687" s="140" t="s">
        <v>4039</v>
      </c>
      <c r="C687" s="156" t="s">
        <v>701</v>
      </c>
      <c r="D687" s="141" t="s">
        <v>6593</v>
      </c>
      <c r="E687" s="142" t="s">
        <v>949</v>
      </c>
      <c r="F687" s="142" t="s">
        <v>998</v>
      </c>
      <c r="G687" s="142">
        <v>120</v>
      </c>
      <c r="H687" s="143">
        <v>70532</v>
      </c>
      <c r="I687" s="142">
        <v>13</v>
      </c>
      <c r="J687" s="144" t="s">
        <v>6523</v>
      </c>
    </row>
    <row r="688" spans="1:10" s="145" customFormat="1" ht="19.899999999999999" customHeight="1" x14ac:dyDescent="0.2">
      <c r="A688" s="139" t="s">
        <v>1061</v>
      </c>
      <c r="B688" s="140" t="s">
        <v>3839</v>
      </c>
      <c r="C688" s="156" t="s">
        <v>702</v>
      </c>
      <c r="D688" s="141" t="s">
        <v>6376</v>
      </c>
      <c r="E688" s="142" t="s">
        <v>929</v>
      </c>
      <c r="F688" s="142" t="s">
        <v>6</v>
      </c>
      <c r="G688" s="142">
        <v>788</v>
      </c>
      <c r="H688" s="143">
        <v>98648</v>
      </c>
      <c r="I688" s="142">
        <v>19</v>
      </c>
      <c r="J688" s="144" t="s">
        <v>6514</v>
      </c>
    </row>
    <row r="689" spans="1:10" s="145" customFormat="1" ht="19.899999999999999" customHeight="1" x14ac:dyDescent="0.2">
      <c r="A689" s="139" t="s">
        <v>1061</v>
      </c>
      <c r="B689" s="140" t="s">
        <v>3839</v>
      </c>
      <c r="C689" s="156" t="s">
        <v>703</v>
      </c>
      <c r="D689" s="141" t="s">
        <v>5918</v>
      </c>
      <c r="E689" s="142" t="s">
        <v>949</v>
      </c>
      <c r="F689" s="142" t="s">
        <v>951</v>
      </c>
      <c r="G689" s="142">
        <v>34</v>
      </c>
      <c r="H689" s="143">
        <v>26458</v>
      </c>
      <c r="I689" s="142">
        <v>5</v>
      </c>
      <c r="J689" s="144" t="s">
        <v>4883</v>
      </c>
    </row>
    <row r="690" spans="1:10" s="145" customFormat="1" ht="19.899999999999999" customHeight="1" x14ac:dyDescent="0.2">
      <c r="A690" s="139" t="s">
        <v>1061</v>
      </c>
      <c r="B690" s="140" t="s">
        <v>3839</v>
      </c>
      <c r="C690" s="156" t="s">
        <v>704</v>
      </c>
      <c r="D690" s="141" t="s">
        <v>5920</v>
      </c>
      <c r="E690" s="142" t="s">
        <v>949</v>
      </c>
      <c r="F690" s="142" t="s">
        <v>958</v>
      </c>
      <c r="G690" s="142">
        <v>125</v>
      </c>
      <c r="H690" s="143">
        <v>70325</v>
      </c>
      <c r="I690" s="142">
        <v>10</v>
      </c>
      <c r="J690" s="144" t="s">
        <v>4877</v>
      </c>
    </row>
    <row r="691" spans="1:10" s="145" customFormat="1" ht="19.899999999999999" customHeight="1" x14ac:dyDescent="0.2">
      <c r="A691" s="139" t="s">
        <v>1061</v>
      </c>
      <c r="B691" s="140" t="s">
        <v>3839</v>
      </c>
      <c r="C691" s="156" t="s">
        <v>705</v>
      </c>
      <c r="D691" s="141" t="s">
        <v>5922</v>
      </c>
      <c r="E691" s="142" t="s">
        <v>939</v>
      </c>
      <c r="F691" s="142" t="s">
        <v>942</v>
      </c>
      <c r="G691" s="142">
        <v>210</v>
      </c>
      <c r="H691" s="143">
        <v>153010</v>
      </c>
      <c r="I691" s="142">
        <v>15</v>
      </c>
      <c r="J691" s="144" t="s">
        <v>6517</v>
      </c>
    </row>
    <row r="692" spans="1:10" s="145" customFormat="1" ht="19.899999999999999" customHeight="1" x14ac:dyDescent="0.2">
      <c r="A692" s="139" t="s">
        <v>1061</v>
      </c>
      <c r="B692" s="140" t="s">
        <v>3839</v>
      </c>
      <c r="C692" s="156" t="s">
        <v>706</v>
      </c>
      <c r="D692" s="141" t="s">
        <v>5924</v>
      </c>
      <c r="E692" s="142" t="s">
        <v>949</v>
      </c>
      <c r="F692" s="142" t="s">
        <v>998</v>
      </c>
      <c r="G692" s="142">
        <v>130</v>
      </c>
      <c r="H692" s="143">
        <v>108242</v>
      </c>
      <c r="I692" s="142">
        <v>13</v>
      </c>
      <c r="J692" s="144" t="s">
        <v>6523</v>
      </c>
    </row>
    <row r="693" spans="1:10" s="145" customFormat="1" ht="19.899999999999999" customHeight="1" x14ac:dyDescent="0.2">
      <c r="A693" s="139" t="s">
        <v>1061</v>
      </c>
      <c r="B693" s="140" t="s">
        <v>3839</v>
      </c>
      <c r="C693" s="156" t="s">
        <v>707</v>
      </c>
      <c r="D693" s="141" t="s">
        <v>5925</v>
      </c>
      <c r="E693" s="142" t="s">
        <v>949</v>
      </c>
      <c r="F693" s="142" t="s">
        <v>951</v>
      </c>
      <c r="G693" s="142">
        <v>45</v>
      </c>
      <c r="H693" s="143">
        <v>35421</v>
      </c>
      <c r="I693" s="142">
        <v>6</v>
      </c>
      <c r="J693" s="144" t="s">
        <v>6525</v>
      </c>
    </row>
    <row r="694" spans="1:10" s="145" customFormat="1" ht="19.899999999999999" customHeight="1" x14ac:dyDescent="0.2">
      <c r="A694" s="139" t="s">
        <v>1061</v>
      </c>
      <c r="B694" s="140" t="s">
        <v>3839</v>
      </c>
      <c r="C694" s="156" t="s">
        <v>708</v>
      </c>
      <c r="D694" s="141" t="s">
        <v>5927</v>
      </c>
      <c r="E694" s="142" t="s">
        <v>949</v>
      </c>
      <c r="F694" s="142" t="s">
        <v>951</v>
      </c>
      <c r="G694" s="142">
        <v>70</v>
      </c>
      <c r="H694" s="143">
        <v>47714</v>
      </c>
      <c r="I694" s="142">
        <v>6</v>
      </c>
      <c r="J694" s="144" t="s">
        <v>6525</v>
      </c>
    </row>
    <row r="695" spans="1:10" s="145" customFormat="1" ht="19.899999999999999" customHeight="1" x14ac:dyDescent="0.2">
      <c r="A695" s="139" t="s">
        <v>1061</v>
      </c>
      <c r="B695" s="140" t="s">
        <v>3839</v>
      </c>
      <c r="C695" s="156" t="s">
        <v>709</v>
      </c>
      <c r="D695" s="141" t="s">
        <v>5929</v>
      </c>
      <c r="E695" s="142" t="s">
        <v>949</v>
      </c>
      <c r="F695" s="142" t="s">
        <v>958</v>
      </c>
      <c r="G695" s="142">
        <v>94</v>
      </c>
      <c r="H695" s="143">
        <v>70277</v>
      </c>
      <c r="I695" s="142">
        <v>10</v>
      </c>
      <c r="J695" s="144" t="s">
        <v>4877</v>
      </c>
    </row>
    <row r="696" spans="1:10" s="145" customFormat="1" ht="19.899999999999999" customHeight="1" x14ac:dyDescent="0.2">
      <c r="A696" s="139" t="s">
        <v>1061</v>
      </c>
      <c r="B696" s="140" t="s">
        <v>3839</v>
      </c>
      <c r="C696" s="156" t="s">
        <v>710</v>
      </c>
      <c r="D696" s="141" t="s">
        <v>5931</v>
      </c>
      <c r="E696" s="142" t="s">
        <v>949</v>
      </c>
      <c r="F696" s="142" t="s">
        <v>998</v>
      </c>
      <c r="G696" s="142">
        <v>149</v>
      </c>
      <c r="H696" s="143">
        <v>57433</v>
      </c>
      <c r="I696" s="142">
        <v>13</v>
      </c>
      <c r="J696" s="144" t="s">
        <v>6523</v>
      </c>
    </row>
    <row r="697" spans="1:10" s="145" customFormat="1" ht="19.899999999999999" customHeight="1" x14ac:dyDescent="0.2">
      <c r="A697" s="139" t="s">
        <v>1061</v>
      </c>
      <c r="B697" s="140" t="s">
        <v>3839</v>
      </c>
      <c r="C697" s="156" t="s">
        <v>711</v>
      </c>
      <c r="D697" s="141" t="s">
        <v>5933</v>
      </c>
      <c r="E697" s="142" t="s">
        <v>949</v>
      </c>
      <c r="F697" s="142" t="s">
        <v>998</v>
      </c>
      <c r="G697" s="142">
        <v>150</v>
      </c>
      <c r="H697" s="143">
        <v>73488</v>
      </c>
      <c r="I697" s="142">
        <v>13</v>
      </c>
      <c r="J697" s="144" t="s">
        <v>6523</v>
      </c>
    </row>
    <row r="698" spans="1:10" s="145" customFormat="1" ht="19.899999999999999" customHeight="1" x14ac:dyDescent="0.2">
      <c r="A698" s="139" t="s">
        <v>1061</v>
      </c>
      <c r="B698" s="140" t="s">
        <v>3839</v>
      </c>
      <c r="C698" s="156" t="s">
        <v>712</v>
      </c>
      <c r="D698" s="141" t="s">
        <v>5934</v>
      </c>
      <c r="E698" s="142" t="s">
        <v>949</v>
      </c>
      <c r="F698" s="142" t="s">
        <v>951</v>
      </c>
      <c r="G698" s="142">
        <v>34</v>
      </c>
      <c r="H698" s="143">
        <v>6865</v>
      </c>
      <c r="I698" s="142">
        <v>5</v>
      </c>
      <c r="J698" s="144" t="s">
        <v>4883</v>
      </c>
    </row>
    <row r="699" spans="1:10" s="145" customFormat="1" ht="19.899999999999999" customHeight="1" x14ac:dyDescent="0.2">
      <c r="A699" s="139" t="s">
        <v>1061</v>
      </c>
      <c r="B699" s="140" t="s">
        <v>3839</v>
      </c>
      <c r="C699" s="156" t="s">
        <v>713</v>
      </c>
      <c r="D699" s="141" t="s">
        <v>5936</v>
      </c>
      <c r="E699" s="142" t="s">
        <v>949</v>
      </c>
      <c r="F699" s="142" t="s">
        <v>951</v>
      </c>
      <c r="G699" s="142">
        <v>33</v>
      </c>
      <c r="H699" s="143">
        <v>30811</v>
      </c>
      <c r="I699" s="142">
        <v>6</v>
      </c>
      <c r="J699" s="144" t="s">
        <v>6525</v>
      </c>
    </row>
    <row r="700" spans="1:10" s="145" customFormat="1" ht="19.899999999999999" customHeight="1" x14ac:dyDescent="0.2">
      <c r="A700" s="139" t="s">
        <v>1061</v>
      </c>
      <c r="B700" s="140" t="s">
        <v>3839</v>
      </c>
      <c r="C700" s="156" t="s">
        <v>714</v>
      </c>
      <c r="D700" s="141" t="s">
        <v>5938</v>
      </c>
      <c r="E700" s="142" t="s">
        <v>949</v>
      </c>
      <c r="F700" s="142" t="s">
        <v>951</v>
      </c>
      <c r="G700" s="142">
        <v>38</v>
      </c>
      <c r="H700" s="143">
        <v>28797</v>
      </c>
      <c r="I700" s="142">
        <v>5</v>
      </c>
      <c r="J700" s="144" t="s">
        <v>4883</v>
      </c>
    </row>
    <row r="701" spans="1:10" s="145" customFormat="1" ht="19.899999999999999" customHeight="1" x14ac:dyDescent="0.2">
      <c r="A701" s="139" t="s">
        <v>1061</v>
      </c>
      <c r="B701" s="140" t="s">
        <v>3839</v>
      </c>
      <c r="C701" s="156" t="s">
        <v>715</v>
      </c>
      <c r="D701" s="141" t="s">
        <v>5940</v>
      </c>
      <c r="E701" s="142" t="s">
        <v>949</v>
      </c>
      <c r="F701" s="142" t="s">
        <v>951</v>
      </c>
      <c r="G701" s="142">
        <v>60</v>
      </c>
      <c r="H701" s="143">
        <v>39685</v>
      </c>
      <c r="I701" s="142">
        <v>6</v>
      </c>
      <c r="J701" s="144" t="s">
        <v>6525</v>
      </c>
    </row>
    <row r="702" spans="1:10" s="145" customFormat="1" ht="19.899999999999999" customHeight="1" x14ac:dyDescent="0.2">
      <c r="A702" s="139" t="s">
        <v>1061</v>
      </c>
      <c r="B702" s="140" t="s">
        <v>3839</v>
      </c>
      <c r="C702" s="156" t="s">
        <v>716</v>
      </c>
      <c r="D702" s="141" t="s">
        <v>5942</v>
      </c>
      <c r="E702" s="142" t="s">
        <v>949</v>
      </c>
      <c r="F702" s="142" t="s">
        <v>951</v>
      </c>
      <c r="G702" s="142">
        <v>34</v>
      </c>
      <c r="H702" s="143">
        <v>35567</v>
      </c>
      <c r="I702" s="142">
        <v>6</v>
      </c>
      <c r="J702" s="144" t="s">
        <v>6525</v>
      </c>
    </row>
    <row r="703" spans="1:10" s="145" customFormat="1" ht="19.899999999999999" customHeight="1" x14ac:dyDescent="0.2">
      <c r="A703" s="139" t="s">
        <v>1061</v>
      </c>
      <c r="B703" s="140" t="s">
        <v>3839</v>
      </c>
      <c r="C703" s="156" t="s">
        <v>717</v>
      </c>
      <c r="D703" s="141" t="s">
        <v>5944</v>
      </c>
      <c r="E703" s="142" t="s">
        <v>949</v>
      </c>
      <c r="F703" s="142" t="s">
        <v>951</v>
      </c>
      <c r="G703" s="142">
        <v>33</v>
      </c>
      <c r="H703" s="143">
        <v>34922</v>
      </c>
      <c r="I703" s="142">
        <v>6</v>
      </c>
      <c r="J703" s="144" t="s">
        <v>6525</v>
      </c>
    </row>
    <row r="704" spans="1:10" s="145" customFormat="1" ht="19.899999999999999" customHeight="1" x14ac:dyDescent="0.2">
      <c r="A704" s="139" t="s">
        <v>1061</v>
      </c>
      <c r="B704" s="140" t="s">
        <v>3839</v>
      </c>
      <c r="C704" s="156" t="s">
        <v>718</v>
      </c>
      <c r="D704" s="141" t="s">
        <v>5945</v>
      </c>
      <c r="E704" s="142" t="s">
        <v>949</v>
      </c>
      <c r="F704" s="142" t="s">
        <v>951</v>
      </c>
      <c r="G704" s="142">
        <v>39</v>
      </c>
      <c r="H704" s="143">
        <v>42144</v>
      </c>
      <c r="I704" s="142">
        <v>6</v>
      </c>
      <c r="J704" s="144" t="s">
        <v>6525</v>
      </c>
    </row>
    <row r="705" spans="1:10" s="145" customFormat="1" ht="19.899999999999999" customHeight="1" x14ac:dyDescent="0.2">
      <c r="A705" s="139" t="s">
        <v>1061</v>
      </c>
      <c r="B705" s="140" t="s">
        <v>3839</v>
      </c>
      <c r="C705" s="156" t="s">
        <v>719</v>
      </c>
      <c r="D705" s="141" t="s">
        <v>5946</v>
      </c>
      <c r="E705" s="142" t="s">
        <v>949</v>
      </c>
      <c r="F705" s="142" t="s">
        <v>951</v>
      </c>
      <c r="G705" s="142">
        <v>32</v>
      </c>
      <c r="H705" s="143">
        <v>12568</v>
      </c>
      <c r="I705" s="142">
        <v>5</v>
      </c>
      <c r="J705" s="144" t="s">
        <v>4883</v>
      </c>
    </row>
    <row r="706" spans="1:10" s="145" customFormat="1" ht="19.899999999999999" customHeight="1" x14ac:dyDescent="0.2">
      <c r="A706" s="139" t="s">
        <v>1061</v>
      </c>
      <c r="B706" s="140" t="s">
        <v>3839</v>
      </c>
      <c r="C706" s="156" t="s">
        <v>720</v>
      </c>
      <c r="D706" s="141" t="s">
        <v>6594</v>
      </c>
      <c r="E706" s="142" t="s">
        <v>949</v>
      </c>
      <c r="F706" s="142" t="s">
        <v>951</v>
      </c>
      <c r="G706" s="142">
        <v>30</v>
      </c>
      <c r="H706" s="143">
        <v>27419</v>
      </c>
      <c r="I706" s="142">
        <v>5</v>
      </c>
      <c r="J706" s="144" t="s">
        <v>4883</v>
      </c>
    </row>
    <row r="707" spans="1:10" s="145" customFormat="1" ht="19.899999999999999" customHeight="1" x14ac:dyDescent="0.2">
      <c r="A707" s="139" t="s">
        <v>1061</v>
      </c>
      <c r="B707" s="140" t="s">
        <v>3839</v>
      </c>
      <c r="C707" s="156" t="s">
        <v>721</v>
      </c>
      <c r="D707" s="141" t="s">
        <v>5950</v>
      </c>
      <c r="E707" s="142" t="s">
        <v>949</v>
      </c>
      <c r="F707" s="142" t="s">
        <v>951</v>
      </c>
      <c r="G707" s="142">
        <v>30</v>
      </c>
      <c r="H707" s="143">
        <v>25083</v>
      </c>
      <c r="I707" s="142">
        <v>5</v>
      </c>
      <c r="J707" s="144" t="s">
        <v>4883</v>
      </c>
    </row>
    <row r="708" spans="1:10" s="145" customFormat="1" ht="19.899999999999999" customHeight="1" x14ac:dyDescent="0.2">
      <c r="A708" s="139" t="s">
        <v>1061</v>
      </c>
      <c r="B708" s="140" t="s">
        <v>3839</v>
      </c>
      <c r="C708" s="156" t="s">
        <v>722</v>
      </c>
      <c r="D708" s="141" t="s">
        <v>5952</v>
      </c>
      <c r="E708" s="142" t="s">
        <v>949</v>
      </c>
      <c r="F708" s="142" t="s">
        <v>951</v>
      </c>
      <c r="G708" s="142">
        <v>30</v>
      </c>
      <c r="H708" s="143">
        <v>16410</v>
      </c>
      <c r="I708" s="142">
        <v>5</v>
      </c>
      <c r="J708" s="144" t="s">
        <v>4883</v>
      </c>
    </row>
    <row r="709" spans="1:10" s="145" customFormat="1" ht="19.899999999999999" customHeight="1" x14ac:dyDescent="0.2">
      <c r="A709" s="139" t="s">
        <v>1061</v>
      </c>
      <c r="B709" s="140" t="s">
        <v>3839</v>
      </c>
      <c r="C709" s="156" t="s">
        <v>723</v>
      </c>
      <c r="D709" s="141" t="s">
        <v>5954</v>
      </c>
      <c r="E709" s="142" t="s">
        <v>949</v>
      </c>
      <c r="F709" s="142" t="s">
        <v>1062</v>
      </c>
      <c r="G709" s="142">
        <v>30</v>
      </c>
      <c r="H709" s="143">
        <v>14027</v>
      </c>
      <c r="I709" s="142">
        <v>2</v>
      </c>
      <c r="J709" s="144" t="s">
        <v>4934</v>
      </c>
    </row>
    <row r="710" spans="1:10" s="145" customFormat="1" ht="19.899999999999999" customHeight="1" x14ac:dyDescent="0.2">
      <c r="A710" s="139" t="s">
        <v>1061</v>
      </c>
      <c r="B710" s="140" t="s">
        <v>4076</v>
      </c>
      <c r="C710" s="156" t="s">
        <v>724</v>
      </c>
      <c r="D710" s="141" t="s">
        <v>6378</v>
      </c>
      <c r="E710" s="142" t="s">
        <v>939</v>
      </c>
      <c r="F710" s="142" t="s">
        <v>932</v>
      </c>
      <c r="G710" s="142">
        <v>420</v>
      </c>
      <c r="H710" s="143">
        <v>98744</v>
      </c>
      <c r="I710" s="142">
        <v>17</v>
      </c>
      <c r="J710" s="144" t="s">
        <v>6283</v>
      </c>
    </row>
    <row r="711" spans="1:10" s="145" customFormat="1" ht="19.899999999999999" customHeight="1" x14ac:dyDescent="0.2">
      <c r="A711" s="139" t="s">
        <v>1061</v>
      </c>
      <c r="B711" s="140" t="s">
        <v>4076</v>
      </c>
      <c r="C711" s="156" t="s">
        <v>725</v>
      </c>
      <c r="D711" s="141" t="s">
        <v>5956</v>
      </c>
      <c r="E711" s="142" t="s">
        <v>949</v>
      </c>
      <c r="F711" s="142" t="s">
        <v>951</v>
      </c>
      <c r="G711" s="142">
        <v>44</v>
      </c>
      <c r="H711" s="143">
        <v>31063</v>
      </c>
      <c r="I711" s="142">
        <v>6</v>
      </c>
      <c r="J711" s="144" t="s">
        <v>6525</v>
      </c>
    </row>
    <row r="712" spans="1:10" s="145" customFormat="1" ht="19.899999999999999" customHeight="1" x14ac:dyDescent="0.2">
      <c r="A712" s="139" t="s">
        <v>1061</v>
      </c>
      <c r="B712" s="140" t="s">
        <v>4076</v>
      </c>
      <c r="C712" s="156" t="s">
        <v>726</v>
      </c>
      <c r="D712" s="141" t="s">
        <v>5958</v>
      </c>
      <c r="E712" s="142" t="s">
        <v>949</v>
      </c>
      <c r="F712" s="142" t="s">
        <v>951</v>
      </c>
      <c r="G712" s="142">
        <v>43</v>
      </c>
      <c r="H712" s="143">
        <v>37200</v>
      </c>
      <c r="I712" s="142">
        <v>6</v>
      </c>
      <c r="J712" s="144" t="s">
        <v>6525</v>
      </c>
    </row>
    <row r="713" spans="1:10" s="145" customFormat="1" ht="19.899999999999999" customHeight="1" x14ac:dyDescent="0.2">
      <c r="A713" s="139" t="s">
        <v>1061</v>
      </c>
      <c r="B713" s="140" t="s">
        <v>4076</v>
      </c>
      <c r="C713" s="156" t="s">
        <v>727</v>
      </c>
      <c r="D713" s="141" t="s">
        <v>5960</v>
      </c>
      <c r="E713" s="142" t="s">
        <v>949</v>
      </c>
      <c r="F713" s="142" t="s">
        <v>951</v>
      </c>
      <c r="G713" s="142">
        <v>33</v>
      </c>
      <c r="H713" s="143">
        <v>19406</v>
      </c>
      <c r="I713" s="142">
        <v>5</v>
      </c>
      <c r="J713" s="144" t="s">
        <v>4883</v>
      </c>
    </row>
    <row r="714" spans="1:10" s="145" customFormat="1" ht="19.899999999999999" customHeight="1" x14ac:dyDescent="0.2">
      <c r="A714" s="139" t="s">
        <v>1061</v>
      </c>
      <c r="B714" s="140" t="s">
        <v>4076</v>
      </c>
      <c r="C714" s="156" t="s">
        <v>728</v>
      </c>
      <c r="D714" s="141" t="s">
        <v>5962</v>
      </c>
      <c r="E714" s="142" t="s">
        <v>949</v>
      </c>
      <c r="F714" s="142" t="s">
        <v>951</v>
      </c>
      <c r="G714" s="142">
        <v>30</v>
      </c>
      <c r="H714" s="143">
        <v>29209</v>
      </c>
      <c r="I714" s="142">
        <v>5</v>
      </c>
      <c r="J714" s="144" t="s">
        <v>4883</v>
      </c>
    </row>
    <row r="715" spans="1:10" s="145" customFormat="1" ht="19.899999999999999" customHeight="1" x14ac:dyDescent="0.2">
      <c r="A715" s="139" t="s">
        <v>1061</v>
      </c>
      <c r="B715" s="140" t="s">
        <v>4076</v>
      </c>
      <c r="C715" s="156" t="s">
        <v>729</v>
      </c>
      <c r="D715" s="141" t="s">
        <v>5964</v>
      </c>
      <c r="E715" s="142" t="s">
        <v>949</v>
      </c>
      <c r="F715" s="142" t="s">
        <v>951</v>
      </c>
      <c r="G715" s="142">
        <v>70</v>
      </c>
      <c r="H715" s="143">
        <v>35059</v>
      </c>
      <c r="I715" s="142">
        <v>6</v>
      </c>
      <c r="J715" s="144" t="s">
        <v>6525</v>
      </c>
    </row>
    <row r="716" spans="1:10" s="145" customFormat="1" ht="19.899999999999999" customHeight="1" x14ac:dyDescent="0.2">
      <c r="A716" s="139" t="s">
        <v>1061</v>
      </c>
      <c r="B716" s="140" t="s">
        <v>4076</v>
      </c>
      <c r="C716" s="156" t="s">
        <v>730</v>
      </c>
      <c r="D716" s="141" t="s">
        <v>5966</v>
      </c>
      <c r="E716" s="142" t="s">
        <v>949</v>
      </c>
      <c r="F716" s="142" t="s">
        <v>951</v>
      </c>
      <c r="G716" s="142">
        <v>38</v>
      </c>
      <c r="H716" s="143">
        <v>26387</v>
      </c>
      <c r="I716" s="142">
        <v>5</v>
      </c>
      <c r="J716" s="144" t="s">
        <v>4883</v>
      </c>
    </row>
    <row r="717" spans="1:10" s="145" customFormat="1" ht="19.899999999999999" customHeight="1" x14ac:dyDescent="0.2">
      <c r="A717" s="139" t="s">
        <v>1061</v>
      </c>
      <c r="B717" s="140" t="s">
        <v>3931</v>
      </c>
      <c r="C717" s="156" t="s">
        <v>731</v>
      </c>
      <c r="D717" s="141" t="s">
        <v>6443</v>
      </c>
      <c r="E717" s="142" t="s">
        <v>929</v>
      </c>
      <c r="F717" s="142" t="s">
        <v>6</v>
      </c>
      <c r="G717" s="142">
        <v>1188</v>
      </c>
      <c r="H717" s="143">
        <v>0</v>
      </c>
      <c r="I717" s="142">
        <v>20</v>
      </c>
      <c r="J717" s="144" t="s">
        <v>6412</v>
      </c>
    </row>
    <row r="718" spans="1:10" s="145" customFormat="1" ht="19.899999999999999" customHeight="1" x14ac:dyDescent="0.2">
      <c r="A718" s="139" t="s">
        <v>1061</v>
      </c>
      <c r="B718" s="140" t="s">
        <v>3931</v>
      </c>
      <c r="C718" s="156" t="s">
        <v>732</v>
      </c>
      <c r="D718" s="141" t="s">
        <v>5968</v>
      </c>
      <c r="E718" s="142" t="s">
        <v>949</v>
      </c>
      <c r="F718" s="142" t="s">
        <v>951</v>
      </c>
      <c r="G718" s="142">
        <v>60</v>
      </c>
      <c r="H718" s="143">
        <v>52855</v>
      </c>
      <c r="I718" s="142">
        <v>6</v>
      </c>
      <c r="J718" s="144" t="s">
        <v>6525</v>
      </c>
    </row>
    <row r="719" spans="1:10" s="145" customFormat="1" ht="19.899999999999999" customHeight="1" x14ac:dyDescent="0.2">
      <c r="A719" s="139" t="s">
        <v>1061</v>
      </c>
      <c r="B719" s="140" t="s">
        <v>3931</v>
      </c>
      <c r="C719" s="156" t="s">
        <v>733</v>
      </c>
      <c r="D719" s="141" t="s">
        <v>5970</v>
      </c>
      <c r="E719" s="142" t="s">
        <v>949</v>
      </c>
      <c r="F719" s="142" t="s">
        <v>951</v>
      </c>
      <c r="G719" s="142">
        <v>38</v>
      </c>
      <c r="H719" s="143">
        <v>28714</v>
      </c>
      <c r="I719" s="142">
        <v>5</v>
      </c>
      <c r="J719" s="144" t="s">
        <v>4883</v>
      </c>
    </row>
    <row r="720" spans="1:10" s="145" customFormat="1" ht="19.899999999999999" customHeight="1" x14ac:dyDescent="0.2">
      <c r="A720" s="139" t="s">
        <v>1061</v>
      </c>
      <c r="B720" s="140" t="s">
        <v>3931</v>
      </c>
      <c r="C720" s="156" t="s">
        <v>734</v>
      </c>
      <c r="D720" s="141" t="s">
        <v>5972</v>
      </c>
      <c r="E720" s="142" t="s">
        <v>949</v>
      </c>
      <c r="F720" s="142" t="s">
        <v>951</v>
      </c>
      <c r="G720" s="142">
        <v>82</v>
      </c>
      <c r="H720" s="143">
        <v>76289</v>
      </c>
      <c r="I720" s="142">
        <v>7</v>
      </c>
      <c r="J720" s="144" t="s">
        <v>4894</v>
      </c>
    </row>
    <row r="721" spans="1:10" s="145" customFormat="1" ht="19.899999999999999" customHeight="1" x14ac:dyDescent="0.2">
      <c r="A721" s="139" t="s">
        <v>1061</v>
      </c>
      <c r="B721" s="140" t="s">
        <v>3931</v>
      </c>
      <c r="C721" s="156" t="s">
        <v>735</v>
      </c>
      <c r="D721" s="141" t="s">
        <v>5974</v>
      </c>
      <c r="E721" s="142" t="s">
        <v>949</v>
      </c>
      <c r="F721" s="142" t="s">
        <v>951</v>
      </c>
      <c r="G721" s="142">
        <v>70</v>
      </c>
      <c r="H721" s="143">
        <v>60082</v>
      </c>
      <c r="I721" s="142">
        <v>7</v>
      </c>
      <c r="J721" s="144" t="s">
        <v>4894</v>
      </c>
    </row>
    <row r="722" spans="1:10" s="145" customFormat="1" ht="19.899999999999999" customHeight="1" x14ac:dyDescent="0.2">
      <c r="A722" s="139" t="s">
        <v>1061</v>
      </c>
      <c r="B722" s="140" t="s">
        <v>3931</v>
      </c>
      <c r="C722" s="156" t="s">
        <v>736</v>
      </c>
      <c r="D722" s="141" t="s">
        <v>5976</v>
      </c>
      <c r="E722" s="142" t="s">
        <v>949</v>
      </c>
      <c r="F722" s="142" t="s">
        <v>951</v>
      </c>
      <c r="G722" s="142">
        <v>92</v>
      </c>
      <c r="H722" s="143">
        <v>44342</v>
      </c>
      <c r="I722" s="142">
        <v>6</v>
      </c>
      <c r="J722" s="144" t="s">
        <v>6525</v>
      </c>
    </row>
    <row r="723" spans="1:10" s="145" customFormat="1" ht="19.899999999999999" customHeight="1" x14ac:dyDescent="0.2">
      <c r="A723" s="139" t="s">
        <v>1061</v>
      </c>
      <c r="B723" s="140" t="s">
        <v>3931</v>
      </c>
      <c r="C723" s="156" t="s">
        <v>737</v>
      </c>
      <c r="D723" s="141" t="s">
        <v>5978</v>
      </c>
      <c r="E723" s="142" t="s">
        <v>949</v>
      </c>
      <c r="F723" s="142" t="s">
        <v>951</v>
      </c>
      <c r="G723" s="142">
        <v>60</v>
      </c>
      <c r="H723" s="143">
        <v>55264</v>
      </c>
      <c r="I723" s="142">
        <v>6</v>
      </c>
      <c r="J723" s="144" t="s">
        <v>6525</v>
      </c>
    </row>
    <row r="724" spans="1:10" s="145" customFormat="1" ht="19.899999999999999" customHeight="1" x14ac:dyDescent="0.2">
      <c r="A724" s="139" t="s">
        <v>1061</v>
      </c>
      <c r="B724" s="140" t="s">
        <v>3931</v>
      </c>
      <c r="C724" s="156" t="s">
        <v>738</v>
      </c>
      <c r="D724" s="141" t="s">
        <v>5980</v>
      </c>
      <c r="E724" s="142" t="s">
        <v>949</v>
      </c>
      <c r="F724" s="142" t="s">
        <v>951</v>
      </c>
      <c r="G724" s="142">
        <v>78</v>
      </c>
      <c r="H724" s="143">
        <v>72008</v>
      </c>
      <c r="I724" s="142">
        <v>7</v>
      </c>
      <c r="J724" s="144" t="s">
        <v>4894</v>
      </c>
    </row>
    <row r="725" spans="1:10" s="145" customFormat="1" ht="19.899999999999999" customHeight="1" x14ac:dyDescent="0.2">
      <c r="A725" s="139" t="s">
        <v>1061</v>
      </c>
      <c r="B725" s="140" t="s">
        <v>3931</v>
      </c>
      <c r="C725" s="156" t="s">
        <v>739</v>
      </c>
      <c r="D725" s="141" t="s">
        <v>5982</v>
      </c>
      <c r="E725" s="142" t="s">
        <v>949</v>
      </c>
      <c r="F725" s="142" t="s">
        <v>998</v>
      </c>
      <c r="G725" s="142">
        <v>168</v>
      </c>
      <c r="H725" s="143">
        <v>88988</v>
      </c>
      <c r="I725" s="142">
        <v>13</v>
      </c>
      <c r="J725" s="144" t="s">
        <v>6523</v>
      </c>
    </row>
    <row r="726" spans="1:10" s="145" customFormat="1" ht="19.899999999999999" customHeight="1" x14ac:dyDescent="0.2">
      <c r="A726" s="139" t="s">
        <v>1061</v>
      </c>
      <c r="B726" s="140" t="s">
        <v>3931</v>
      </c>
      <c r="C726" s="156" t="s">
        <v>740</v>
      </c>
      <c r="D726" s="141" t="s">
        <v>5984</v>
      </c>
      <c r="E726" s="142" t="s">
        <v>949</v>
      </c>
      <c r="F726" s="142" t="s">
        <v>951</v>
      </c>
      <c r="G726" s="142">
        <v>46</v>
      </c>
      <c r="H726" s="143">
        <v>30473</v>
      </c>
      <c r="I726" s="142">
        <v>6</v>
      </c>
      <c r="J726" s="144" t="s">
        <v>6525</v>
      </c>
    </row>
    <row r="727" spans="1:10" s="145" customFormat="1" ht="19.899999999999999" customHeight="1" x14ac:dyDescent="0.2">
      <c r="A727" s="139" t="s">
        <v>1061</v>
      </c>
      <c r="B727" s="140" t="s">
        <v>3931</v>
      </c>
      <c r="C727" s="156" t="s">
        <v>741</v>
      </c>
      <c r="D727" s="141" t="s">
        <v>5986</v>
      </c>
      <c r="E727" s="142" t="s">
        <v>949</v>
      </c>
      <c r="F727" s="142" t="s">
        <v>951</v>
      </c>
      <c r="G727" s="142">
        <v>66</v>
      </c>
      <c r="H727" s="143">
        <v>61530</v>
      </c>
      <c r="I727" s="142">
        <v>7</v>
      </c>
      <c r="J727" s="144" t="s">
        <v>4894</v>
      </c>
    </row>
    <row r="728" spans="1:10" s="145" customFormat="1" ht="19.899999999999999" customHeight="1" x14ac:dyDescent="0.2">
      <c r="A728" s="139" t="s">
        <v>1061</v>
      </c>
      <c r="B728" s="140" t="s">
        <v>3931</v>
      </c>
      <c r="C728" s="156" t="s">
        <v>742</v>
      </c>
      <c r="D728" s="141" t="s">
        <v>5988</v>
      </c>
      <c r="E728" s="142" t="s">
        <v>939</v>
      </c>
      <c r="F728" s="142" t="s">
        <v>942</v>
      </c>
      <c r="G728" s="142">
        <v>360</v>
      </c>
      <c r="H728" s="143">
        <v>107676</v>
      </c>
      <c r="I728" s="142">
        <v>15</v>
      </c>
      <c r="J728" s="144" t="s">
        <v>6517</v>
      </c>
    </row>
    <row r="729" spans="1:10" s="145" customFormat="1" ht="19.899999999999999" customHeight="1" x14ac:dyDescent="0.2">
      <c r="A729" s="139" t="s">
        <v>1061</v>
      </c>
      <c r="B729" s="140" t="s">
        <v>3931</v>
      </c>
      <c r="C729" s="156" t="s">
        <v>743</v>
      </c>
      <c r="D729" s="141" t="s">
        <v>5990</v>
      </c>
      <c r="E729" s="142" t="s">
        <v>949</v>
      </c>
      <c r="F729" s="142" t="s">
        <v>998</v>
      </c>
      <c r="G729" s="142">
        <v>136</v>
      </c>
      <c r="H729" s="143">
        <v>95503</v>
      </c>
      <c r="I729" s="142">
        <v>13</v>
      </c>
      <c r="J729" s="144" t="s">
        <v>6523</v>
      </c>
    </row>
    <row r="730" spans="1:10" s="145" customFormat="1" ht="19.899999999999999" customHeight="1" x14ac:dyDescent="0.2">
      <c r="A730" s="139" t="s">
        <v>1061</v>
      </c>
      <c r="B730" s="140" t="s">
        <v>3931</v>
      </c>
      <c r="C730" s="156" t="s">
        <v>744</v>
      </c>
      <c r="D730" s="141" t="s">
        <v>5992</v>
      </c>
      <c r="E730" s="142" t="s">
        <v>949</v>
      </c>
      <c r="F730" s="142" t="s">
        <v>951</v>
      </c>
      <c r="G730" s="142">
        <v>37</v>
      </c>
      <c r="H730" s="143">
        <v>24425</v>
      </c>
      <c r="I730" s="142">
        <v>5</v>
      </c>
      <c r="J730" s="144" t="s">
        <v>4883</v>
      </c>
    </row>
    <row r="731" spans="1:10" s="145" customFormat="1" ht="19.899999999999999" customHeight="1" x14ac:dyDescent="0.2">
      <c r="A731" s="139" t="s">
        <v>1061</v>
      </c>
      <c r="B731" s="140" t="s">
        <v>3931</v>
      </c>
      <c r="C731" s="156" t="s">
        <v>745</v>
      </c>
      <c r="D731" s="141" t="s">
        <v>5994</v>
      </c>
      <c r="E731" s="142" t="s">
        <v>949</v>
      </c>
      <c r="F731" s="142" t="s">
        <v>951</v>
      </c>
      <c r="G731" s="142">
        <v>37</v>
      </c>
      <c r="H731" s="143">
        <v>36694</v>
      </c>
      <c r="I731" s="142">
        <v>6</v>
      </c>
      <c r="J731" s="144" t="s">
        <v>6525</v>
      </c>
    </row>
    <row r="732" spans="1:10" s="145" customFormat="1" ht="19.899999999999999" customHeight="1" x14ac:dyDescent="0.2">
      <c r="A732" s="139" t="s">
        <v>1061</v>
      </c>
      <c r="B732" s="140" t="s">
        <v>3931</v>
      </c>
      <c r="C732" s="156" t="s">
        <v>746</v>
      </c>
      <c r="D732" s="141" t="s">
        <v>5996</v>
      </c>
      <c r="E732" s="142" t="s">
        <v>949</v>
      </c>
      <c r="F732" s="142" t="s">
        <v>951</v>
      </c>
      <c r="G732" s="142">
        <v>40</v>
      </c>
      <c r="H732" s="143">
        <v>39694</v>
      </c>
      <c r="I732" s="142">
        <v>6</v>
      </c>
      <c r="J732" s="144" t="s">
        <v>6525</v>
      </c>
    </row>
    <row r="733" spans="1:10" s="145" customFormat="1" ht="19.899999999999999" customHeight="1" x14ac:dyDescent="0.2">
      <c r="A733" s="139" t="s">
        <v>1061</v>
      </c>
      <c r="B733" s="140" t="s">
        <v>3931</v>
      </c>
      <c r="C733" s="156" t="s">
        <v>747</v>
      </c>
      <c r="D733" s="141" t="s">
        <v>5998</v>
      </c>
      <c r="E733" s="142" t="s">
        <v>949</v>
      </c>
      <c r="F733" s="142" t="s">
        <v>951</v>
      </c>
      <c r="G733" s="142">
        <v>30</v>
      </c>
      <c r="H733" s="143">
        <v>19820</v>
      </c>
      <c r="I733" s="142">
        <v>5</v>
      </c>
      <c r="J733" s="144" t="s">
        <v>4883</v>
      </c>
    </row>
    <row r="734" spans="1:10" s="145" customFormat="1" ht="19.899999999999999" customHeight="1" x14ac:dyDescent="0.2">
      <c r="A734" s="139" t="s">
        <v>1061</v>
      </c>
      <c r="B734" s="140" t="s">
        <v>3931</v>
      </c>
      <c r="C734" s="156" t="s">
        <v>748</v>
      </c>
      <c r="D734" s="141" t="s">
        <v>5999</v>
      </c>
      <c r="E734" s="142" t="s">
        <v>949</v>
      </c>
      <c r="F734" s="142" t="s">
        <v>951</v>
      </c>
      <c r="G734" s="142">
        <v>37</v>
      </c>
      <c r="H734" s="143">
        <v>42033</v>
      </c>
      <c r="I734" s="142">
        <v>6</v>
      </c>
      <c r="J734" s="144" t="s">
        <v>6525</v>
      </c>
    </row>
    <row r="735" spans="1:10" s="145" customFormat="1" ht="19.899999999999999" customHeight="1" x14ac:dyDescent="0.2">
      <c r="A735" s="139" t="s">
        <v>1061</v>
      </c>
      <c r="B735" s="140" t="s">
        <v>3931</v>
      </c>
      <c r="C735" s="156" t="s">
        <v>749</v>
      </c>
      <c r="D735" s="141" t="s">
        <v>6001</v>
      </c>
      <c r="E735" s="142" t="s">
        <v>949</v>
      </c>
      <c r="F735" s="142" t="s">
        <v>951</v>
      </c>
      <c r="G735" s="142">
        <v>30</v>
      </c>
      <c r="H735" s="143">
        <v>22117</v>
      </c>
      <c r="I735" s="142">
        <v>5</v>
      </c>
      <c r="J735" s="144" t="s">
        <v>4883</v>
      </c>
    </row>
    <row r="736" spans="1:10" s="145" customFormat="1" ht="19.899999999999999" customHeight="1" x14ac:dyDescent="0.2">
      <c r="A736" s="139" t="s">
        <v>1061</v>
      </c>
      <c r="B736" s="140" t="s">
        <v>3931</v>
      </c>
      <c r="C736" s="156" t="s">
        <v>750</v>
      </c>
      <c r="D736" s="141" t="s">
        <v>6595</v>
      </c>
      <c r="E736" s="142" t="s">
        <v>939</v>
      </c>
      <c r="F736" s="142" t="s">
        <v>942</v>
      </c>
      <c r="G736" s="142">
        <v>319</v>
      </c>
      <c r="H736" s="143">
        <v>131455</v>
      </c>
      <c r="I736" s="142">
        <v>15</v>
      </c>
      <c r="J736" s="144" t="s">
        <v>6517</v>
      </c>
    </row>
    <row r="737" spans="1:10" s="145" customFormat="1" ht="19.899999999999999" customHeight="1" x14ac:dyDescent="0.2">
      <c r="A737" s="139" t="s">
        <v>1061</v>
      </c>
      <c r="B737" s="140" t="s">
        <v>3931</v>
      </c>
      <c r="C737" s="156" t="s">
        <v>751</v>
      </c>
      <c r="D737" s="141" t="s">
        <v>6596</v>
      </c>
      <c r="E737" s="142" t="s">
        <v>939</v>
      </c>
      <c r="F737" s="142" t="s">
        <v>932</v>
      </c>
      <c r="G737" s="142">
        <v>208</v>
      </c>
      <c r="H737" s="143">
        <v>98684</v>
      </c>
      <c r="I737" s="142">
        <v>16</v>
      </c>
      <c r="J737" s="144" t="s">
        <v>6484</v>
      </c>
    </row>
    <row r="738" spans="1:10" s="145" customFormat="1" ht="19.899999999999999" customHeight="1" x14ac:dyDescent="0.2">
      <c r="A738" s="139" t="s">
        <v>1061</v>
      </c>
      <c r="B738" s="140" t="s">
        <v>3931</v>
      </c>
      <c r="C738" s="156" t="s">
        <v>752</v>
      </c>
      <c r="D738" s="141" t="s">
        <v>6007</v>
      </c>
      <c r="E738" s="142" t="s">
        <v>949</v>
      </c>
      <c r="F738" s="142" t="s">
        <v>951</v>
      </c>
      <c r="G738" s="142">
        <v>44</v>
      </c>
      <c r="H738" s="143">
        <v>25981</v>
      </c>
      <c r="I738" s="142">
        <v>5</v>
      </c>
      <c r="J738" s="144" t="s">
        <v>4883</v>
      </c>
    </row>
    <row r="739" spans="1:10" s="145" customFormat="1" ht="19.899999999999999" customHeight="1" x14ac:dyDescent="0.2">
      <c r="A739" s="139" t="s">
        <v>1061</v>
      </c>
      <c r="B739" s="140" t="s">
        <v>3931</v>
      </c>
      <c r="C739" s="156" t="s">
        <v>753</v>
      </c>
      <c r="D739" s="141" t="s">
        <v>6009</v>
      </c>
      <c r="E739" s="142" t="s">
        <v>949</v>
      </c>
      <c r="F739" s="142" t="s">
        <v>1062</v>
      </c>
      <c r="G739" s="142">
        <v>30</v>
      </c>
      <c r="H739" s="143">
        <v>20390</v>
      </c>
      <c r="I739" s="142">
        <v>3</v>
      </c>
      <c r="J739" s="144" t="s">
        <v>4908</v>
      </c>
    </row>
    <row r="740" spans="1:10" s="145" customFormat="1" ht="19.899999999999999" customHeight="1" x14ac:dyDescent="0.2">
      <c r="A740" s="139" t="s">
        <v>1061</v>
      </c>
      <c r="B740" s="140" t="s">
        <v>3931</v>
      </c>
      <c r="C740" s="156" t="s">
        <v>754</v>
      </c>
      <c r="D740" s="141" t="s">
        <v>6011</v>
      </c>
      <c r="E740" s="142" t="s">
        <v>949</v>
      </c>
      <c r="F740" s="142" t="s">
        <v>1062</v>
      </c>
      <c r="G740" s="142">
        <v>29</v>
      </c>
      <c r="H740" s="143">
        <v>22425</v>
      </c>
      <c r="I740" s="142">
        <v>3</v>
      </c>
      <c r="J740" s="144" t="s">
        <v>4908</v>
      </c>
    </row>
    <row r="741" spans="1:10" s="145" customFormat="1" ht="19.899999999999999" customHeight="1" x14ac:dyDescent="0.2">
      <c r="A741" s="139" t="s">
        <v>1061</v>
      </c>
      <c r="B741" s="140" t="s">
        <v>3931</v>
      </c>
      <c r="C741" s="156" t="s">
        <v>755</v>
      </c>
      <c r="D741" s="141" t="s">
        <v>6013</v>
      </c>
      <c r="E741" s="142" t="s">
        <v>949</v>
      </c>
      <c r="F741" s="142" t="s">
        <v>1062</v>
      </c>
      <c r="G741" s="142">
        <v>35</v>
      </c>
      <c r="H741" s="143">
        <v>24428</v>
      </c>
      <c r="I741" s="142">
        <v>3</v>
      </c>
      <c r="J741" s="144" t="s">
        <v>4908</v>
      </c>
    </row>
    <row r="742" spans="1:10" s="145" customFormat="1" ht="19.899999999999999" customHeight="1" x14ac:dyDescent="0.2">
      <c r="A742" s="139" t="s">
        <v>1061</v>
      </c>
      <c r="B742" s="140" t="s">
        <v>3931</v>
      </c>
      <c r="C742" s="156" t="s">
        <v>756</v>
      </c>
      <c r="D742" s="141" t="s">
        <v>6015</v>
      </c>
      <c r="E742" s="142" t="s">
        <v>949</v>
      </c>
      <c r="F742" s="142" t="s">
        <v>1062</v>
      </c>
      <c r="G742" s="142">
        <v>30</v>
      </c>
      <c r="H742" s="143">
        <v>20254</v>
      </c>
      <c r="I742" s="142">
        <v>3</v>
      </c>
      <c r="J742" s="144" t="s">
        <v>4908</v>
      </c>
    </row>
    <row r="743" spans="1:10" s="145" customFormat="1" ht="19.899999999999999" customHeight="1" x14ac:dyDescent="0.2">
      <c r="A743" s="139" t="s">
        <v>1611</v>
      </c>
      <c r="B743" s="140" t="s">
        <v>4232</v>
      </c>
      <c r="C743" s="156" t="s">
        <v>757</v>
      </c>
      <c r="D743" s="141" t="s">
        <v>6380</v>
      </c>
      <c r="E743" s="142" t="s">
        <v>939</v>
      </c>
      <c r="F743" s="142" t="s">
        <v>932</v>
      </c>
      <c r="G743" s="142">
        <v>341</v>
      </c>
      <c r="H743" s="143">
        <v>91603</v>
      </c>
      <c r="I743" s="142">
        <v>16</v>
      </c>
      <c r="J743" s="144" t="s">
        <v>6484</v>
      </c>
    </row>
    <row r="744" spans="1:10" s="145" customFormat="1" ht="19.899999999999999" customHeight="1" x14ac:dyDescent="0.2">
      <c r="A744" s="139" t="s">
        <v>1611</v>
      </c>
      <c r="B744" s="140" t="s">
        <v>4232</v>
      </c>
      <c r="C744" s="156" t="s">
        <v>758</v>
      </c>
      <c r="D744" s="141" t="s">
        <v>6017</v>
      </c>
      <c r="E744" s="142" t="s">
        <v>949</v>
      </c>
      <c r="F744" s="142" t="s">
        <v>951</v>
      </c>
      <c r="G744" s="142">
        <v>45</v>
      </c>
      <c r="H744" s="143">
        <v>51847</v>
      </c>
      <c r="I744" s="142">
        <v>6</v>
      </c>
      <c r="J744" s="144" t="s">
        <v>6525</v>
      </c>
    </row>
    <row r="745" spans="1:10" s="145" customFormat="1" ht="19.899999999999999" customHeight="1" x14ac:dyDescent="0.2">
      <c r="A745" s="139" t="s">
        <v>1611</v>
      </c>
      <c r="B745" s="140" t="s">
        <v>4232</v>
      </c>
      <c r="C745" s="156" t="s">
        <v>759</v>
      </c>
      <c r="D745" s="141" t="s">
        <v>6019</v>
      </c>
      <c r="E745" s="142" t="s">
        <v>949</v>
      </c>
      <c r="F745" s="142" t="s">
        <v>951</v>
      </c>
      <c r="G745" s="142">
        <v>23</v>
      </c>
      <c r="H745" s="143">
        <v>27706</v>
      </c>
      <c r="I745" s="142">
        <v>5</v>
      </c>
      <c r="J745" s="144" t="s">
        <v>4883</v>
      </c>
    </row>
    <row r="746" spans="1:10" s="145" customFormat="1" ht="19.899999999999999" customHeight="1" x14ac:dyDescent="0.2">
      <c r="A746" s="139" t="s">
        <v>1611</v>
      </c>
      <c r="B746" s="140" t="s">
        <v>4232</v>
      </c>
      <c r="C746" s="156" t="s">
        <v>760</v>
      </c>
      <c r="D746" s="141" t="s">
        <v>6021</v>
      </c>
      <c r="E746" s="142" t="s">
        <v>949</v>
      </c>
      <c r="F746" s="142" t="s">
        <v>951</v>
      </c>
      <c r="G746" s="142">
        <v>76</v>
      </c>
      <c r="H746" s="143">
        <v>62348</v>
      </c>
      <c r="I746" s="142">
        <v>7</v>
      </c>
      <c r="J746" s="144" t="s">
        <v>4894</v>
      </c>
    </row>
    <row r="747" spans="1:10" s="145" customFormat="1" ht="19.899999999999999" customHeight="1" x14ac:dyDescent="0.2">
      <c r="A747" s="139" t="s">
        <v>1611</v>
      </c>
      <c r="B747" s="140" t="s">
        <v>4232</v>
      </c>
      <c r="C747" s="156" t="s">
        <v>761</v>
      </c>
      <c r="D747" s="141" t="s">
        <v>6023</v>
      </c>
      <c r="E747" s="142" t="s">
        <v>949</v>
      </c>
      <c r="F747" s="142" t="s">
        <v>951</v>
      </c>
      <c r="G747" s="142">
        <v>85</v>
      </c>
      <c r="H747" s="143">
        <v>48309</v>
      </c>
      <c r="I747" s="142">
        <v>6</v>
      </c>
      <c r="J747" s="144" t="s">
        <v>6525</v>
      </c>
    </row>
    <row r="748" spans="1:10" s="145" customFormat="1" ht="19.899999999999999" customHeight="1" x14ac:dyDescent="0.2">
      <c r="A748" s="139" t="s">
        <v>1611</v>
      </c>
      <c r="B748" s="140" t="s">
        <v>4232</v>
      </c>
      <c r="C748" s="156" t="s">
        <v>762</v>
      </c>
      <c r="D748" s="141" t="s">
        <v>6025</v>
      </c>
      <c r="E748" s="142" t="s">
        <v>949</v>
      </c>
      <c r="F748" s="142" t="s">
        <v>951</v>
      </c>
      <c r="G748" s="142">
        <v>49</v>
      </c>
      <c r="H748" s="143">
        <v>29827</v>
      </c>
      <c r="I748" s="142">
        <v>5</v>
      </c>
      <c r="J748" s="144" t="s">
        <v>4883</v>
      </c>
    </row>
    <row r="749" spans="1:10" s="145" customFormat="1" ht="19.899999999999999" customHeight="1" x14ac:dyDescent="0.2">
      <c r="A749" s="139" t="s">
        <v>1611</v>
      </c>
      <c r="B749" s="140" t="s">
        <v>4232</v>
      </c>
      <c r="C749" s="156" t="s">
        <v>763</v>
      </c>
      <c r="D749" s="141" t="s">
        <v>6027</v>
      </c>
      <c r="E749" s="142" t="s">
        <v>949</v>
      </c>
      <c r="F749" s="142" t="s">
        <v>951</v>
      </c>
      <c r="G749" s="142">
        <v>34</v>
      </c>
      <c r="H749" s="143">
        <v>19503</v>
      </c>
      <c r="I749" s="142">
        <v>5</v>
      </c>
      <c r="J749" s="144" t="s">
        <v>4883</v>
      </c>
    </row>
    <row r="750" spans="1:10" s="145" customFormat="1" ht="19.899999999999999" customHeight="1" x14ac:dyDescent="0.2">
      <c r="A750" s="139" t="s">
        <v>1611</v>
      </c>
      <c r="B750" s="140" t="s">
        <v>4232</v>
      </c>
      <c r="C750" s="156" t="s">
        <v>764</v>
      </c>
      <c r="D750" s="141" t="s">
        <v>6029</v>
      </c>
      <c r="E750" s="142" t="s">
        <v>949</v>
      </c>
      <c r="F750" s="142" t="s">
        <v>951</v>
      </c>
      <c r="G750" s="142">
        <v>49</v>
      </c>
      <c r="H750" s="143">
        <v>49582</v>
      </c>
      <c r="I750" s="142">
        <v>6</v>
      </c>
      <c r="J750" s="144" t="s">
        <v>6525</v>
      </c>
    </row>
    <row r="751" spans="1:10" s="145" customFormat="1" ht="19.899999999999999" customHeight="1" x14ac:dyDescent="0.2">
      <c r="A751" s="139" t="s">
        <v>1611</v>
      </c>
      <c r="B751" s="140" t="s">
        <v>4232</v>
      </c>
      <c r="C751" s="156" t="s">
        <v>765</v>
      </c>
      <c r="D751" s="141" t="s">
        <v>6031</v>
      </c>
      <c r="E751" s="142" t="s">
        <v>949</v>
      </c>
      <c r="F751" s="142" t="s">
        <v>1062</v>
      </c>
      <c r="G751" s="142">
        <v>7</v>
      </c>
      <c r="H751" s="143">
        <v>1547</v>
      </c>
      <c r="I751" s="142">
        <v>2</v>
      </c>
      <c r="J751" s="144" t="s">
        <v>4934</v>
      </c>
    </row>
    <row r="752" spans="1:10" s="145" customFormat="1" ht="19.899999999999999" customHeight="1" x14ac:dyDescent="0.2">
      <c r="A752" s="139" t="s">
        <v>1611</v>
      </c>
      <c r="B752" s="140" t="s">
        <v>4423</v>
      </c>
      <c r="C752" s="156" t="s">
        <v>766</v>
      </c>
      <c r="D752" s="141" t="s">
        <v>6382</v>
      </c>
      <c r="E752" s="142" t="s">
        <v>939</v>
      </c>
      <c r="F752" s="142" t="s">
        <v>932</v>
      </c>
      <c r="G752" s="142">
        <v>509</v>
      </c>
      <c r="H752" s="143">
        <v>95721</v>
      </c>
      <c r="I752" s="142">
        <v>17</v>
      </c>
      <c r="J752" s="144" t="s">
        <v>6283</v>
      </c>
    </row>
    <row r="753" spans="1:10" s="145" customFormat="1" ht="19.899999999999999" customHeight="1" x14ac:dyDescent="0.2">
      <c r="A753" s="139" t="s">
        <v>1611</v>
      </c>
      <c r="B753" s="140" t="s">
        <v>4423</v>
      </c>
      <c r="C753" s="156" t="s">
        <v>767</v>
      </c>
      <c r="D753" s="141" t="s">
        <v>6033</v>
      </c>
      <c r="E753" s="142" t="s">
        <v>949</v>
      </c>
      <c r="F753" s="142" t="s">
        <v>1062</v>
      </c>
      <c r="G753" s="142">
        <v>14</v>
      </c>
      <c r="H753" s="143">
        <v>13516</v>
      </c>
      <c r="I753" s="142">
        <v>2</v>
      </c>
      <c r="J753" s="144" t="s">
        <v>4934</v>
      </c>
    </row>
    <row r="754" spans="1:10" s="145" customFormat="1" ht="19.899999999999999" customHeight="1" x14ac:dyDescent="0.2">
      <c r="A754" s="139" t="s">
        <v>1611</v>
      </c>
      <c r="B754" s="140" t="s">
        <v>4423</v>
      </c>
      <c r="C754" s="156" t="s">
        <v>768</v>
      </c>
      <c r="D754" s="141" t="s">
        <v>6035</v>
      </c>
      <c r="E754" s="142" t="s">
        <v>949</v>
      </c>
      <c r="F754" s="142" t="s">
        <v>958</v>
      </c>
      <c r="G754" s="142">
        <v>70</v>
      </c>
      <c r="H754" s="143">
        <v>66946</v>
      </c>
      <c r="I754" s="142">
        <v>10</v>
      </c>
      <c r="J754" s="144" t="s">
        <v>4877</v>
      </c>
    </row>
    <row r="755" spans="1:10" s="145" customFormat="1" ht="19.899999999999999" customHeight="1" x14ac:dyDescent="0.2">
      <c r="A755" s="139" t="s">
        <v>1611</v>
      </c>
      <c r="B755" s="140" t="s">
        <v>4423</v>
      </c>
      <c r="C755" s="156" t="s">
        <v>769</v>
      </c>
      <c r="D755" s="141" t="s">
        <v>6037</v>
      </c>
      <c r="E755" s="142" t="s">
        <v>949</v>
      </c>
      <c r="F755" s="142" t="s">
        <v>951</v>
      </c>
      <c r="G755" s="142">
        <v>47</v>
      </c>
      <c r="H755" s="143">
        <v>23414</v>
      </c>
      <c r="I755" s="142">
        <v>5</v>
      </c>
      <c r="J755" s="144" t="s">
        <v>4883</v>
      </c>
    </row>
    <row r="756" spans="1:10" s="145" customFormat="1" ht="19.899999999999999" customHeight="1" x14ac:dyDescent="0.2">
      <c r="A756" s="139" t="s">
        <v>1611</v>
      </c>
      <c r="B756" s="140" t="s">
        <v>4423</v>
      </c>
      <c r="C756" s="156" t="s">
        <v>770</v>
      </c>
      <c r="D756" s="141" t="s">
        <v>6039</v>
      </c>
      <c r="E756" s="142" t="s">
        <v>949</v>
      </c>
      <c r="F756" s="142" t="s">
        <v>951</v>
      </c>
      <c r="G756" s="142">
        <v>30</v>
      </c>
      <c r="H756" s="143">
        <v>16644</v>
      </c>
      <c r="I756" s="142">
        <v>5</v>
      </c>
      <c r="J756" s="144" t="s">
        <v>4883</v>
      </c>
    </row>
    <row r="757" spans="1:10" s="145" customFormat="1" ht="19.899999999999999" customHeight="1" x14ac:dyDescent="0.2">
      <c r="A757" s="139" t="s">
        <v>1611</v>
      </c>
      <c r="B757" s="140" t="s">
        <v>4423</v>
      </c>
      <c r="C757" s="156" t="s">
        <v>771</v>
      </c>
      <c r="D757" s="141" t="s">
        <v>6041</v>
      </c>
      <c r="E757" s="142" t="s">
        <v>949</v>
      </c>
      <c r="F757" s="142" t="s">
        <v>998</v>
      </c>
      <c r="G757" s="142">
        <v>161</v>
      </c>
      <c r="H757" s="143">
        <v>42231</v>
      </c>
      <c r="I757" s="142">
        <v>13</v>
      </c>
      <c r="J757" s="144" t="s">
        <v>6523</v>
      </c>
    </row>
    <row r="758" spans="1:10" s="145" customFormat="1" ht="19.899999999999999" customHeight="1" x14ac:dyDescent="0.2">
      <c r="A758" s="139" t="s">
        <v>1611</v>
      </c>
      <c r="B758" s="140" t="s">
        <v>4423</v>
      </c>
      <c r="C758" s="156" t="s">
        <v>772</v>
      </c>
      <c r="D758" s="141" t="s">
        <v>6043</v>
      </c>
      <c r="E758" s="142" t="s">
        <v>949</v>
      </c>
      <c r="F758" s="142" t="s">
        <v>1062</v>
      </c>
      <c r="G758" s="142">
        <v>24</v>
      </c>
      <c r="H758" s="143">
        <v>17796</v>
      </c>
      <c r="I758" s="142">
        <v>3</v>
      </c>
      <c r="J758" s="144" t="s">
        <v>4908</v>
      </c>
    </row>
    <row r="759" spans="1:10" s="145" customFormat="1" ht="19.899999999999999" customHeight="1" x14ac:dyDescent="0.2">
      <c r="A759" s="139" t="s">
        <v>1611</v>
      </c>
      <c r="B759" s="140" t="s">
        <v>4423</v>
      </c>
      <c r="C759" s="156" t="s">
        <v>773</v>
      </c>
      <c r="D759" s="141" t="s">
        <v>6045</v>
      </c>
      <c r="E759" s="142" t="s">
        <v>949</v>
      </c>
      <c r="F759" s="142" t="s">
        <v>951</v>
      </c>
      <c r="G759" s="142">
        <v>30</v>
      </c>
      <c r="H759" s="143">
        <v>24888</v>
      </c>
      <c r="I759" s="142">
        <v>5</v>
      </c>
      <c r="J759" s="144" t="s">
        <v>4883</v>
      </c>
    </row>
    <row r="760" spans="1:10" s="145" customFormat="1" ht="19.899999999999999" customHeight="1" x14ac:dyDescent="0.2">
      <c r="A760" s="139" t="s">
        <v>1611</v>
      </c>
      <c r="B760" s="140" t="s">
        <v>4423</v>
      </c>
      <c r="C760" s="156" t="s">
        <v>774</v>
      </c>
      <c r="D760" s="141" t="s">
        <v>6047</v>
      </c>
      <c r="E760" s="142" t="s">
        <v>949</v>
      </c>
      <c r="F760" s="142" t="s">
        <v>951</v>
      </c>
      <c r="G760" s="142">
        <v>30</v>
      </c>
      <c r="H760" s="143">
        <v>20604</v>
      </c>
      <c r="I760" s="142">
        <v>5</v>
      </c>
      <c r="J760" s="144" t="s">
        <v>4883</v>
      </c>
    </row>
    <row r="761" spans="1:10" s="145" customFormat="1" ht="19.899999999999999" customHeight="1" x14ac:dyDescent="0.2">
      <c r="A761" s="139" t="s">
        <v>1611</v>
      </c>
      <c r="B761" s="140" t="s">
        <v>4423</v>
      </c>
      <c r="C761" s="156" t="s">
        <v>4457</v>
      </c>
      <c r="D761" s="141" t="s">
        <v>6049</v>
      </c>
      <c r="E761" s="142" t="s">
        <v>949</v>
      </c>
      <c r="F761" s="142" t="s">
        <v>951</v>
      </c>
      <c r="G761" s="142">
        <v>72</v>
      </c>
      <c r="H761" s="143">
        <v>59381</v>
      </c>
      <c r="I761" s="142">
        <v>6</v>
      </c>
      <c r="J761" s="144" t="s">
        <v>6525</v>
      </c>
    </row>
    <row r="762" spans="1:10" s="145" customFormat="1" ht="19.899999999999999" customHeight="1" x14ac:dyDescent="0.2">
      <c r="A762" s="139" t="s">
        <v>1611</v>
      </c>
      <c r="B762" s="140" t="s">
        <v>4423</v>
      </c>
      <c r="C762" s="156" t="s">
        <v>775</v>
      </c>
      <c r="D762" s="141" t="s">
        <v>6051</v>
      </c>
      <c r="E762" s="142" t="s">
        <v>949</v>
      </c>
      <c r="F762" s="142" t="s">
        <v>1062</v>
      </c>
      <c r="G762" s="142">
        <v>31</v>
      </c>
      <c r="H762" s="143">
        <v>21039</v>
      </c>
      <c r="I762" s="142">
        <v>3</v>
      </c>
      <c r="J762" s="144" t="s">
        <v>4908</v>
      </c>
    </row>
    <row r="763" spans="1:10" s="145" customFormat="1" ht="19.899999999999999" customHeight="1" x14ac:dyDescent="0.2">
      <c r="A763" s="139" t="s">
        <v>1611</v>
      </c>
      <c r="B763" s="140" t="s">
        <v>4135</v>
      </c>
      <c r="C763" s="156" t="s">
        <v>776</v>
      </c>
      <c r="D763" s="141" t="s">
        <v>6444</v>
      </c>
      <c r="E763" s="142" t="s">
        <v>929</v>
      </c>
      <c r="F763" s="142" t="s">
        <v>6</v>
      </c>
      <c r="G763" s="142">
        <v>844</v>
      </c>
      <c r="H763" s="143">
        <v>115973</v>
      </c>
      <c r="I763" s="142">
        <v>19</v>
      </c>
      <c r="J763" s="144" t="s">
        <v>6514</v>
      </c>
    </row>
    <row r="764" spans="1:10" s="145" customFormat="1" ht="19.899999999999999" customHeight="1" x14ac:dyDescent="0.2">
      <c r="A764" s="139" t="s">
        <v>1611</v>
      </c>
      <c r="B764" s="140" t="s">
        <v>4135</v>
      </c>
      <c r="C764" s="156" t="s">
        <v>777</v>
      </c>
      <c r="D764" s="141" t="s">
        <v>6053</v>
      </c>
      <c r="E764" s="142" t="s">
        <v>949</v>
      </c>
      <c r="F764" s="142" t="s">
        <v>951</v>
      </c>
      <c r="G764" s="142">
        <v>32</v>
      </c>
      <c r="H764" s="143">
        <v>31154</v>
      </c>
      <c r="I764" s="142">
        <v>6</v>
      </c>
      <c r="J764" s="144" t="s">
        <v>6525</v>
      </c>
    </row>
    <row r="765" spans="1:10" s="145" customFormat="1" ht="19.899999999999999" customHeight="1" x14ac:dyDescent="0.2">
      <c r="A765" s="139" t="s">
        <v>1611</v>
      </c>
      <c r="B765" s="140" t="s">
        <v>4135</v>
      </c>
      <c r="C765" s="156" t="s">
        <v>778</v>
      </c>
      <c r="D765" s="141" t="s">
        <v>6597</v>
      </c>
      <c r="E765" s="142" t="s">
        <v>949</v>
      </c>
      <c r="F765" s="142" t="s">
        <v>951</v>
      </c>
      <c r="G765" s="142">
        <v>62</v>
      </c>
      <c r="H765" s="143">
        <v>30932</v>
      </c>
      <c r="I765" s="142">
        <v>6</v>
      </c>
      <c r="J765" s="144" t="s">
        <v>6525</v>
      </c>
    </row>
    <row r="766" spans="1:10" s="145" customFormat="1" ht="19.899999999999999" customHeight="1" x14ac:dyDescent="0.2">
      <c r="A766" s="139" t="s">
        <v>1611</v>
      </c>
      <c r="B766" s="140" t="s">
        <v>4135</v>
      </c>
      <c r="C766" s="156" t="s">
        <v>779</v>
      </c>
      <c r="D766" s="141" t="s">
        <v>6598</v>
      </c>
      <c r="E766" s="142" t="s">
        <v>949</v>
      </c>
      <c r="F766" s="142" t="s">
        <v>998</v>
      </c>
      <c r="G766" s="142">
        <v>90</v>
      </c>
      <c r="H766" s="143">
        <v>52510</v>
      </c>
      <c r="I766" s="142">
        <v>12</v>
      </c>
      <c r="J766" s="144" t="s">
        <v>6524</v>
      </c>
    </row>
    <row r="767" spans="1:10" s="145" customFormat="1" ht="19.899999999999999" customHeight="1" x14ac:dyDescent="0.2">
      <c r="A767" s="139" t="s">
        <v>1611</v>
      </c>
      <c r="B767" s="140" t="s">
        <v>4135</v>
      </c>
      <c r="C767" s="156" t="s">
        <v>780</v>
      </c>
      <c r="D767" s="141" t="s">
        <v>6059</v>
      </c>
      <c r="E767" s="142" t="s">
        <v>949</v>
      </c>
      <c r="F767" s="142" t="s">
        <v>951</v>
      </c>
      <c r="G767" s="142">
        <v>33</v>
      </c>
      <c r="H767" s="143">
        <v>22955</v>
      </c>
      <c r="I767" s="142">
        <v>5</v>
      </c>
      <c r="J767" s="144" t="s">
        <v>4883</v>
      </c>
    </row>
    <row r="768" spans="1:10" s="145" customFormat="1" ht="19.899999999999999" customHeight="1" x14ac:dyDescent="0.2">
      <c r="A768" s="139" t="s">
        <v>1611</v>
      </c>
      <c r="B768" s="140" t="s">
        <v>4135</v>
      </c>
      <c r="C768" s="156" t="s">
        <v>781</v>
      </c>
      <c r="D768" s="141" t="s">
        <v>6061</v>
      </c>
      <c r="E768" s="142" t="s">
        <v>949</v>
      </c>
      <c r="F768" s="142" t="s">
        <v>958</v>
      </c>
      <c r="G768" s="142">
        <v>59</v>
      </c>
      <c r="H768" s="143">
        <v>33055</v>
      </c>
      <c r="I768" s="142">
        <v>9</v>
      </c>
      <c r="J768" s="144" t="s">
        <v>4966</v>
      </c>
    </row>
    <row r="769" spans="1:10" s="145" customFormat="1" ht="19.899999999999999" customHeight="1" x14ac:dyDescent="0.2">
      <c r="A769" s="139" t="s">
        <v>1611</v>
      </c>
      <c r="B769" s="140" t="s">
        <v>4135</v>
      </c>
      <c r="C769" s="156" t="s">
        <v>782</v>
      </c>
      <c r="D769" s="141" t="s">
        <v>6063</v>
      </c>
      <c r="E769" s="142" t="s">
        <v>949</v>
      </c>
      <c r="F769" s="142" t="s">
        <v>958</v>
      </c>
      <c r="G769" s="142">
        <v>90</v>
      </c>
      <c r="H769" s="143">
        <v>62946</v>
      </c>
      <c r="I769" s="142">
        <v>10</v>
      </c>
      <c r="J769" s="144" t="s">
        <v>4877</v>
      </c>
    </row>
    <row r="770" spans="1:10" s="145" customFormat="1" ht="19.899999999999999" customHeight="1" x14ac:dyDescent="0.2">
      <c r="A770" s="139" t="s">
        <v>1611</v>
      </c>
      <c r="B770" s="140" t="s">
        <v>4135</v>
      </c>
      <c r="C770" s="156" t="s">
        <v>783</v>
      </c>
      <c r="D770" s="141" t="s">
        <v>6065</v>
      </c>
      <c r="E770" s="142" t="s">
        <v>949</v>
      </c>
      <c r="F770" s="142" t="s">
        <v>998</v>
      </c>
      <c r="G770" s="142">
        <v>251</v>
      </c>
      <c r="H770" s="143">
        <v>100602</v>
      </c>
      <c r="I770" s="142">
        <v>13</v>
      </c>
      <c r="J770" s="144" t="s">
        <v>6523</v>
      </c>
    </row>
    <row r="771" spans="1:10" s="145" customFormat="1" ht="19.899999999999999" customHeight="1" x14ac:dyDescent="0.2">
      <c r="A771" s="139" t="s">
        <v>1611</v>
      </c>
      <c r="B771" s="140" t="s">
        <v>4135</v>
      </c>
      <c r="C771" s="156" t="s">
        <v>784</v>
      </c>
      <c r="D771" s="141" t="s">
        <v>6067</v>
      </c>
      <c r="E771" s="142" t="s">
        <v>939</v>
      </c>
      <c r="F771" s="142" t="s">
        <v>942</v>
      </c>
      <c r="G771" s="142">
        <v>322</v>
      </c>
      <c r="H771" s="143">
        <v>113965</v>
      </c>
      <c r="I771" s="142">
        <v>15</v>
      </c>
      <c r="J771" s="144" t="s">
        <v>6517</v>
      </c>
    </row>
    <row r="772" spans="1:10" s="145" customFormat="1" ht="19.899999999999999" customHeight="1" x14ac:dyDescent="0.2">
      <c r="A772" s="139" t="s">
        <v>1611</v>
      </c>
      <c r="B772" s="140" t="s">
        <v>4135</v>
      </c>
      <c r="C772" s="156" t="s">
        <v>785</v>
      </c>
      <c r="D772" s="141" t="s">
        <v>6069</v>
      </c>
      <c r="E772" s="142" t="s">
        <v>949</v>
      </c>
      <c r="F772" s="142" t="s">
        <v>951</v>
      </c>
      <c r="G772" s="142">
        <v>61</v>
      </c>
      <c r="H772" s="143">
        <v>21620</v>
      </c>
      <c r="I772" s="142">
        <v>5</v>
      </c>
      <c r="J772" s="144" t="s">
        <v>4883</v>
      </c>
    </row>
    <row r="773" spans="1:10" s="145" customFormat="1" ht="19.899999999999999" customHeight="1" x14ac:dyDescent="0.2">
      <c r="A773" s="139" t="s">
        <v>1611</v>
      </c>
      <c r="B773" s="140" t="s">
        <v>4135</v>
      </c>
      <c r="C773" s="156" t="s">
        <v>786</v>
      </c>
      <c r="D773" s="141" t="s">
        <v>6071</v>
      </c>
      <c r="E773" s="142" t="s">
        <v>949</v>
      </c>
      <c r="F773" s="142" t="s">
        <v>958</v>
      </c>
      <c r="G773" s="142">
        <v>69</v>
      </c>
      <c r="H773" s="143">
        <v>58052</v>
      </c>
      <c r="I773" s="142">
        <v>10</v>
      </c>
      <c r="J773" s="144" t="s">
        <v>4877</v>
      </c>
    </row>
    <row r="774" spans="1:10" s="145" customFormat="1" ht="19.899999999999999" customHeight="1" x14ac:dyDescent="0.2">
      <c r="A774" s="139" t="s">
        <v>1611</v>
      </c>
      <c r="B774" s="140" t="s">
        <v>4135</v>
      </c>
      <c r="C774" s="156" t="s">
        <v>787</v>
      </c>
      <c r="D774" s="141" t="s">
        <v>6073</v>
      </c>
      <c r="E774" s="142" t="s">
        <v>949</v>
      </c>
      <c r="F774" s="142" t="s">
        <v>998</v>
      </c>
      <c r="G774" s="142">
        <v>94</v>
      </c>
      <c r="H774" s="143">
        <v>59662</v>
      </c>
      <c r="I774" s="142">
        <v>12</v>
      </c>
      <c r="J774" s="144" t="s">
        <v>6524</v>
      </c>
    </row>
    <row r="775" spans="1:10" s="145" customFormat="1" ht="19.899999999999999" customHeight="1" x14ac:dyDescent="0.2">
      <c r="A775" s="139" t="s">
        <v>1611</v>
      </c>
      <c r="B775" s="140" t="s">
        <v>4135</v>
      </c>
      <c r="C775" s="156" t="s">
        <v>788</v>
      </c>
      <c r="D775" s="141" t="s">
        <v>6075</v>
      </c>
      <c r="E775" s="142" t="s">
        <v>949</v>
      </c>
      <c r="F775" s="142" t="s">
        <v>958</v>
      </c>
      <c r="G775" s="142">
        <v>81</v>
      </c>
      <c r="H775" s="143">
        <v>63872</v>
      </c>
      <c r="I775" s="142">
        <v>10</v>
      </c>
      <c r="J775" s="144" t="s">
        <v>4877</v>
      </c>
    </row>
    <row r="776" spans="1:10" s="145" customFormat="1" ht="19.899999999999999" customHeight="1" x14ac:dyDescent="0.2">
      <c r="A776" s="139" t="s">
        <v>1611</v>
      </c>
      <c r="B776" s="140" t="s">
        <v>4135</v>
      </c>
      <c r="C776" s="156" t="s">
        <v>789</v>
      </c>
      <c r="D776" s="141" t="s">
        <v>6384</v>
      </c>
      <c r="E776" s="142" t="s">
        <v>939</v>
      </c>
      <c r="F776" s="142" t="s">
        <v>942</v>
      </c>
      <c r="G776" s="142">
        <v>300</v>
      </c>
      <c r="H776" s="143">
        <v>73245</v>
      </c>
      <c r="I776" s="142">
        <v>15</v>
      </c>
      <c r="J776" s="144" t="s">
        <v>6517</v>
      </c>
    </row>
    <row r="777" spans="1:10" s="145" customFormat="1" ht="19.899999999999999" customHeight="1" x14ac:dyDescent="0.2">
      <c r="A777" s="139" t="s">
        <v>1611</v>
      </c>
      <c r="B777" s="140" t="s">
        <v>4135</v>
      </c>
      <c r="C777" s="156" t="s">
        <v>4194</v>
      </c>
      <c r="D777" s="141" t="s">
        <v>6077</v>
      </c>
      <c r="E777" s="142" t="s">
        <v>949</v>
      </c>
      <c r="F777" s="142" t="s">
        <v>951</v>
      </c>
      <c r="G777" s="142">
        <v>56</v>
      </c>
      <c r="H777" s="143">
        <v>24423</v>
      </c>
      <c r="I777" s="142">
        <v>5</v>
      </c>
      <c r="J777" s="144" t="s">
        <v>4883</v>
      </c>
    </row>
    <row r="778" spans="1:10" s="145" customFormat="1" ht="19.899999999999999" customHeight="1" x14ac:dyDescent="0.2">
      <c r="A778" s="139" t="s">
        <v>1611</v>
      </c>
      <c r="B778" s="140" t="s">
        <v>4135</v>
      </c>
      <c r="C778" s="156" t="s">
        <v>790</v>
      </c>
      <c r="D778" s="141" t="s">
        <v>6079</v>
      </c>
      <c r="E778" s="142" t="s">
        <v>949</v>
      </c>
      <c r="F778" s="142" t="s">
        <v>951</v>
      </c>
      <c r="G778" s="142">
        <v>68</v>
      </c>
      <c r="H778" s="143">
        <v>50689</v>
      </c>
      <c r="I778" s="142">
        <v>6</v>
      </c>
      <c r="J778" s="144" t="s">
        <v>6525</v>
      </c>
    </row>
    <row r="779" spans="1:10" s="145" customFormat="1" ht="19.899999999999999" customHeight="1" x14ac:dyDescent="0.2">
      <c r="A779" s="139" t="s">
        <v>1611</v>
      </c>
      <c r="B779" s="140" t="s">
        <v>4135</v>
      </c>
      <c r="C779" s="156" t="s">
        <v>791</v>
      </c>
      <c r="D779" s="141" t="s">
        <v>6081</v>
      </c>
      <c r="E779" s="142" t="s">
        <v>949</v>
      </c>
      <c r="F779" s="142" t="s">
        <v>951</v>
      </c>
      <c r="G779" s="142">
        <v>33</v>
      </c>
      <c r="H779" s="143">
        <v>39448</v>
      </c>
      <c r="I779" s="142">
        <v>6</v>
      </c>
      <c r="J779" s="144" t="s">
        <v>6525</v>
      </c>
    </row>
    <row r="780" spans="1:10" s="145" customFormat="1" ht="19.899999999999999" customHeight="1" x14ac:dyDescent="0.2">
      <c r="A780" s="139" t="s">
        <v>1611</v>
      </c>
      <c r="B780" s="140" t="s">
        <v>4135</v>
      </c>
      <c r="C780" s="156" t="s">
        <v>792</v>
      </c>
      <c r="D780" s="141" t="s">
        <v>6083</v>
      </c>
      <c r="E780" s="142" t="s">
        <v>949</v>
      </c>
      <c r="F780" s="142" t="s">
        <v>1062</v>
      </c>
      <c r="G780" s="142">
        <v>23</v>
      </c>
      <c r="H780" s="143">
        <v>15242</v>
      </c>
      <c r="I780" s="142">
        <v>3</v>
      </c>
      <c r="J780" s="144" t="s">
        <v>4908</v>
      </c>
    </row>
    <row r="781" spans="1:10" s="145" customFormat="1" ht="19.899999999999999" customHeight="1" x14ac:dyDescent="0.2">
      <c r="A781" s="139" t="s">
        <v>1611</v>
      </c>
      <c r="B781" s="140" t="s">
        <v>4135</v>
      </c>
      <c r="C781" s="156" t="s">
        <v>793</v>
      </c>
      <c r="D781" s="141" t="s">
        <v>6085</v>
      </c>
      <c r="E781" s="142" t="s">
        <v>949</v>
      </c>
      <c r="F781" s="142" t="s">
        <v>951</v>
      </c>
      <c r="G781" s="142">
        <v>35</v>
      </c>
      <c r="H781" s="143">
        <v>23756</v>
      </c>
      <c r="I781" s="142">
        <v>5</v>
      </c>
      <c r="J781" s="144" t="s">
        <v>4883</v>
      </c>
    </row>
    <row r="782" spans="1:10" s="145" customFormat="1" ht="19.899999999999999" customHeight="1" x14ac:dyDescent="0.2">
      <c r="A782" s="139" t="s">
        <v>1611</v>
      </c>
      <c r="B782" s="140" t="s">
        <v>4135</v>
      </c>
      <c r="C782" s="156" t="s">
        <v>4215</v>
      </c>
      <c r="D782" s="141" t="s">
        <v>4947</v>
      </c>
      <c r="E782" s="142" t="s">
        <v>949</v>
      </c>
      <c r="F782" s="142" t="s">
        <v>1062</v>
      </c>
      <c r="G782" s="142">
        <v>29</v>
      </c>
      <c r="H782" s="143">
        <v>23708</v>
      </c>
      <c r="I782" s="142">
        <v>3</v>
      </c>
      <c r="J782" s="144" t="s">
        <v>4908</v>
      </c>
    </row>
    <row r="783" spans="1:10" s="145" customFormat="1" ht="19.899999999999999" customHeight="1" x14ac:dyDescent="0.2">
      <c r="A783" s="139" t="s">
        <v>1611</v>
      </c>
      <c r="B783" s="140" t="s">
        <v>4135</v>
      </c>
      <c r="C783" s="156" t="s">
        <v>4217</v>
      </c>
      <c r="D783" s="141" t="s">
        <v>6088</v>
      </c>
      <c r="E783" s="142" t="s">
        <v>949</v>
      </c>
      <c r="F783" s="142" t="s">
        <v>1062</v>
      </c>
      <c r="G783" s="142">
        <v>0</v>
      </c>
      <c r="H783" s="143">
        <v>21804</v>
      </c>
      <c r="I783" s="142">
        <v>3</v>
      </c>
      <c r="J783" s="144" t="s">
        <v>4908</v>
      </c>
    </row>
    <row r="784" spans="1:10" s="145" customFormat="1" ht="19.899999999999999" customHeight="1" x14ac:dyDescent="0.2">
      <c r="A784" s="139" t="s">
        <v>1611</v>
      </c>
      <c r="B784" s="140" t="s">
        <v>4135</v>
      </c>
      <c r="C784" s="156" t="s">
        <v>794</v>
      </c>
      <c r="D784" s="141" t="s">
        <v>6089</v>
      </c>
      <c r="E784" s="142" t="s">
        <v>949</v>
      </c>
      <c r="F784" s="142" t="s">
        <v>1062</v>
      </c>
      <c r="G784" s="142">
        <v>0</v>
      </c>
      <c r="H784" s="143">
        <v>22430</v>
      </c>
      <c r="I784" s="142">
        <v>3</v>
      </c>
      <c r="J784" s="144" t="s">
        <v>4908</v>
      </c>
    </row>
    <row r="785" spans="1:10" s="145" customFormat="1" ht="19.899999999999999" customHeight="1" x14ac:dyDescent="0.2">
      <c r="A785" s="139" t="s">
        <v>1611</v>
      </c>
      <c r="B785" s="140" t="s">
        <v>4135</v>
      </c>
      <c r="C785" s="156" t="s">
        <v>795</v>
      </c>
      <c r="D785" s="141" t="s">
        <v>6091</v>
      </c>
      <c r="E785" s="142" t="s">
        <v>949</v>
      </c>
      <c r="F785" s="142" t="s">
        <v>1062</v>
      </c>
      <c r="G785" s="142">
        <v>0</v>
      </c>
      <c r="H785" s="143">
        <v>31680</v>
      </c>
      <c r="I785" s="142">
        <v>4</v>
      </c>
      <c r="J785" s="144" t="s">
        <v>4950</v>
      </c>
    </row>
    <row r="786" spans="1:10" s="145" customFormat="1" ht="19.899999999999999" customHeight="1" x14ac:dyDescent="0.2">
      <c r="A786" s="139" t="s">
        <v>1611</v>
      </c>
      <c r="B786" s="140" t="s">
        <v>4269</v>
      </c>
      <c r="C786" s="156" t="s">
        <v>796</v>
      </c>
      <c r="D786" s="141" t="s">
        <v>6386</v>
      </c>
      <c r="E786" s="142" t="s">
        <v>939</v>
      </c>
      <c r="F786" s="142" t="s">
        <v>932</v>
      </c>
      <c r="G786" s="142">
        <v>215</v>
      </c>
      <c r="H786" s="143">
        <v>31980</v>
      </c>
      <c r="I786" s="142">
        <v>16</v>
      </c>
      <c r="J786" s="144" t="s">
        <v>6484</v>
      </c>
    </row>
    <row r="787" spans="1:10" s="145" customFormat="1" ht="19.899999999999999" customHeight="1" x14ac:dyDescent="0.2">
      <c r="A787" s="139" t="s">
        <v>1611</v>
      </c>
      <c r="B787" s="140" t="s">
        <v>4269</v>
      </c>
      <c r="C787" s="156" t="s">
        <v>797</v>
      </c>
      <c r="D787" s="141" t="s">
        <v>6388</v>
      </c>
      <c r="E787" s="142" t="s">
        <v>939</v>
      </c>
      <c r="F787" s="142" t="s">
        <v>942</v>
      </c>
      <c r="G787" s="142">
        <v>209</v>
      </c>
      <c r="H787" s="143">
        <v>30392</v>
      </c>
      <c r="I787" s="142">
        <v>15</v>
      </c>
      <c r="J787" s="144" t="s">
        <v>6517</v>
      </c>
    </row>
    <row r="788" spans="1:10" s="145" customFormat="1" ht="19.899999999999999" customHeight="1" x14ac:dyDescent="0.2">
      <c r="A788" s="139" t="s">
        <v>1611</v>
      </c>
      <c r="B788" s="140" t="s">
        <v>4269</v>
      </c>
      <c r="C788" s="156" t="s">
        <v>798</v>
      </c>
      <c r="D788" s="141" t="s">
        <v>6093</v>
      </c>
      <c r="E788" s="142" t="s">
        <v>949</v>
      </c>
      <c r="F788" s="142" t="s">
        <v>951</v>
      </c>
      <c r="G788" s="142">
        <v>28</v>
      </c>
      <c r="H788" s="143">
        <v>11215</v>
      </c>
      <c r="I788" s="142">
        <v>5</v>
      </c>
      <c r="J788" s="144" t="s">
        <v>4883</v>
      </c>
    </row>
    <row r="789" spans="1:10" s="145" customFormat="1" ht="19.899999999999999" customHeight="1" x14ac:dyDescent="0.2">
      <c r="A789" s="139" t="s">
        <v>1611</v>
      </c>
      <c r="B789" s="140" t="s">
        <v>4269</v>
      </c>
      <c r="C789" s="156" t="s">
        <v>799</v>
      </c>
      <c r="D789" s="141" t="s">
        <v>6095</v>
      </c>
      <c r="E789" s="142" t="s">
        <v>949</v>
      </c>
      <c r="F789" s="142" t="s">
        <v>951</v>
      </c>
      <c r="G789" s="142">
        <v>30</v>
      </c>
      <c r="H789" s="143">
        <v>11195</v>
      </c>
      <c r="I789" s="142">
        <v>5</v>
      </c>
      <c r="J789" s="144" t="s">
        <v>4883</v>
      </c>
    </row>
    <row r="790" spans="1:10" s="145" customFormat="1" ht="19.899999999999999" customHeight="1" x14ac:dyDescent="0.2">
      <c r="A790" s="139" t="s">
        <v>1611</v>
      </c>
      <c r="B790" s="140" t="s">
        <v>4269</v>
      </c>
      <c r="C790" s="156" t="s">
        <v>800</v>
      </c>
      <c r="D790" s="141" t="s">
        <v>6097</v>
      </c>
      <c r="E790" s="142" t="s">
        <v>949</v>
      </c>
      <c r="F790" s="142" t="s">
        <v>951</v>
      </c>
      <c r="G790" s="142">
        <v>36</v>
      </c>
      <c r="H790" s="143">
        <v>32842</v>
      </c>
      <c r="I790" s="142">
        <v>6</v>
      </c>
      <c r="J790" s="144" t="s">
        <v>6525</v>
      </c>
    </row>
    <row r="791" spans="1:10" s="145" customFormat="1" ht="19.899999999999999" customHeight="1" x14ac:dyDescent="0.2">
      <c r="A791" s="139" t="s">
        <v>1611</v>
      </c>
      <c r="B791" s="140" t="s">
        <v>4269</v>
      </c>
      <c r="C791" s="156" t="s">
        <v>801</v>
      </c>
      <c r="D791" s="141" t="s">
        <v>5168</v>
      </c>
      <c r="E791" s="142" t="s">
        <v>949</v>
      </c>
      <c r="F791" s="142" t="s">
        <v>1062</v>
      </c>
      <c r="G791" s="142">
        <v>0</v>
      </c>
      <c r="H791" s="143">
        <v>8129</v>
      </c>
      <c r="I791" s="142">
        <v>2</v>
      </c>
      <c r="J791" s="144" t="s">
        <v>4934</v>
      </c>
    </row>
    <row r="792" spans="1:10" s="145" customFormat="1" ht="19.899999999999999" customHeight="1" x14ac:dyDescent="0.2">
      <c r="A792" s="139" t="s">
        <v>1611</v>
      </c>
      <c r="B792" s="140" t="s">
        <v>4269</v>
      </c>
      <c r="C792" s="156" t="s">
        <v>802</v>
      </c>
      <c r="D792" s="141" t="s">
        <v>6099</v>
      </c>
      <c r="E792" s="142" t="s">
        <v>949</v>
      </c>
      <c r="F792" s="142" t="s">
        <v>951</v>
      </c>
      <c r="G792" s="142">
        <v>36</v>
      </c>
      <c r="H792" s="143">
        <v>22545</v>
      </c>
      <c r="I792" s="142">
        <v>5</v>
      </c>
      <c r="J792" s="144" t="s">
        <v>4883</v>
      </c>
    </row>
    <row r="793" spans="1:10" s="145" customFormat="1" ht="19.899999999999999" customHeight="1" x14ac:dyDescent="0.2">
      <c r="A793" s="139" t="s">
        <v>1611</v>
      </c>
      <c r="B793" s="140" t="s">
        <v>4269</v>
      </c>
      <c r="C793" s="156" t="s">
        <v>803</v>
      </c>
      <c r="D793" s="141" t="s">
        <v>6101</v>
      </c>
      <c r="E793" s="142" t="s">
        <v>949</v>
      </c>
      <c r="F793" s="142" t="s">
        <v>951</v>
      </c>
      <c r="G793" s="142">
        <v>30</v>
      </c>
      <c r="H793" s="143">
        <v>20404</v>
      </c>
      <c r="I793" s="142">
        <v>5</v>
      </c>
      <c r="J793" s="144" t="s">
        <v>4883</v>
      </c>
    </row>
    <row r="794" spans="1:10" s="145" customFormat="1" ht="19.899999999999999" customHeight="1" x14ac:dyDescent="0.2">
      <c r="A794" s="139" t="s">
        <v>1611</v>
      </c>
      <c r="B794" s="140" t="s">
        <v>4269</v>
      </c>
      <c r="C794" s="156" t="s">
        <v>804</v>
      </c>
      <c r="D794" s="141" t="s">
        <v>6103</v>
      </c>
      <c r="E794" s="142" t="s">
        <v>949</v>
      </c>
      <c r="F794" s="142" t="s">
        <v>951</v>
      </c>
      <c r="G794" s="142">
        <v>33</v>
      </c>
      <c r="H794" s="143">
        <v>35518</v>
      </c>
      <c r="I794" s="142">
        <v>6</v>
      </c>
      <c r="J794" s="144" t="s">
        <v>6525</v>
      </c>
    </row>
    <row r="795" spans="1:10" s="145" customFormat="1" ht="19.899999999999999" customHeight="1" x14ac:dyDescent="0.2">
      <c r="A795" s="139" t="s">
        <v>1611</v>
      </c>
      <c r="B795" s="140" t="s">
        <v>4305</v>
      </c>
      <c r="C795" s="156" t="s">
        <v>805</v>
      </c>
      <c r="D795" s="141" t="s">
        <v>6446</v>
      </c>
      <c r="E795" s="142" t="s">
        <v>929</v>
      </c>
      <c r="F795" s="142" t="s">
        <v>6</v>
      </c>
      <c r="G795" s="142">
        <v>591</v>
      </c>
      <c r="H795" s="143">
        <v>117938</v>
      </c>
      <c r="I795" s="142">
        <v>18</v>
      </c>
      <c r="J795" s="144" t="s">
        <v>6483</v>
      </c>
    </row>
    <row r="796" spans="1:10" s="145" customFormat="1" ht="19.899999999999999" customHeight="1" x14ac:dyDescent="0.2">
      <c r="A796" s="139" t="s">
        <v>1611</v>
      </c>
      <c r="B796" s="140" t="s">
        <v>4305</v>
      </c>
      <c r="C796" s="156" t="s">
        <v>806</v>
      </c>
      <c r="D796" s="141" t="s">
        <v>6105</v>
      </c>
      <c r="E796" s="142" t="s">
        <v>949</v>
      </c>
      <c r="F796" s="142" t="s">
        <v>998</v>
      </c>
      <c r="G796" s="142">
        <v>60</v>
      </c>
      <c r="H796" s="143">
        <v>37233</v>
      </c>
      <c r="I796" s="142">
        <v>12</v>
      </c>
      <c r="J796" s="144" t="s">
        <v>6524</v>
      </c>
    </row>
    <row r="797" spans="1:10" s="145" customFormat="1" ht="19.899999999999999" customHeight="1" x14ac:dyDescent="0.2">
      <c r="A797" s="139" t="s">
        <v>1611</v>
      </c>
      <c r="B797" s="140" t="s">
        <v>4305</v>
      </c>
      <c r="C797" s="156" t="s">
        <v>807</v>
      </c>
      <c r="D797" s="141" t="s">
        <v>6107</v>
      </c>
      <c r="E797" s="142" t="s">
        <v>949</v>
      </c>
      <c r="F797" s="142" t="s">
        <v>958</v>
      </c>
      <c r="G797" s="142">
        <v>60</v>
      </c>
      <c r="H797" s="143">
        <v>67366</v>
      </c>
      <c r="I797" s="142">
        <v>10</v>
      </c>
      <c r="J797" s="144" t="s">
        <v>4877</v>
      </c>
    </row>
    <row r="798" spans="1:10" x14ac:dyDescent="0.2">
      <c r="A798" s="146">
        <v>11</v>
      </c>
      <c r="B798" s="147" t="s">
        <v>4305</v>
      </c>
      <c r="C798" s="157" t="s">
        <v>6527</v>
      </c>
      <c r="D798" s="147" t="s">
        <v>6599</v>
      </c>
      <c r="E798" s="148" t="s">
        <v>949</v>
      </c>
      <c r="F798" s="148" t="s">
        <v>1062</v>
      </c>
      <c r="G798" s="148">
        <v>0</v>
      </c>
      <c r="H798" s="143">
        <v>32079</v>
      </c>
      <c r="I798" s="142">
        <v>4</v>
      </c>
      <c r="J798" s="144" t="s">
        <v>4950</v>
      </c>
    </row>
    <row r="799" spans="1:10" s="145" customFormat="1" ht="19.899999999999999" customHeight="1" x14ac:dyDescent="0.2">
      <c r="A799" s="139" t="s">
        <v>1611</v>
      </c>
      <c r="B799" s="140" t="s">
        <v>4401</v>
      </c>
      <c r="C799" s="156" t="s">
        <v>808</v>
      </c>
      <c r="D799" s="141" t="s">
        <v>6390</v>
      </c>
      <c r="E799" s="142" t="s">
        <v>939</v>
      </c>
      <c r="F799" s="142" t="s">
        <v>932</v>
      </c>
      <c r="G799" s="142">
        <v>300</v>
      </c>
      <c r="H799" s="143">
        <v>62453</v>
      </c>
      <c r="I799" s="142">
        <v>16</v>
      </c>
      <c r="J799" s="144" t="s">
        <v>6484</v>
      </c>
    </row>
    <row r="800" spans="1:10" s="145" customFormat="1" ht="19.899999999999999" customHeight="1" x14ac:dyDescent="0.2">
      <c r="A800" s="139" t="s">
        <v>1611</v>
      </c>
      <c r="B800" s="140" t="s">
        <v>4401</v>
      </c>
      <c r="C800" s="156" t="s">
        <v>809</v>
      </c>
      <c r="D800" s="141" t="s">
        <v>6109</v>
      </c>
      <c r="E800" s="142" t="s">
        <v>949</v>
      </c>
      <c r="F800" s="142" t="s">
        <v>1062</v>
      </c>
      <c r="G800" s="142">
        <v>13</v>
      </c>
      <c r="H800" s="143">
        <v>10830</v>
      </c>
      <c r="I800" s="142">
        <v>2</v>
      </c>
      <c r="J800" s="144" t="s">
        <v>4934</v>
      </c>
    </row>
    <row r="801" spans="1:10" s="145" customFormat="1" ht="19.899999999999999" customHeight="1" x14ac:dyDescent="0.2">
      <c r="A801" s="139" t="s">
        <v>1611</v>
      </c>
      <c r="B801" s="140" t="s">
        <v>4401</v>
      </c>
      <c r="C801" s="156" t="s">
        <v>810</v>
      </c>
      <c r="D801" s="141" t="s">
        <v>6111</v>
      </c>
      <c r="E801" s="142" t="s">
        <v>949</v>
      </c>
      <c r="F801" s="142" t="s">
        <v>951</v>
      </c>
      <c r="G801" s="142">
        <v>30</v>
      </c>
      <c r="H801" s="143">
        <v>17199</v>
      </c>
      <c r="I801" s="142">
        <v>5</v>
      </c>
      <c r="J801" s="144" t="s">
        <v>4883</v>
      </c>
    </row>
    <row r="802" spans="1:10" s="145" customFormat="1" ht="19.899999999999999" customHeight="1" x14ac:dyDescent="0.2">
      <c r="A802" s="139" t="s">
        <v>1611</v>
      </c>
      <c r="B802" s="140" t="s">
        <v>4401</v>
      </c>
      <c r="C802" s="156" t="s">
        <v>811</v>
      </c>
      <c r="D802" s="141" t="s">
        <v>6113</v>
      </c>
      <c r="E802" s="142" t="s">
        <v>949</v>
      </c>
      <c r="F802" s="142" t="s">
        <v>951</v>
      </c>
      <c r="G802" s="142">
        <v>48</v>
      </c>
      <c r="H802" s="143">
        <v>35588</v>
      </c>
      <c r="I802" s="142">
        <v>6</v>
      </c>
      <c r="J802" s="144" t="s">
        <v>6525</v>
      </c>
    </row>
    <row r="803" spans="1:10" s="145" customFormat="1" ht="19.899999999999999" customHeight="1" x14ac:dyDescent="0.2">
      <c r="A803" s="139" t="s">
        <v>1611</v>
      </c>
      <c r="B803" s="140" t="s">
        <v>4401</v>
      </c>
      <c r="C803" s="156" t="s">
        <v>812</v>
      </c>
      <c r="D803" s="141" t="s">
        <v>6115</v>
      </c>
      <c r="E803" s="142" t="s">
        <v>949</v>
      </c>
      <c r="F803" s="142" t="s">
        <v>1062</v>
      </c>
      <c r="G803" s="142">
        <v>24</v>
      </c>
      <c r="H803" s="143">
        <v>11370</v>
      </c>
      <c r="I803" s="142">
        <v>2</v>
      </c>
      <c r="J803" s="144" t="s">
        <v>4934</v>
      </c>
    </row>
    <row r="804" spans="1:10" s="145" customFormat="1" ht="19.899999999999999" customHeight="1" x14ac:dyDescent="0.2">
      <c r="A804" s="139" t="s">
        <v>1611</v>
      </c>
      <c r="B804" s="140" t="s">
        <v>4318</v>
      </c>
      <c r="C804" s="156" t="s">
        <v>813</v>
      </c>
      <c r="D804" s="141" t="s">
        <v>6448</v>
      </c>
      <c r="E804" s="142" t="s">
        <v>929</v>
      </c>
      <c r="F804" s="142" t="s">
        <v>6</v>
      </c>
      <c r="G804" s="142">
        <v>748</v>
      </c>
      <c r="H804" s="143">
        <v>136944</v>
      </c>
      <c r="I804" s="142">
        <v>19</v>
      </c>
      <c r="J804" s="144" t="s">
        <v>6514</v>
      </c>
    </row>
    <row r="805" spans="1:10" s="145" customFormat="1" ht="19.899999999999999" customHeight="1" x14ac:dyDescent="0.2">
      <c r="A805" s="139" t="s">
        <v>1611</v>
      </c>
      <c r="B805" s="140" t="s">
        <v>4318</v>
      </c>
      <c r="C805" s="156" t="s">
        <v>814</v>
      </c>
      <c r="D805" s="141" t="s">
        <v>6392</v>
      </c>
      <c r="E805" s="142" t="s">
        <v>939</v>
      </c>
      <c r="F805" s="142" t="s">
        <v>942</v>
      </c>
      <c r="G805" s="142">
        <v>159</v>
      </c>
      <c r="H805" s="143">
        <v>61164</v>
      </c>
      <c r="I805" s="142">
        <v>14</v>
      </c>
      <c r="J805" s="144" t="s">
        <v>6518</v>
      </c>
    </row>
    <row r="806" spans="1:10" s="145" customFormat="1" ht="19.899999999999999" customHeight="1" x14ac:dyDescent="0.2">
      <c r="A806" s="139" t="s">
        <v>1611</v>
      </c>
      <c r="B806" s="140" t="s">
        <v>4318</v>
      </c>
      <c r="C806" s="156" t="s">
        <v>815</v>
      </c>
      <c r="D806" s="141" t="s">
        <v>6116</v>
      </c>
      <c r="E806" s="142" t="s">
        <v>949</v>
      </c>
      <c r="F806" s="142" t="s">
        <v>998</v>
      </c>
      <c r="G806" s="142">
        <v>146</v>
      </c>
      <c r="H806" s="143">
        <v>86381</v>
      </c>
      <c r="I806" s="142">
        <v>13</v>
      </c>
      <c r="J806" s="144" t="s">
        <v>6523</v>
      </c>
    </row>
    <row r="807" spans="1:10" s="145" customFormat="1" ht="19.899999999999999" customHeight="1" x14ac:dyDescent="0.2">
      <c r="A807" s="139" t="s">
        <v>1611</v>
      </c>
      <c r="B807" s="140" t="s">
        <v>4318</v>
      </c>
      <c r="C807" s="156" t="s">
        <v>816</v>
      </c>
      <c r="D807" s="141" t="s">
        <v>6118</v>
      </c>
      <c r="E807" s="142" t="s">
        <v>949</v>
      </c>
      <c r="F807" s="142" t="s">
        <v>951</v>
      </c>
      <c r="G807" s="142">
        <v>34</v>
      </c>
      <c r="H807" s="143">
        <v>28483</v>
      </c>
      <c r="I807" s="142">
        <v>5</v>
      </c>
      <c r="J807" s="144" t="s">
        <v>4883</v>
      </c>
    </row>
    <row r="808" spans="1:10" s="145" customFormat="1" ht="19.899999999999999" customHeight="1" x14ac:dyDescent="0.2">
      <c r="A808" s="139" t="s">
        <v>1611</v>
      </c>
      <c r="B808" s="140" t="s">
        <v>4318</v>
      </c>
      <c r="C808" s="156" t="s">
        <v>817</v>
      </c>
      <c r="D808" s="141" t="s">
        <v>6120</v>
      </c>
      <c r="E808" s="142" t="s">
        <v>949</v>
      </c>
      <c r="F808" s="142" t="s">
        <v>951</v>
      </c>
      <c r="G808" s="142">
        <v>45</v>
      </c>
      <c r="H808" s="143">
        <v>11804</v>
      </c>
      <c r="I808" s="142">
        <v>5</v>
      </c>
      <c r="J808" s="144" t="s">
        <v>4883</v>
      </c>
    </row>
    <row r="809" spans="1:10" s="145" customFormat="1" ht="19.899999999999999" customHeight="1" x14ac:dyDescent="0.2">
      <c r="A809" s="139" t="s">
        <v>1611</v>
      </c>
      <c r="B809" s="140" t="s">
        <v>4318</v>
      </c>
      <c r="C809" s="156" t="s">
        <v>818</v>
      </c>
      <c r="D809" s="141" t="s">
        <v>6122</v>
      </c>
      <c r="E809" s="142" t="s">
        <v>949</v>
      </c>
      <c r="F809" s="142" t="s">
        <v>998</v>
      </c>
      <c r="G809" s="142">
        <v>60</v>
      </c>
      <c r="H809" s="143">
        <v>44310</v>
      </c>
      <c r="I809" s="142">
        <v>12</v>
      </c>
      <c r="J809" s="144" t="s">
        <v>6524</v>
      </c>
    </row>
    <row r="810" spans="1:10" s="145" customFormat="1" ht="19.899999999999999" customHeight="1" x14ac:dyDescent="0.2">
      <c r="A810" s="139" t="s">
        <v>1611</v>
      </c>
      <c r="B810" s="140" t="s">
        <v>4318</v>
      </c>
      <c r="C810" s="156" t="s">
        <v>819</v>
      </c>
      <c r="D810" s="141" t="s">
        <v>6124</v>
      </c>
      <c r="E810" s="142" t="s">
        <v>949</v>
      </c>
      <c r="F810" s="142" t="s">
        <v>951</v>
      </c>
      <c r="G810" s="142">
        <v>45</v>
      </c>
      <c r="H810" s="143">
        <v>43636</v>
      </c>
      <c r="I810" s="142">
        <v>6</v>
      </c>
      <c r="J810" s="144" t="s">
        <v>6525</v>
      </c>
    </row>
    <row r="811" spans="1:10" s="145" customFormat="1" ht="19.899999999999999" customHeight="1" x14ac:dyDescent="0.2">
      <c r="A811" s="139" t="s">
        <v>1611</v>
      </c>
      <c r="B811" s="140" t="s">
        <v>4318</v>
      </c>
      <c r="C811" s="156" t="s">
        <v>820</v>
      </c>
      <c r="D811" s="141" t="s">
        <v>6126</v>
      </c>
      <c r="E811" s="142" t="s">
        <v>949</v>
      </c>
      <c r="F811" s="142" t="s">
        <v>951</v>
      </c>
      <c r="G811" s="142">
        <v>30</v>
      </c>
      <c r="H811" s="143">
        <v>35122</v>
      </c>
      <c r="I811" s="142">
        <v>6</v>
      </c>
      <c r="J811" s="144" t="s">
        <v>6525</v>
      </c>
    </row>
    <row r="812" spans="1:10" s="145" customFormat="1" ht="19.899999999999999" customHeight="1" x14ac:dyDescent="0.2">
      <c r="A812" s="139" t="s">
        <v>1611</v>
      </c>
      <c r="B812" s="140" t="s">
        <v>4318</v>
      </c>
      <c r="C812" s="156" t="s">
        <v>821</v>
      </c>
      <c r="D812" s="141" t="s">
        <v>6128</v>
      </c>
      <c r="E812" s="142" t="s">
        <v>949</v>
      </c>
      <c r="F812" s="142" t="s">
        <v>1062</v>
      </c>
      <c r="G812" s="142">
        <v>42</v>
      </c>
      <c r="H812" s="143">
        <v>14744</v>
      </c>
      <c r="I812" s="142">
        <v>2</v>
      </c>
      <c r="J812" s="144" t="s">
        <v>4934</v>
      </c>
    </row>
    <row r="813" spans="1:10" s="145" customFormat="1" ht="19.899999999999999" customHeight="1" x14ac:dyDescent="0.2">
      <c r="A813" s="139" t="s">
        <v>1611</v>
      </c>
      <c r="B813" s="140" t="s">
        <v>4318</v>
      </c>
      <c r="C813" s="156" t="s">
        <v>822</v>
      </c>
      <c r="D813" s="141" t="s">
        <v>6130</v>
      </c>
      <c r="E813" s="142" t="s">
        <v>949</v>
      </c>
      <c r="F813" s="142" t="s">
        <v>951</v>
      </c>
      <c r="G813" s="142">
        <v>41</v>
      </c>
      <c r="H813" s="143">
        <v>31539</v>
      </c>
      <c r="I813" s="142">
        <v>6</v>
      </c>
      <c r="J813" s="144" t="s">
        <v>6525</v>
      </c>
    </row>
    <row r="814" spans="1:10" s="145" customFormat="1" ht="19.899999999999999" customHeight="1" x14ac:dyDescent="0.2">
      <c r="A814" s="139" t="s">
        <v>1611</v>
      </c>
      <c r="B814" s="140" t="s">
        <v>4318</v>
      </c>
      <c r="C814" s="156" t="s">
        <v>823</v>
      </c>
      <c r="D814" s="141" t="s">
        <v>6132</v>
      </c>
      <c r="E814" s="142" t="s">
        <v>949</v>
      </c>
      <c r="F814" s="142" t="s">
        <v>951</v>
      </c>
      <c r="G814" s="142">
        <v>32</v>
      </c>
      <c r="H814" s="143">
        <v>26303</v>
      </c>
      <c r="I814" s="142">
        <v>5</v>
      </c>
      <c r="J814" s="144" t="s">
        <v>4883</v>
      </c>
    </row>
    <row r="815" spans="1:10" s="145" customFormat="1" ht="19.899999999999999" customHeight="1" x14ac:dyDescent="0.2">
      <c r="A815" s="139" t="s">
        <v>1611</v>
      </c>
      <c r="B815" s="140" t="s">
        <v>4318</v>
      </c>
      <c r="C815" s="156" t="s">
        <v>824</v>
      </c>
      <c r="D815" s="141" t="s">
        <v>6134</v>
      </c>
      <c r="E815" s="142" t="s">
        <v>949</v>
      </c>
      <c r="F815" s="142" t="s">
        <v>998</v>
      </c>
      <c r="G815" s="142">
        <v>65</v>
      </c>
      <c r="H815" s="143">
        <v>57735</v>
      </c>
      <c r="I815" s="142">
        <v>12</v>
      </c>
      <c r="J815" s="144" t="s">
        <v>6524</v>
      </c>
    </row>
    <row r="816" spans="1:10" s="145" customFormat="1" ht="19.899999999999999" customHeight="1" x14ac:dyDescent="0.2">
      <c r="A816" s="139" t="s">
        <v>1611</v>
      </c>
      <c r="B816" s="140" t="s">
        <v>4318</v>
      </c>
      <c r="C816" s="156" t="s">
        <v>825</v>
      </c>
      <c r="D816" s="141" t="s">
        <v>6136</v>
      </c>
      <c r="E816" s="142" t="s">
        <v>949</v>
      </c>
      <c r="F816" s="142" t="s">
        <v>951</v>
      </c>
      <c r="G816" s="142">
        <v>33</v>
      </c>
      <c r="H816" s="143">
        <v>19813</v>
      </c>
      <c r="I816" s="142">
        <v>5</v>
      </c>
      <c r="J816" s="144" t="s">
        <v>4883</v>
      </c>
    </row>
    <row r="817" spans="1:10" s="145" customFormat="1" ht="19.899999999999999" customHeight="1" x14ac:dyDescent="0.2">
      <c r="A817" s="139" t="s">
        <v>1611</v>
      </c>
      <c r="B817" s="140" t="s">
        <v>4318</v>
      </c>
      <c r="C817" s="156" t="s">
        <v>826</v>
      </c>
      <c r="D817" s="141" t="s">
        <v>6138</v>
      </c>
      <c r="E817" s="142" t="s">
        <v>949</v>
      </c>
      <c r="F817" s="142" t="s">
        <v>951</v>
      </c>
      <c r="G817" s="142">
        <v>37</v>
      </c>
      <c r="H817" s="143">
        <v>42740</v>
      </c>
      <c r="I817" s="142">
        <v>6</v>
      </c>
      <c r="J817" s="144" t="s">
        <v>6525</v>
      </c>
    </row>
    <row r="818" spans="1:10" s="145" customFormat="1" ht="19.899999999999999" customHeight="1" x14ac:dyDescent="0.2">
      <c r="A818" s="139" t="s">
        <v>1611</v>
      </c>
      <c r="B818" s="140" t="s">
        <v>4318</v>
      </c>
      <c r="C818" s="156" t="s">
        <v>827</v>
      </c>
      <c r="D818" s="141" t="s">
        <v>6140</v>
      </c>
      <c r="E818" s="142" t="s">
        <v>949</v>
      </c>
      <c r="F818" s="142" t="s">
        <v>951</v>
      </c>
      <c r="G818" s="142">
        <v>70</v>
      </c>
      <c r="H818" s="143">
        <v>55432</v>
      </c>
      <c r="I818" s="142">
        <v>6</v>
      </c>
      <c r="J818" s="144" t="s">
        <v>6525</v>
      </c>
    </row>
    <row r="819" spans="1:10" s="145" customFormat="1" ht="19.899999999999999" customHeight="1" x14ac:dyDescent="0.2">
      <c r="A819" s="139" t="s">
        <v>1611</v>
      </c>
      <c r="B819" s="140" t="s">
        <v>4318</v>
      </c>
      <c r="C819" s="156" t="s">
        <v>828</v>
      </c>
      <c r="D819" s="141" t="s">
        <v>6142</v>
      </c>
      <c r="E819" s="142" t="s">
        <v>949</v>
      </c>
      <c r="F819" s="142" t="s">
        <v>951</v>
      </c>
      <c r="G819" s="142">
        <v>60</v>
      </c>
      <c r="H819" s="143">
        <v>36296</v>
      </c>
      <c r="I819" s="142">
        <v>6</v>
      </c>
      <c r="J819" s="144" t="s">
        <v>6525</v>
      </c>
    </row>
    <row r="820" spans="1:10" s="145" customFormat="1" ht="19.899999999999999" customHeight="1" x14ac:dyDescent="0.2">
      <c r="A820" s="139" t="s">
        <v>1611</v>
      </c>
      <c r="B820" s="140" t="s">
        <v>4318</v>
      </c>
      <c r="C820" s="156" t="s">
        <v>829</v>
      </c>
      <c r="D820" s="141" t="s">
        <v>6144</v>
      </c>
      <c r="E820" s="142" t="s">
        <v>949</v>
      </c>
      <c r="F820" s="142" t="s">
        <v>951</v>
      </c>
      <c r="G820" s="142">
        <v>36</v>
      </c>
      <c r="H820" s="143">
        <v>23782</v>
      </c>
      <c r="I820" s="142">
        <v>5</v>
      </c>
      <c r="J820" s="144" t="s">
        <v>4883</v>
      </c>
    </row>
    <row r="821" spans="1:10" s="145" customFormat="1" ht="19.899999999999999" customHeight="1" x14ac:dyDescent="0.2">
      <c r="A821" s="139" t="s">
        <v>1611</v>
      </c>
      <c r="B821" s="140" t="s">
        <v>4318</v>
      </c>
      <c r="C821" s="156" t="s">
        <v>830</v>
      </c>
      <c r="D821" s="141" t="s">
        <v>6600</v>
      </c>
      <c r="E821" s="142" t="s">
        <v>949</v>
      </c>
      <c r="F821" s="142" t="s">
        <v>998</v>
      </c>
      <c r="G821" s="142">
        <v>120</v>
      </c>
      <c r="H821" s="143">
        <v>51111</v>
      </c>
      <c r="I821" s="142">
        <v>13</v>
      </c>
      <c r="J821" s="144" t="s">
        <v>6523</v>
      </c>
    </row>
    <row r="822" spans="1:10" s="145" customFormat="1" ht="19.899999999999999" customHeight="1" x14ac:dyDescent="0.2">
      <c r="A822" s="139" t="s">
        <v>1611</v>
      </c>
      <c r="B822" s="140" t="s">
        <v>4318</v>
      </c>
      <c r="C822" s="156" t="s">
        <v>831</v>
      </c>
      <c r="D822" s="141" t="s">
        <v>6148</v>
      </c>
      <c r="E822" s="142" t="s">
        <v>949</v>
      </c>
      <c r="F822" s="142" t="s">
        <v>951</v>
      </c>
      <c r="G822" s="142">
        <v>35</v>
      </c>
      <c r="H822" s="143">
        <v>13625</v>
      </c>
      <c r="I822" s="142">
        <v>5</v>
      </c>
      <c r="J822" s="144" t="s">
        <v>4883</v>
      </c>
    </row>
    <row r="823" spans="1:10" s="145" customFormat="1" ht="19.899999999999999" customHeight="1" x14ac:dyDescent="0.2">
      <c r="A823" s="139" t="s">
        <v>1611</v>
      </c>
      <c r="B823" s="140" t="s">
        <v>4318</v>
      </c>
      <c r="C823" s="156" t="s">
        <v>832</v>
      </c>
      <c r="D823" s="141" t="s">
        <v>6150</v>
      </c>
      <c r="E823" s="142" t="s">
        <v>949</v>
      </c>
      <c r="F823" s="142" t="s">
        <v>998</v>
      </c>
      <c r="G823" s="142">
        <v>73</v>
      </c>
      <c r="H823" s="143">
        <v>32320</v>
      </c>
      <c r="I823" s="142">
        <v>12</v>
      </c>
      <c r="J823" s="144" t="s">
        <v>6524</v>
      </c>
    </row>
    <row r="824" spans="1:10" ht="24" customHeight="1" x14ac:dyDescent="0.2">
      <c r="A824" s="146">
        <v>11</v>
      </c>
      <c r="B824" s="147" t="s">
        <v>4318</v>
      </c>
      <c r="C824" s="157" t="s">
        <v>6601</v>
      </c>
      <c r="D824" s="147" t="s">
        <v>6602</v>
      </c>
      <c r="E824" s="148" t="s">
        <v>949</v>
      </c>
      <c r="F824" s="148" t="s">
        <v>1062</v>
      </c>
      <c r="G824" s="148">
        <v>10</v>
      </c>
      <c r="H824" s="143">
        <v>1644</v>
      </c>
      <c r="I824" s="142">
        <v>2</v>
      </c>
      <c r="J824" s="144" t="s">
        <v>4934</v>
      </c>
    </row>
    <row r="825" spans="1:10" s="145" customFormat="1" ht="19.899999999999999" customHeight="1" x14ac:dyDescent="0.2">
      <c r="A825" s="139" t="s">
        <v>1972</v>
      </c>
      <c r="B825" s="140" t="s">
        <v>4568</v>
      </c>
      <c r="C825" s="156" t="s">
        <v>833</v>
      </c>
      <c r="D825" s="141" t="s">
        <v>6450</v>
      </c>
      <c r="E825" s="142" t="s">
        <v>929</v>
      </c>
      <c r="F825" s="142" t="s">
        <v>6</v>
      </c>
      <c r="G825" s="142">
        <v>553</v>
      </c>
      <c r="H825" s="143">
        <v>114965</v>
      </c>
      <c r="I825" s="142">
        <v>18</v>
      </c>
      <c r="J825" s="144" t="s">
        <v>6483</v>
      </c>
    </row>
    <row r="826" spans="1:10" s="145" customFormat="1" ht="19.899999999999999" customHeight="1" x14ac:dyDescent="0.2">
      <c r="A826" s="139" t="s">
        <v>1972</v>
      </c>
      <c r="B826" s="140" t="s">
        <v>4568</v>
      </c>
      <c r="C826" s="156" t="s">
        <v>834</v>
      </c>
      <c r="D826" s="141" t="s">
        <v>6152</v>
      </c>
      <c r="E826" s="142" t="s">
        <v>949</v>
      </c>
      <c r="F826" s="142" t="s">
        <v>958</v>
      </c>
      <c r="G826" s="142">
        <v>77</v>
      </c>
      <c r="H826" s="143">
        <v>66782</v>
      </c>
      <c r="I826" s="142">
        <v>10</v>
      </c>
      <c r="J826" s="144" t="s">
        <v>4877</v>
      </c>
    </row>
    <row r="827" spans="1:10" s="145" customFormat="1" ht="19.899999999999999" customHeight="1" x14ac:dyDescent="0.2">
      <c r="A827" s="139" t="s">
        <v>1972</v>
      </c>
      <c r="B827" s="140" t="s">
        <v>4568</v>
      </c>
      <c r="C827" s="156" t="s">
        <v>835</v>
      </c>
      <c r="D827" s="141" t="s">
        <v>6154</v>
      </c>
      <c r="E827" s="142" t="s">
        <v>949</v>
      </c>
      <c r="F827" s="142" t="s">
        <v>958</v>
      </c>
      <c r="G827" s="142">
        <v>60</v>
      </c>
      <c r="H827" s="143">
        <v>49015</v>
      </c>
      <c r="I827" s="142">
        <v>9</v>
      </c>
      <c r="J827" s="144" t="s">
        <v>4966</v>
      </c>
    </row>
    <row r="828" spans="1:10" s="145" customFormat="1" ht="19.899999999999999" customHeight="1" x14ac:dyDescent="0.2">
      <c r="A828" s="139" t="s">
        <v>1972</v>
      </c>
      <c r="B828" s="140" t="s">
        <v>4568</v>
      </c>
      <c r="C828" s="156" t="s">
        <v>836</v>
      </c>
      <c r="D828" s="141" t="s">
        <v>6156</v>
      </c>
      <c r="E828" s="142" t="s">
        <v>949</v>
      </c>
      <c r="F828" s="142" t="s">
        <v>951</v>
      </c>
      <c r="G828" s="142">
        <v>43</v>
      </c>
      <c r="H828" s="143">
        <v>51230</v>
      </c>
      <c r="I828" s="142">
        <v>6</v>
      </c>
      <c r="J828" s="144" t="s">
        <v>6525</v>
      </c>
    </row>
    <row r="829" spans="1:10" s="145" customFormat="1" ht="19.899999999999999" customHeight="1" x14ac:dyDescent="0.2">
      <c r="A829" s="139" t="s">
        <v>1972</v>
      </c>
      <c r="B829" s="140" t="s">
        <v>4568</v>
      </c>
      <c r="C829" s="156" t="s">
        <v>837</v>
      </c>
      <c r="D829" s="141" t="s">
        <v>6158</v>
      </c>
      <c r="E829" s="142" t="s">
        <v>949</v>
      </c>
      <c r="F829" s="142" t="s">
        <v>951</v>
      </c>
      <c r="G829" s="142">
        <v>44</v>
      </c>
      <c r="H829" s="143">
        <v>32806</v>
      </c>
      <c r="I829" s="142">
        <v>6</v>
      </c>
      <c r="J829" s="144" t="s">
        <v>6525</v>
      </c>
    </row>
    <row r="830" spans="1:10" s="145" customFormat="1" ht="19.899999999999999" customHeight="1" x14ac:dyDescent="0.2">
      <c r="A830" s="139" t="s">
        <v>1972</v>
      </c>
      <c r="B830" s="140" t="s">
        <v>4568</v>
      </c>
      <c r="C830" s="156" t="s">
        <v>838</v>
      </c>
      <c r="D830" s="141" t="s">
        <v>6160</v>
      </c>
      <c r="E830" s="142" t="s">
        <v>949</v>
      </c>
      <c r="F830" s="142" t="s">
        <v>998</v>
      </c>
      <c r="G830" s="142">
        <v>100</v>
      </c>
      <c r="H830" s="143">
        <v>72344</v>
      </c>
      <c r="I830" s="142">
        <v>12</v>
      </c>
      <c r="J830" s="144" t="s">
        <v>6524</v>
      </c>
    </row>
    <row r="831" spans="1:10" s="145" customFormat="1" ht="19.899999999999999" customHeight="1" x14ac:dyDescent="0.2">
      <c r="A831" s="139" t="s">
        <v>1972</v>
      </c>
      <c r="B831" s="140" t="s">
        <v>4568</v>
      </c>
      <c r="C831" s="156" t="s">
        <v>839</v>
      </c>
      <c r="D831" s="141" t="s">
        <v>6162</v>
      </c>
      <c r="E831" s="142" t="s">
        <v>949</v>
      </c>
      <c r="F831" s="142" t="s">
        <v>951</v>
      </c>
      <c r="G831" s="142">
        <v>38</v>
      </c>
      <c r="H831" s="143">
        <v>34233</v>
      </c>
      <c r="I831" s="142">
        <v>6</v>
      </c>
      <c r="J831" s="144" t="s">
        <v>6525</v>
      </c>
    </row>
    <row r="832" spans="1:10" s="145" customFormat="1" ht="19.899999999999999" customHeight="1" x14ac:dyDescent="0.2">
      <c r="A832" s="139" t="s">
        <v>1972</v>
      </c>
      <c r="B832" s="140" t="s">
        <v>4568</v>
      </c>
      <c r="C832" s="156" t="s">
        <v>840</v>
      </c>
      <c r="D832" s="141" t="s">
        <v>6164</v>
      </c>
      <c r="E832" s="142" t="s">
        <v>949</v>
      </c>
      <c r="F832" s="142" t="s">
        <v>951</v>
      </c>
      <c r="G832" s="142">
        <v>60</v>
      </c>
      <c r="H832" s="143">
        <v>32785</v>
      </c>
      <c r="I832" s="142">
        <v>6</v>
      </c>
      <c r="J832" s="144" t="s">
        <v>6525</v>
      </c>
    </row>
    <row r="833" spans="1:10" s="145" customFormat="1" ht="19.899999999999999" customHeight="1" x14ac:dyDescent="0.2">
      <c r="A833" s="139" t="s">
        <v>1972</v>
      </c>
      <c r="B833" s="140" t="s">
        <v>4568</v>
      </c>
      <c r="C833" s="156" t="s">
        <v>841</v>
      </c>
      <c r="D833" s="141" t="s">
        <v>6166</v>
      </c>
      <c r="E833" s="142" t="s">
        <v>949</v>
      </c>
      <c r="F833" s="142" t="s">
        <v>951</v>
      </c>
      <c r="G833" s="142">
        <v>45</v>
      </c>
      <c r="H833" s="143">
        <v>22889</v>
      </c>
      <c r="I833" s="142">
        <v>5</v>
      </c>
      <c r="J833" s="144" t="s">
        <v>4883</v>
      </c>
    </row>
    <row r="834" spans="1:10" s="145" customFormat="1" ht="19.899999999999999" customHeight="1" x14ac:dyDescent="0.2">
      <c r="A834" s="139" t="s">
        <v>1972</v>
      </c>
      <c r="B834" s="140" t="s">
        <v>4568</v>
      </c>
      <c r="C834" s="156" t="s">
        <v>842</v>
      </c>
      <c r="D834" s="141" t="s">
        <v>6603</v>
      </c>
      <c r="E834" s="142" t="s">
        <v>949</v>
      </c>
      <c r="F834" s="142" t="s">
        <v>1062</v>
      </c>
      <c r="G834" s="142">
        <v>25</v>
      </c>
      <c r="H834" s="143">
        <v>13094</v>
      </c>
      <c r="I834" s="142">
        <v>2</v>
      </c>
      <c r="J834" s="144" t="s">
        <v>4934</v>
      </c>
    </row>
    <row r="835" spans="1:10" s="145" customFormat="1" ht="19.899999999999999" customHeight="1" x14ac:dyDescent="0.2">
      <c r="A835" s="139" t="s">
        <v>1972</v>
      </c>
      <c r="B835" s="140" t="s">
        <v>4739</v>
      </c>
      <c r="C835" s="156" t="s">
        <v>843</v>
      </c>
      <c r="D835" s="141" t="s">
        <v>6394</v>
      </c>
      <c r="E835" s="142" t="s">
        <v>939</v>
      </c>
      <c r="F835" s="142" t="s">
        <v>932</v>
      </c>
      <c r="G835" s="142">
        <v>407</v>
      </c>
      <c r="H835" s="143">
        <v>99657</v>
      </c>
      <c r="I835" s="142">
        <v>17</v>
      </c>
      <c r="J835" s="144" t="s">
        <v>6283</v>
      </c>
    </row>
    <row r="836" spans="1:10" s="145" customFormat="1" ht="19.899999999999999" customHeight="1" x14ac:dyDescent="0.2">
      <c r="A836" s="139" t="s">
        <v>1972</v>
      </c>
      <c r="B836" s="140" t="s">
        <v>4739</v>
      </c>
      <c r="C836" s="156" t="s">
        <v>844</v>
      </c>
      <c r="D836" s="141" t="s">
        <v>6396</v>
      </c>
      <c r="E836" s="142" t="s">
        <v>939</v>
      </c>
      <c r="F836" s="142" t="s">
        <v>942</v>
      </c>
      <c r="G836" s="142">
        <v>212</v>
      </c>
      <c r="H836" s="143">
        <v>69374</v>
      </c>
      <c r="I836" s="142">
        <v>15</v>
      </c>
      <c r="J836" s="144" t="s">
        <v>6517</v>
      </c>
    </row>
    <row r="837" spans="1:10" s="145" customFormat="1" ht="19.899999999999999" customHeight="1" x14ac:dyDescent="0.2">
      <c r="A837" s="139" t="s">
        <v>1972</v>
      </c>
      <c r="B837" s="140" t="s">
        <v>4739</v>
      </c>
      <c r="C837" s="156" t="s">
        <v>845</v>
      </c>
      <c r="D837" s="141" t="s">
        <v>6170</v>
      </c>
      <c r="E837" s="142" t="s">
        <v>949</v>
      </c>
      <c r="F837" s="142" t="s">
        <v>958</v>
      </c>
      <c r="G837" s="142">
        <v>109</v>
      </c>
      <c r="H837" s="143">
        <v>63369</v>
      </c>
      <c r="I837" s="142">
        <v>10</v>
      </c>
      <c r="J837" s="144" t="s">
        <v>4877</v>
      </c>
    </row>
    <row r="838" spans="1:10" s="145" customFormat="1" ht="19.899999999999999" customHeight="1" x14ac:dyDescent="0.2">
      <c r="A838" s="139" t="s">
        <v>1972</v>
      </c>
      <c r="B838" s="140" t="s">
        <v>4739</v>
      </c>
      <c r="C838" s="156" t="s">
        <v>846</v>
      </c>
      <c r="D838" s="141" t="s">
        <v>6171</v>
      </c>
      <c r="E838" s="142" t="s">
        <v>949</v>
      </c>
      <c r="F838" s="142" t="s">
        <v>951</v>
      </c>
      <c r="G838" s="142">
        <v>68</v>
      </c>
      <c r="H838" s="143">
        <v>47422</v>
      </c>
      <c r="I838" s="142">
        <v>6</v>
      </c>
      <c r="J838" s="144" t="s">
        <v>6525</v>
      </c>
    </row>
    <row r="839" spans="1:10" s="145" customFormat="1" ht="19.899999999999999" customHeight="1" x14ac:dyDescent="0.2">
      <c r="A839" s="139" t="s">
        <v>1972</v>
      </c>
      <c r="B839" s="140" t="s">
        <v>4739</v>
      </c>
      <c r="C839" s="156" t="s">
        <v>847</v>
      </c>
      <c r="D839" s="141" t="s">
        <v>6173</v>
      </c>
      <c r="E839" s="142" t="s">
        <v>949</v>
      </c>
      <c r="F839" s="142" t="s">
        <v>958</v>
      </c>
      <c r="G839" s="142">
        <v>85</v>
      </c>
      <c r="H839" s="143">
        <v>79871</v>
      </c>
      <c r="I839" s="142">
        <v>10</v>
      </c>
      <c r="J839" s="144" t="s">
        <v>4877</v>
      </c>
    </row>
    <row r="840" spans="1:10" s="145" customFormat="1" ht="19.899999999999999" customHeight="1" x14ac:dyDescent="0.2">
      <c r="A840" s="139" t="s">
        <v>1972</v>
      </c>
      <c r="B840" s="140" t="s">
        <v>4739</v>
      </c>
      <c r="C840" s="156" t="s">
        <v>4759</v>
      </c>
      <c r="D840" s="141" t="s">
        <v>6175</v>
      </c>
      <c r="E840" s="142" t="s">
        <v>949</v>
      </c>
      <c r="F840" s="142" t="s">
        <v>951</v>
      </c>
      <c r="G840" s="142">
        <v>82</v>
      </c>
      <c r="H840" s="143">
        <v>65250</v>
      </c>
      <c r="I840" s="142">
        <v>7</v>
      </c>
      <c r="J840" s="144" t="s">
        <v>4894</v>
      </c>
    </row>
    <row r="841" spans="1:10" s="145" customFormat="1" ht="19.899999999999999" customHeight="1" x14ac:dyDescent="0.2">
      <c r="A841" s="139" t="s">
        <v>1972</v>
      </c>
      <c r="B841" s="140" t="s">
        <v>4739</v>
      </c>
      <c r="C841" s="156" t="s">
        <v>848</v>
      </c>
      <c r="D841" s="141" t="s">
        <v>6177</v>
      </c>
      <c r="E841" s="142" t="s">
        <v>949</v>
      </c>
      <c r="F841" s="142" t="s">
        <v>951</v>
      </c>
      <c r="G841" s="142">
        <v>42</v>
      </c>
      <c r="H841" s="143">
        <v>34958</v>
      </c>
      <c r="I841" s="142">
        <v>6</v>
      </c>
      <c r="J841" s="144" t="s">
        <v>6525</v>
      </c>
    </row>
    <row r="842" spans="1:10" s="145" customFormat="1" ht="19.899999999999999" customHeight="1" x14ac:dyDescent="0.2">
      <c r="A842" s="139" t="s">
        <v>1972</v>
      </c>
      <c r="B842" s="140" t="s">
        <v>4739</v>
      </c>
      <c r="C842" s="156" t="s">
        <v>849</v>
      </c>
      <c r="D842" s="141" t="s">
        <v>6179</v>
      </c>
      <c r="E842" s="142" t="s">
        <v>949</v>
      </c>
      <c r="F842" s="142" t="s">
        <v>951</v>
      </c>
      <c r="G842" s="142">
        <v>66</v>
      </c>
      <c r="H842" s="143">
        <v>46734</v>
      </c>
      <c r="I842" s="142">
        <v>6</v>
      </c>
      <c r="J842" s="144" t="s">
        <v>6525</v>
      </c>
    </row>
    <row r="843" spans="1:10" s="145" customFormat="1" ht="19.899999999999999" customHeight="1" x14ac:dyDescent="0.2">
      <c r="A843" s="139" t="s">
        <v>1972</v>
      </c>
      <c r="B843" s="140" t="s">
        <v>4739</v>
      </c>
      <c r="C843" s="156" t="s">
        <v>850</v>
      </c>
      <c r="D843" s="141" t="s">
        <v>6181</v>
      </c>
      <c r="E843" s="142" t="s">
        <v>949</v>
      </c>
      <c r="F843" s="142" t="s">
        <v>951</v>
      </c>
      <c r="G843" s="142">
        <v>30</v>
      </c>
      <c r="H843" s="143">
        <v>22649</v>
      </c>
      <c r="I843" s="142">
        <v>5</v>
      </c>
      <c r="J843" s="144" t="s">
        <v>4883</v>
      </c>
    </row>
    <row r="844" spans="1:10" s="145" customFormat="1" ht="19.899999999999999" customHeight="1" x14ac:dyDescent="0.2">
      <c r="A844" s="139" t="s">
        <v>1972</v>
      </c>
      <c r="B844" s="140" t="s">
        <v>4739</v>
      </c>
      <c r="C844" s="156" t="s">
        <v>851</v>
      </c>
      <c r="D844" s="141" t="s">
        <v>6183</v>
      </c>
      <c r="E844" s="142" t="s">
        <v>949</v>
      </c>
      <c r="F844" s="142" t="s">
        <v>951</v>
      </c>
      <c r="G844" s="142">
        <v>36</v>
      </c>
      <c r="H844" s="143">
        <v>49565</v>
      </c>
      <c r="I844" s="142">
        <v>6</v>
      </c>
      <c r="J844" s="144" t="s">
        <v>6525</v>
      </c>
    </row>
    <row r="845" spans="1:10" s="145" customFormat="1" ht="19.899999999999999" customHeight="1" x14ac:dyDescent="0.2">
      <c r="A845" s="139" t="s">
        <v>1972</v>
      </c>
      <c r="B845" s="140" t="s">
        <v>4739</v>
      </c>
      <c r="C845" s="156" t="s">
        <v>852</v>
      </c>
      <c r="D845" s="141" t="s">
        <v>6185</v>
      </c>
      <c r="E845" s="142" t="s">
        <v>949</v>
      </c>
      <c r="F845" s="142" t="s">
        <v>951</v>
      </c>
      <c r="G845" s="142">
        <v>72</v>
      </c>
      <c r="H845" s="143">
        <v>34784</v>
      </c>
      <c r="I845" s="142">
        <v>6</v>
      </c>
      <c r="J845" s="144" t="s">
        <v>6525</v>
      </c>
    </row>
    <row r="846" spans="1:10" s="145" customFormat="1" ht="19.899999999999999" customHeight="1" x14ac:dyDescent="0.2">
      <c r="A846" s="139" t="s">
        <v>1972</v>
      </c>
      <c r="B846" s="140" t="s">
        <v>4739</v>
      </c>
      <c r="C846" s="156" t="s">
        <v>853</v>
      </c>
      <c r="D846" s="141" t="s">
        <v>6187</v>
      </c>
      <c r="E846" s="142" t="s">
        <v>949</v>
      </c>
      <c r="F846" s="142" t="s">
        <v>951</v>
      </c>
      <c r="G846" s="142">
        <v>34</v>
      </c>
      <c r="H846" s="143">
        <v>36062</v>
      </c>
      <c r="I846" s="142">
        <v>6</v>
      </c>
      <c r="J846" s="144" t="s">
        <v>6525</v>
      </c>
    </row>
    <row r="847" spans="1:10" s="145" customFormat="1" ht="19.899999999999999" customHeight="1" x14ac:dyDescent="0.2">
      <c r="A847" s="139" t="s">
        <v>1972</v>
      </c>
      <c r="B847" s="140" t="s">
        <v>4739</v>
      </c>
      <c r="C847" s="156" t="s">
        <v>854</v>
      </c>
      <c r="D847" s="141" t="s">
        <v>6604</v>
      </c>
      <c r="E847" s="142" t="s">
        <v>949</v>
      </c>
      <c r="F847" s="142" t="s">
        <v>951</v>
      </c>
      <c r="G847" s="142">
        <v>44</v>
      </c>
      <c r="H847" s="143">
        <v>38944</v>
      </c>
      <c r="I847" s="142">
        <v>6</v>
      </c>
      <c r="J847" s="144" t="s">
        <v>6525</v>
      </c>
    </row>
    <row r="848" spans="1:10" s="145" customFormat="1" ht="19.899999999999999" customHeight="1" x14ac:dyDescent="0.2">
      <c r="A848" s="139" t="s">
        <v>1972</v>
      </c>
      <c r="B848" s="140" t="s">
        <v>4654</v>
      </c>
      <c r="C848" s="156" t="s">
        <v>855</v>
      </c>
      <c r="D848" s="141" t="s">
        <v>6398</v>
      </c>
      <c r="E848" s="142" t="s">
        <v>939</v>
      </c>
      <c r="F848" s="142" t="s">
        <v>932</v>
      </c>
      <c r="G848" s="142">
        <v>504</v>
      </c>
      <c r="H848" s="143">
        <v>114788</v>
      </c>
      <c r="I848" s="142">
        <v>17</v>
      </c>
      <c r="J848" s="144" t="s">
        <v>6283</v>
      </c>
    </row>
    <row r="849" spans="1:10" s="145" customFormat="1" ht="19.899999999999999" customHeight="1" x14ac:dyDescent="0.2">
      <c r="A849" s="139" t="s">
        <v>1972</v>
      </c>
      <c r="B849" s="140" t="s">
        <v>4654</v>
      </c>
      <c r="C849" s="156" t="s">
        <v>856</v>
      </c>
      <c r="D849" s="141" t="s">
        <v>6191</v>
      </c>
      <c r="E849" s="142" t="s">
        <v>949</v>
      </c>
      <c r="F849" s="142" t="s">
        <v>958</v>
      </c>
      <c r="G849" s="142">
        <v>106</v>
      </c>
      <c r="H849" s="143">
        <v>54123</v>
      </c>
      <c r="I849" s="142">
        <v>10</v>
      </c>
      <c r="J849" s="144" t="s">
        <v>4877</v>
      </c>
    </row>
    <row r="850" spans="1:10" s="145" customFormat="1" ht="19.899999999999999" customHeight="1" x14ac:dyDescent="0.2">
      <c r="A850" s="139" t="s">
        <v>1972</v>
      </c>
      <c r="B850" s="140" t="s">
        <v>4654</v>
      </c>
      <c r="C850" s="156" t="s">
        <v>857</v>
      </c>
      <c r="D850" s="141" t="s">
        <v>6193</v>
      </c>
      <c r="E850" s="142" t="s">
        <v>949</v>
      </c>
      <c r="F850" s="142" t="s">
        <v>951</v>
      </c>
      <c r="G850" s="142">
        <v>46</v>
      </c>
      <c r="H850" s="143">
        <v>64427</v>
      </c>
      <c r="I850" s="142">
        <v>7</v>
      </c>
      <c r="J850" s="144" t="s">
        <v>4894</v>
      </c>
    </row>
    <row r="851" spans="1:10" s="145" customFormat="1" ht="19.899999999999999" customHeight="1" x14ac:dyDescent="0.2">
      <c r="A851" s="139" t="s">
        <v>1972</v>
      </c>
      <c r="B851" s="140" t="s">
        <v>4654</v>
      </c>
      <c r="C851" s="156" t="s">
        <v>858</v>
      </c>
      <c r="D851" s="141" t="s">
        <v>6194</v>
      </c>
      <c r="E851" s="142" t="s">
        <v>949</v>
      </c>
      <c r="F851" s="142" t="s">
        <v>951</v>
      </c>
      <c r="G851" s="142">
        <v>39</v>
      </c>
      <c r="H851" s="143">
        <v>39498</v>
      </c>
      <c r="I851" s="142">
        <v>6</v>
      </c>
      <c r="J851" s="144" t="s">
        <v>6525</v>
      </c>
    </row>
    <row r="852" spans="1:10" s="145" customFormat="1" ht="19.899999999999999" customHeight="1" x14ac:dyDescent="0.2">
      <c r="A852" s="139" t="s">
        <v>1972</v>
      </c>
      <c r="B852" s="140" t="s">
        <v>4654</v>
      </c>
      <c r="C852" s="156" t="s">
        <v>859</v>
      </c>
      <c r="D852" s="141" t="s">
        <v>6196</v>
      </c>
      <c r="E852" s="142" t="s">
        <v>949</v>
      </c>
      <c r="F852" s="142" t="s">
        <v>951</v>
      </c>
      <c r="G852" s="142">
        <v>42</v>
      </c>
      <c r="H852" s="143">
        <v>53834</v>
      </c>
      <c r="I852" s="142">
        <v>6</v>
      </c>
      <c r="J852" s="144" t="s">
        <v>6525</v>
      </c>
    </row>
    <row r="853" spans="1:10" s="145" customFormat="1" ht="19.899999999999999" customHeight="1" x14ac:dyDescent="0.2">
      <c r="A853" s="139" t="s">
        <v>1972</v>
      </c>
      <c r="B853" s="140" t="s">
        <v>4654</v>
      </c>
      <c r="C853" s="156" t="s">
        <v>860</v>
      </c>
      <c r="D853" s="141" t="s">
        <v>6198</v>
      </c>
      <c r="E853" s="142" t="s">
        <v>949</v>
      </c>
      <c r="F853" s="142" t="s">
        <v>951</v>
      </c>
      <c r="G853" s="142">
        <v>36</v>
      </c>
      <c r="H853" s="143">
        <v>22460</v>
      </c>
      <c r="I853" s="142">
        <v>5</v>
      </c>
      <c r="J853" s="144" t="s">
        <v>4883</v>
      </c>
    </row>
    <row r="854" spans="1:10" s="145" customFormat="1" ht="19.899999999999999" customHeight="1" x14ac:dyDescent="0.2">
      <c r="A854" s="139" t="s">
        <v>1972</v>
      </c>
      <c r="B854" s="140" t="s">
        <v>4654</v>
      </c>
      <c r="C854" s="156" t="s">
        <v>861</v>
      </c>
      <c r="D854" s="141" t="s">
        <v>6200</v>
      </c>
      <c r="E854" s="142" t="s">
        <v>949</v>
      </c>
      <c r="F854" s="142" t="s">
        <v>951</v>
      </c>
      <c r="G854" s="142">
        <v>34</v>
      </c>
      <c r="H854" s="143">
        <v>10962</v>
      </c>
      <c r="I854" s="142">
        <v>5</v>
      </c>
      <c r="J854" s="144" t="s">
        <v>4883</v>
      </c>
    </row>
    <row r="855" spans="1:10" s="145" customFormat="1" ht="19.899999999999999" customHeight="1" x14ac:dyDescent="0.2">
      <c r="A855" s="139" t="s">
        <v>1972</v>
      </c>
      <c r="B855" s="140" t="s">
        <v>4654</v>
      </c>
      <c r="C855" s="156" t="s">
        <v>862</v>
      </c>
      <c r="D855" s="141" t="s">
        <v>6202</v>
      </c>
      <c r="E855" s="142" t="s">
        <v>949</v>
      </c>
      <c r="F855" s="142" t="s">
        <v>951</v>
      </c>
      <c r="G855" s="142">
        <v>79</v>
      </c>
      <c r="H855" s="143">
        <v>77674</v>
      </c>
      <c r="I855" s="142">
        <v>7</v>
      </c>
      <c r="J855" s="144" t="s">
        <v>4894</v>
      </c>
    </row>
    <row r="856" spans="1:10" s="145" customFormat="1" ht="19.899999999999999" customHeight="1" x14ac:dyDescent="0.2">
      <c r="A856" s="139" t="s">
        <v>1972</v>
      </c>
      <c r="B856" s="140" t="s">
        <v>4654</v>
      </c>
      <c r="C856" s="156" t="s">
        <v>863</v>
      </c>
      <c r="D856" s="141" t="s">
        <v>6203</v>
      </c>
      <c r="E856" s="142" t="s">
        <v>949</v>
      </c>
      <c r="F856" s="142" t="s">
        <v>951</v>
      </c>
      <c r="G856" s="142">
        <v>48</v>
      </c>
      <c r="H856" s="143">
        <v>79257</v>
      </c>
      <c r="I856" s="142">
        <v>7</v>
      </c>
      <c r="J856" s="144" t="s">
        <v>4894</v>
      </c>
    </row>
    <row r="857" spans="1:10" s="145" customFormat="1" ht="19.899999999999999" customHeight="1" x14ac:dyDescent="0.2">
      <c r="A857" s="139" t="s">
        <v>1972</v>
      </c>
      <c r="B857" s="140" t="s">
        <v>4654</v>
      </c>
      <c r="C857" s="156" t="s">
        <v>864</v>
      </c>
      <c r="D857" s="141" t="s">
        <v>6205</v>
      </c>
      <c r="E857" s="142" t="s">
        <v>949</v>
      </c>
      <c r="F857" s="142" t="s">
        <v>951</v>
      </c>
      <c r="G857" s="142">
        <v>39</v>
      </c>
      <c r="H857" s="143">
        <v>15656</v>
      </c>
      <c r="I857" s="142">
        <v>5</v>
      </c>
      <c r="J857" s="144" t="s">
        <v>4883</v>
      </c>
    </row>
    <row r="858" spans="1:10" s="145" customFormat="1" ht="19.899999999999999" customHeight="1" x14ac:dyDescent="0.2">
      <c r="A858" s="139" t="s">
        <v>1972</v>
      </c>
      <c r="B858" s="140" t="s">
        <v>4654</v>
      </c>
      <c r="C858" s="156" t="s">
        <v>865</v>
      </c>
      <c r="D858" s="141" t="s">
        <v>6605</v>
      </c>
      <c r="E858" s="142" t="s">
        <v>949</v>
      </c>
      <c r="F858" s="142" t="s">
        <v>998</v>
      </c>
      <c r="G858" s="142">
        <v>128</v>
      </c>
      <c r="H858" s="143">
        <v>60252</v>
      </c>
      <c r="I858" s="142">
        <v>13</v>
      </c>
      <c r="J858" s="144" t="s">
        <v>6523</v>
      </c>
    </row>
    <row r="859" spans="1:10" s="145" customFormat="1" ht="19.899999999999999" customHeight="1" x14ac:dyDescent="0.2">
      <c r="A859" s="139" t="s">
        <v>1972</v>
      </c>
      <c r="B859" s="140" t="s">
        <v>4654</v>
      </c>
      <c r="C859" s="156" t="s">
        <v>866</v>
      </c>
      <c r="D859" s="141" t="s">
        <v>6209</v>
      </c>
      <c r="E859" s="142" t="s">
        <v>949</v>
      </c>
      <c r="F859" s="142" t="s">
        <v>951</v>
      </c>
      <c r="G859" s="142">
        <v>37</v>
      </c>
      <c r="H859" s="143">
        <v>16508</v>
      </c>
      <c r="I859" s="142">
        <v>5</v>
      </c>
      <c r="J859" s="144" t="s">
        <v>4883</v>
      </c>
    </row>
    <row r="860" spans="1:10" s="145" customFormat="1" ht="19.899999999999999" customHeight="1" x14ac:dyDescent="0.2">
      <c r="A860" s="139" t="s">
        <v>1972</v>
      </c>
      <c r="B860" s="140" t="s">
        <v>4609</v>
      </c>
      <c r="C860" s="156" t="s">
        <v>867</v>
      </c>
      <c r="D860" s="141" t="s">
        <v>6400</v>
      </c>
      <c r="E860" s="142" t="s">
        <v>939</v>
      </c>
      <c r="F860" s="142" t="s">
        <v>932</v>
      </c>
      <c r="G860" s="142">
        <v>448</v>
      </c>
      <c r="H860" s="143">
        <v>80766</v>
      </c>
      <c r="I860" s="142">
        <v>17</v>
      </c>
      <c r="J860" s="144" t="s">
        <v>6283</v>
      </c>
    </row>
    <row r="861" spans="1:10" s="145" customFormat="1" ht="19.899999999999999" customHeight="1" x14ac:dyDescent="0.2">
      <c r="A861" s="139" t="s">
        <v>1972</v>
      </c>
      <c r="B861" s="140" t="s">
        <v>4609</v>
      </c>
      <c r="C861" s="156" t="s">
        <v>868</v>
      </c>
      <c r="D861" s="141" t="s">
        <v>6211</v>
      </c>
      <c r="E861" s="142" t="s">
        <v>949</v>
      </c>
      <c r="F861" s="142" t="s">
        <v>951</v>
      </c>
      <c r="G861" s="142">
        <v>30</v>
      </c>
      <c r="H861" s="143">
        <v>28410</v>
      </c>
      <c r="I861" s="142">
        <v>5</v>
      </c>
      <c r="J861" s="144" t="s">
        <v>4883</v>
      </c>
    </row>
    <row r="862" spans="1:10" s="145" customFormat="1" ht="19.899999999999999" customHeight="1" x14ac:dyDescent="0.2">
      <c r="A862" s="139" t="s">
        <v>1972</v>
      </c>
      <c r="B862" s="140" t="s">
        <v>4609</v>
      </c>
      <c r="C862" s="156" t="s">
        <v>869</v>
      </c>
      <c r="D862" s="141" t="s">
        <v>6213</v>
      </c>
      <c r="E862" s="142" t="s">
        <v>949</v>
      </c>
      <c r="F862" s="142" t="s">
        <v>951</v>
      </c>
      <c r="G862" s="142">
        <v>50</v>
      </c>
      <c r="H862" s="143">
        <v>31842</v>
      </c>
      <c r="I862" s="142">
        <v>6</v>
      </c>
      <c r="J862" s="144" t="s">
        <v>6525</v>
      </c>
    </row>
    <row r="863" spans="1:10" s="145" customFormat="1" ht="19.899999999999999" customHeight="1" x14ac:dyDescent="0.2">
      <c r="A863" s="139" t="s">
        <v>1972</v>
      </c>
      <c r="B863" s="140" t="s">
        <v>4609</v>
      </c>
      <c r="C863" s="156" t="s">
        <v>870</v>
      </c>
      <c r="D863" s="141" t="s">
        <v>6215</v>
      </c>
      <c r="E863" s="142" t="s">
        <v>949</v>
      </c>
      <c r="F863" s="142" t="s">
        <v>958</v>
      </c>
      <c r="G863" s="142">
        <v>36</v>
      </c>
      <c r="H863" s="143">
        <v>24267</v>
      </c>
      <c r="I863" s="142">
        <v>9</v>
      </c>
      <c r="J863" s="144" t="s">
        <v>4966</v>
      </c>
    </row>
    <row r="864" spans="1:10" s="145" customFormat="1" ht="19.899999999999999" customHeight="1" x14ac:dyDescent="0.2">
      <c r="A864" s="139" t="s">
        <v>1972</v>
      </c>
      <c r="B864" s="140" t="s">
        <v>4609</v>
      </c>
      <c r="C864" s="156" t="s">
        <v>871</v>
      </c>
      <c r="D864" s="141" t="s">
        <v>6217</v>
      </c>
      <c r="E864" s="142" t="s">
        <v>949</v>
      </c>
      <c r="F864" s="142" t="s">
        <v>998</v>
      </c>
      <c r="G864" s="142">
        <v>90</v>
      </c>
      <c r="H864" s="143">
        <v>57963</v>
      </c>
      <c r="I864" s="142">
        <v>12</v>
      </c>
      <c r="J864" s="144" t="s">
        <v>6524</v>
      </c>
    </row>
    <row r="865" spans="1:10" s="145" customFormat="1" ht="19.899999999999999" customHeight="1" x14ac:dyDescent="0.2">
      <c r="A865" s="139" t="s">
        <v>1972</v>
      </c>
      <c r="B865" s="140" t="s">
        <v>4609</v>
      </c>
      <c r="C865" s="156" t="s">
        <v>872</v>
      </c>
      <c r="D865" s="141" t="s">
        <v>6219</v>
      </c>
      <c r="E865" s="142" t="s">
        <v>949</v>
      </c>
      <c r="F865" s="142" t="s">
        <v>951</v>
      </c>
      <c r="G865" s="142">
        <v>36</v>
      </c>
      <c r="H865" s="143">
        <v>35630</v>
      </c>
      <c r="I865" s="142">
        <v>6</v>
      </c>
      <c r="J865" s="144" t="s">
        <v>6525</v>
      </c>
    </row>
    <row r="866" spans="1:10" s="145" customFormat="1" ht="19.899999999999999" customHeight="1" x14ac:dyDescent="0.2">
      <c r="A866" s="139" t="s">
        <v>1972</v>
      </c>
      <c r="B866" s="140" t="s">
        <v>4609</v>
      </c>
      <c r="C866" s="156" t="s">
        <v>873</v>
      </c>
      <c r="D866" s="141" t="s">
        <v>6221</v>
      </c>
      <c r="E866" s="142" t="s">
        <v>949</v>
      </c>
      <c r="F866" s="142" t="s">
        <v>951</v>
      </c>
      <c r="G866" s="142">
        <v>30</v>
      </c>
      <c r="H866" s="143">
        <v>13044</v>
      </c>
      <c r="I866" s="142">
        <v>5</v>
      </c>
      <c r="J866" s="144" t="s">
        <v>4883</v>
      </c>
    </row>
    <row r="867" spans="1:10" s="145" customFormat="1" ht="19.899999999999999" customHeight="1" x14ac:dyDescent="0.2">
      <c r="A867" s="139" t="s">
        <v>1972</v>
      </c>
      <c r="B867" s="140" t="s">
        <v>4609</v>
      </c>
      <c r="C867" s="156" t="s">
        <v>874</v>
      </c>
      <c r="D867" s="141" t="s">
        <v>6223</v>
      </c>
      <c r="E867" s="142" t="s">
        <v>949</v>
      </c>
      <c r="F867" s="142" t="s">
        <v>951</v>
      </c>
      <c r="G867" s="142">
        <v>30</v>
      </c>
      <c r="H867" s="143">
        <v>36176</v>
      </c>
      <c r="I867" s="142">
        <v>6</v>
      </c>
      <c r="J867" s="144" t="s">
        <v>6525</v>
      </c>
    </row>
    <row r="868" spans="1:10" s="145" customFormat="1" ht="19.899999999999999" customHeight="1" x14ac:dyDescent="0.2">
      <c r="A868" s="139" t="s">
        <v>1972</v>
      </c>
      <c r="B868" s="140" t="s">
        <v>4609</v>
      </c>
      <c r="C868" s="156" t="s">
        <v>875</v>
      </c>
      <c r="D868" s="141" t="s">
        <v>6225</v>
      </c>
      <c r="E868" s="142" t="s">
        <v>949</v>
      </c>
      <c r="F868" s="142" t="s">
        <v>951</v>
      </c>
      <c r="G868" s="142">
        <v>30</v>
      </c>
      <c r="H868" s="143">
        <v>19344</v>
      </c>
      <c r="I868" s="142">
        <v>5</v>
      </c>
      <c r="J868" s="144" t="s">
        <v>4883</v>
      </c>
    </row>
    <row r="869" spans="1:10" s="145" customFormat="1" ht="19.899999999999999" customHeight="1" x14ac:dyDescent="0.2">
      <c r="A869" s="139" t="s">
        <v>1972</v>
      </c>
      <c r="B869" s="140" t="s">
        <v>4609</v>
      </c>
      <c r="C869" s="156" t="s">
        <v>876</v>
      </c>
      <c r="D869" s="141" t="s">
        <v>6227</v>
      </c>
      <c r="E869" s="142" t="s">
        <v>949</v>
      </c>
      <c r="F869" s="142" t="s">
        <v>951</v>
      </c>
      <c r="G869" s="142">
        <v>30</v>
      </c>
      <c r="H869" s="143">
        <v>28659</v>
      </c>
      <c r="I869" s="142">
        <v>5</v>
      </c>
      <c r="J869" s="144" t="s">
        <v>4883</v>
      </c>
    </row>
    <row r="870" spans="1:10" s="145" customFormat="1" ht="19.899999999999999" customHeight="1" x14ac:dyDescent="0.2">
      <c r="A870" s="139" t="s">
        <v>1972</v>
      </c>
      <c r="B870" s="140" t="s">
        <v>4609</v>
      </c>
      <c r="C870" s="156" t="s">
        <v>877</v>
      </c>
      <c r="D870" s="141" t="s">
        <v>6606</v>
      </c>
      <c r="E870" s="142" t="s">
        <v>949</v>
      </c>
      <c r="F870" s="142" t="s">
        <v>1062</v>
      </c>
      <c r="G870" s="142">
        <v>35</v>
      </c>
      <c r="H870" s="143">
        <v>20315</v>
      </c>
      <c r="I870" s="142">
        <v>3</v>
      </c>
      <c r="J870" s="144" t="s">
        <v>4908</v>
      </c>
    </row>
    <row r="871" spans="1:10" s="145" customFormat="1" ht="19.899999999999999" customHeight="1" x14ac:dyDescent="0.2">
      <c r="A871" s="139" t="s">
        <v>1972</v>
      </c>
      <c r="B871" s="140" t="s">
        <v>4704</v>
      </c>
      <c r="C871" s="156" t="s">
        <v>878</v>
      </c>
      <c r="D871" s="141" t="s">
        <v>6452</v>
      </c>
      <c r="E871" s="142" t="s">
        <v>929</v>
      </c>
      <c r="F871" s="142" t="s">
        <v>6</v>
      </c>
      <c r="G871" s="142">
        <v>541</v>
      </c>
      <c r="H871" s="143">
        <v>149013</v>
      </c>
      <c r="I871" s="142">
        <v>18</v>
      </c>
      <c r="J871" s="144" t="s">
        <v>6483</v>
      </c>
    </row>
    <row r="872" spans="1:10" s="145" customFormat="1" ht="19.899999999999999" customHeight="1" x14ac:dyDescent="0.2">
      <c r="A872" s="139" t="s">
        <v>1972</v>
      </c>
      <c r="B872" s="140" t="s">
        <v>4704</v>
      </c>
      <c r="C872" s="156" t="s">
        <v>879</v>
      </c>
      <c r="D872" s="141" t="s">
        <v>6402</v>
      </c>
      <c r="E872" s="142" t="s">
        <v>939</v>
      </c>
      <c r="F872" s="142" t="s">
        <v>942</v>
      </c>
      <c r="G872" s="142">
        <v>157</v>
      </c>
      <c r="H872" s="143">
        <v>57466</v>
      </c>
      <c r="I872" s="142">
        <v>14</v>
      </c>
      <c r="J872" s="144" t="s">
        <v>6518</v>
      </c>
    </row>
    <row r="873" spans="1:10" s="145" customFormat="1" ht="19.899999999999999" customHeight="1" x14ac:dyDescent="0.2">
      <c r="A873" s="139" t="s">
        <v>1972</v>
      </c>
      <c r="B873" s="140" t="s">
        <v>4704</v>
      </c>
      <c r="C873" s="156" t="s">
        <v>880</v>
      </c>
      <c r="D873" s="141" t="s">
        <v>6230</v>
      </c>
      <c r="E873" s="142" t="s">
        <v>949</v>
      </c>
      <c r="F873" s="142" t="s">
        <v>951</v>
      </c>
      <c r="G873" s="142">
        <v>60</v>
      </c>
      <c r="H873" s="143">
        <v>54120</v>
      </c>
      <c r="I873" s="142">
        <v>6</v>
      </c>
      <c r="J873" s="144" t="s">
        <v>6525</v>
      </c>
    </row>
    <row r="874" spans="1:10" s="145" customFormat="1" ht="19.899999999999999" customHeight="1" x14ac:dyDescent="0.2">
      <c r="A874" s="139" t="s">
        <v>1972</v>
      </c>
      <c r="B874" s="140" t="s">
        <v>4704</v>
      </c>
      <c r="C874" s="156" t="s">
        <v>881</v>
      </c>
      <c r="D874" s="141" t="s">
        <v>6232</v>
      </c>
      <c r="E874" s="142" t="s">
        <v>949</v>
      </c>
      <c r="F874" s="142" t="s">
        <v>951</v>
      </c>
      <c r="G874" s="142">
        <v>30</v>
      </c>
      <c r="H874" s="143">
        <v>21906</v>
      </c>
      <c r="I874" s="142">
        <v>5</v>
      </c>
      <c r="J874" s="144" t="s">
        <v>4883</v>
      </c>
    </row>
    <row r="875" spans="1:10" s="145" customFormat="1" ht="19.899999999999999" customHeight="1" x14ac:dyDescent="0.2">
      <c r="A875" s="139" t="s">
        <v>1972</v>
      </c>
      <c r="B875" s="140" t="s">
        <v>4704</v>
      </c>
      <c r="C875" s="156" t="s">
        <v>882</v>
      </c>
      <c r="D875" s="141" t="s">
        <v>6234</v>
      </c>
      <c r="E875" s="142" t="s">
        <v>949</v>
      </c>
      <c r="F875" s="142" t="s">
        <v>958</v>
      </c>
      <c r="G875" s="142">
        <v>107</v>
      </c>
      <c r="H875" s="143">
        <v>79822</v>
      </c>
      <c r="I875" s="142">
        <v>10</v>
      </c>
      <c r="J875" s="144" t="s">
        <v>4877</v>
      </c>
    </row>
    <row r="876" spans="1:10" s="145" customFormat="1" ht="19.899999999999999" customHeight="1" x14ac:dyDescent="0.2">
      <c r="A876" s="139" t="s">
        <v>1972</v>
      </c>
      <c r="B876" s="140" t="s">
        <v>4704</v>
      </c>
      <c r="C876" s="156" t="s">
        <v>883</v>
      </c>
      <c r="D876" s="141" t="s">
        <v>6607</v>
      </c>
      <c r="E876" s="142" t="s">
        <v>949</v>
      </c>
      <c r="F876" s="142" t="s">
        <v>958</v>
      </c>
      <c r="G876" s="142">
        <v>79</v>
      </c>
      <c r="H876" s="143">
        <v>56195</v>
      </c>
      <c r="I876" s="142">
        <v>10</v>
      </c>
      <c r="J876" s="144" t="s">
        <v>4877</v>
      </c>
    </row>
    <row r="877" spans="1:10" s="145" customFormat="1" ht="19.899999999999999" customHeight="1" x14ac:dyDescent="0.2">
      <c r="A877" s="139" t="s">
        <v>1972</v>
      </c>
      <c r="B877" s="140" t="s">
        <v>4704</v>
      </c>
      <c r="C877" s="156" t="s">
        <v>884</v>
      </c>
      <c r="D877" s="141" t="s">
        <v>6238</v>
      </c>
      <c r="E877" s="142" t="s">
        <v>949</v>
      </c>
      <c r="F877" s="142" t="s">
        <v>951</v>
      </c>
      <c r="G877" s="142">
        <v>33</v>
      </c>
      <c r="H877" s="143">
        <v>24385</v>
      </c>
      <c r="I877" s="142">
        <v>5</v>
      </c>
      <c r="J877" s="144" t="s">
        <v>4883</v>
      </c>
    </row>
    <row r="878" spans="1:10" s="145" customFormat="1" ht="19.899999999999999" customHeight="1" x14ac:dyDescent="0.2">
      <c r="A878" s="139" t="s">
        <v>1972</v>
      </c>
      <c r="B878" s="140" t="s">
        <v>4704</v>
      </c>
      <c r="C878" s="156" t="s">
        <v>885</v>
      </c>
      <c r="D878" s="141" t="s">
        <v>6240</v>
      </c>
      <c r="E878" s="142" t="s">
        <v>949</v>
      </c>
      <c r="F878" s="142" t="s">
        <v>951</v>
      </c>
      <c r="G878" s="142">
        <v>30</v>
      </c>
      <c r="H878" s="143">
        <v>25940</v>
      </c>
      <c r="I878" s="142">
        <v>5</v>
      </c>
      <c r="J878" s="144" t="s">
        <v>4883</v>
      </c>
    </row>
    <row r="879" spans="1:10" s="145" customFormat="1" ht="19.899999999999999" customHeight="1" x14ac:dyDescent="0.2">
      <c r="A879" s="139" t="s">
        <v>1972</v>
      </c>
      <c r="B879" s="140" t="s">
        <v>4469</v>
      </c>
      <c r="C879" s="156" t="s">
        <v>886</v>
      </c>
      <c r="D879" s="141" t="s">
        <v>6454</v>
      </c>
      <c r="E879" s="142" t="s">
        <v>929</v>
      </c>
      <c r="F879" s="142" t="s">
        <v>6</v>
      </c>
      <c r="G879" s="142">
        <v>619</v>
      </c>
      <c r="H879" s="143">
        <v>266287</v>
      </c>
      <c r="I879" s="142">
        <v>18</v>
      </c>
      <c r="J879" s="144" t="s">
        <v>6483</v>
      </c>
    </row>
    <row r="880" spans="1:10" s="145" customFormat="1" ht="19.899999999999999" customHeight="1" x14ac:dyDescent="0.2">
      <c r="A880" s="139" t="s">
        <v>1972</v>
      </c>
      <c r="B880" s="140" t="s">
        <v>4469</v>
      </c>
      <c r="C880" s="156" t="s">
        <v>887</v>
      </c>
      <c r="D880" s="141" t="s">
        <v>6404</v>
      </c>
      <c r="E880" s="142" t="s">
        <v>939</v>
      </c>
      <c r="F880" s="142" t="s">
        <v>932</v>
      </c>
      <c r="G880" s="142">
        <v>508</v>
      </c>
      <c r="H880" s="143">
        <v>170261</v>
      </c>
      <c r="I880" s="142">
        <v>17</v>
      </c>
      <c r="J880" s="144" t="s">
        <v>6283</v>
      </c>
    </row>
    <row r="881" spans="1:10" s="145" customFormat="1" ht="19.899999999999999" customHeight="1" x14ac:dyDescent="0.2">
      <c r="A881" s="139" t="s">
        <v>1972</v>
      </c>
      <c r="B881" s="140" t="s">
        <v>4469</v>
      </c>
      <c r="C881" s="156" t="s">
        <v>888</v>
      </c>
      <c r="D881" s="141" t="s">
        <v>6242</v>
      </c>
      <c r="E881" s="142" t="s">
        <v>949</v>
      </c>
      <c r="F881" s="142" t="s">
        <v>951</v>
      </c>
      <c r="G881" s="142">
        <v>30</v>
      </c>
      <c r="H881" s="143">
        <v>31765</v>
      </c>
      <c r="I881" s="142">
        <v>6</v>
      </c>
      <c r="J881" s="144" t="s">
        <v>6525</v>
      </c>
    </row>
    <row r="882" spans="1:10" s="145" customFormat="1" ht="19.899999999999999" customHeight="1" x14ac:dyDescent="0.2">
      <c r="A882" s="139" t="s">
        <v>1972</v>
      </c>
      <c r="B882" s="140" t="s">
        <v>4469</v>
      </c>
      <c r="C882" s="156" t="s">
        <v>889</v>
      </c>
      <c r="D882" s="141" t="s">
        <v>6244</v>
      </c>
      <c r="E882" s="142" t="s">
        <v>949</v>
      </c>
      <c r="F882" s="142" t="s">
        <v>951</v>
      </c>
      <c r="G882" s="142">
        <v>64</v>
      </c>
      <c r="H882" s="143">
        <v>68475</v>
      </c>
      <c r="I882" s="142">
        <v>7</v>
      </c>
      <c r="J882" s="144" t="s">
        <v>4894</v>
      </c>
    </row>
    <row r="883" spans="1:10" s="145" customFormat="1" ht="19.899999999999999" customHeight="1" x14ac:dyDescent="0.2">
      <c r="A883" s="139" t="s">
        <v>1972</v>
      </c>
      <c r="B883" s="140" t="s">
        <v>4469</v>
      </c>
      <c r="C883" s="156" t="s">
        <v>890</v>
      </c>
      <c r="D883" s="141" t="s">
        <v>6608</v>
      </c>
      <c r="E883" s="142" t="s">
        <v>949</v>
      </c>
      <c r="F883" s="142" t="s">
        <v>998</v>
      </c>
      <c r="G883" s="142">
        <v>143</v>
      </c>
      <c r="H883" s="143">
        <v>62138</v>
      </c>
      <c r="I883" s="142">
        <v>13</v>
      </c>
      <c r="J883" s="144" t="s">
        <v>6523</v>
      </c>
    </row>
    <row r="884" spans="1:10" s="145" customFormat="1" ht="19.899999999999999" customHeight="1" x14ac:dyDescent="0.2">
      <c r="A884" s="139" t="s">
        <v>1972</v>
      </c>
      <c r="B884" s="140" t="s">
        <v>4469</v>
      </c>
      <c r="C884" s="156" t="s">
        <v>891</v>
      </c>
      <c r="D884" s="141" t="s">
        <v>6248</v>
      </c>
      <c r="E884" s="142" t="s">
        <v>949</v>
      </c>
      <c r="F884" s="142" t="s">
        <v>951</v>
      </c>
      <c r="G884" s="142">
        <v>70</v>
      </c>
      <c r="H884" s="143">
        <v>61846</v>
      </c>
      <c r="I884" s="142">
        <v>7</v>
      </c>
      <c r="J884" s="144" t="s">
        <v>4894</v>
      </c>
    </row>
    <row r="885" spans="1:10" s="145" customFormat="1" ht="19.899999999999999" customHeight="1" x14ac:dyDescent="0.2">
      <c r="A885" s="139" t="s">
        <v>1972</v>
      </c>
      <c r="B885" s="140" t="s">
        <v>4469</v>
      </c>
      <c r="C885" s="156" t="s">
        <v>892</v>
      </c>
      <c r="D885" s="141" t="s">
        <v>6250</v>
      </c>
      <c r="E885" s="142" t="s">
        <v>949</v>
      </c>
      <c r="F885" s="142" t="s">
        <v>951</v>
      </c>
      <c r="G885" s="142">
        <v>46</v>
      </c>
      <c r="H885" s="143">
        <v>63100</v>
      </c>
      <c r="I885" s="142">
        <v>7</v>
      </c>
      <c r="J885" s="144" t="s">
        <v>4894</v>
      </c>
    </row>
    <row r="886" spans="1:10" s="145" customFormat="1" ht="19.899999999999999" customHeight="1" x14ac:dyDescent="0.2">
      <c r="A886" s="139" t="s">
        <v>1972</v>
      </c>
      <c r="B886" s="140" t="s">
        <v>4469</v>
      </c>
      <c r="C886" s="156" t="s">
        <v>893</v>
      </c>
      <c r="D886" s="141" t="s">
        <v>6252</v>
      </c>
      <c r="E886" s="142" t="s">
        <v>949</v>
      </c>
      <c r="F886" s="142" t="s">
        <v>958</v>
      </c>
      <c r="G886" s="142">
        <v>62</v>
      </c>
      <c r="H886" s="143">
        <v>47968</v>
      </c>
      <c r="I886" s="142">
        <v>9</v>
      </c>
      <c r="J886" s="144" t="s">
        <v>4966</v>
      </c>
    </row>
    <row r="887" spans="1:10" s="145" customFormat="1" ht="19.899999999999999" customHeight="1" x14ac:dyDescent="0.2">
      <c r="A887" s="139" t="s">
        <v>1972</v>
      </c>
      <c r="B887" s="140" t="s">
        <v>4469</v>
      </c>
      <c r="C887" s="156" t="s">
        <v>894</v>
      </c>
      <c r="D887" s="141" t="s">
        <v>6254</v>
      </c>
      <c r="E887" s="142" t="s">
        <v>949</v>
      </c>
      <c r="F887" s="142" t="s">
        <v>951</v>
      </c>
      <c r="G887" s="142">
        <v>30</v>
      </c>
      <c r="H887" s="143">
        <v>10131</v>
      </c>
      <c r="I887" s="142">
        <v>5</v>
      </c>
      <c r="J887" s="144" t="s">
        <v>4883</v>
      </c>
    </row>
    <row r="888" spans="1:10" s="145" customFormat="1" ht="19.899999999999999" customHeight="1" x14ac:dyDescent="0.2">
      <c r="A888" s="139" t="s">
        <v>1972</v>
      </c>
      <c r="B888" s="140" t="s">
        <v>4469</v>
      </c>
      <c r="C888" s="156" t="s">
        <v>895</v>
      </c>
      <c r="D888" s="141" t="s">
        <v>6256</v>
      </c>
      <c r="E888" s="142" t="s">
        <v>949</v>
      </c>
      <c r="F888" s="142" t="s">
        <v>951</v>
      </c>
      <c r="G888" s="142">
        <v>72</v>
      </c>
      <c r="H888" s="143">
        <v>55823</v>
      </c>
      <c r="I888" s="142">
        <v>6</v>
      </c>
      <c r="J888" s="144" t="s">
        <v>6525</v>
      </c>
    </row>
    <row r="889" spans="1:10" s="145" customFormat="1" ht="19.899999999999999" customHeight="1" x14ac:dyDescent="0.2">
      <c r="A889" s="139" t="s">
        <v>1972</v>
      </c>
      <c r="B889" s="140" t="s">
        <v>4469</v>
      </c>
      <c r="C889" s="156" t="s">
        <v>896</v>
      </c>
      <c r="D889" s="141" t="s">
        <v>6258</v>
      </c>
      <c r="E889" s="142" t="s">
        <v>949</v>
      </c>
      <c r="F889" s="142" t="s">
        <v>951</v>
      </c>
      <c r="G889" s="142">
        <v>55</v>
      </c>
      <c r="H889" s="143">
        <v>58083</v>
      </c>
      <c r="I889" s="142">
        <v>6</v>
      </c>
      <c r="J889" s="144" t="s">
        <v>6525</v>
      </c>
    </row>
    <row r="890" spans="1:10" s="145" customFormat="1" ht="19.899999999999999" customHeight="1" x14ac:dyDescent="0.2">
      <c r="A890" s="139" t="s">
        <v>1972</v>
      </c>
      <c r="B890" s="140" t="s">
        <v>4469</v>
      </c>
      <c r="C890" s="156" t="s">
        <v>897</v>
      </c>
      <c r="D890" s="141" t="s">
        <v>6260</v>
      </c>
      <c r="E890" s="142" t="s">
        <v>949</v>
      </c>
      <c r="F890" s="142" t="s">
        <v>951</v>
      </c>
      <c r="G890" s="142">
        <v>30</v>
      </c>
      <c r="H890" s="143">
        <v>15261</v>
      </c>
      <c r="I890" s="142">
        <v>5</v>
      </c>
      <c r="J890" s="144" t="s">
        <v>4883</v>
      </c>
    </row>
    <row r="891" spans="1:10" s="145" customFormat="1" ht="19.899999999999999" customHeight="1" x14ac:dyDescent="0.2">
      <c r="A891" s="139" t="s">
        <v>1972</v>
      </c>
      <c r="B891" s="140" t="s">
        <v>4469</v>
      </c>
      <c r="C891" s="156" t="s">
        <v>898</v>
      </c>
      <c r="D891" s="141" t="s">
        <v>6262</v>
      </c>
      <c r="E891" s="142" t="s">
        <v>949</v>
      </c>
      <c r="F891" s="142" t="s">
        <v>951</v>
      </c>
      <c r="G891" s="142">
        <v>29</v>
      </c>
      <c r="H891" s="143">
        <v>25376</v>
      </c>
      <c r="I891" s="142">
        <v>5</v>
      </c>
      <c r="J891" s="144" t="s">
        <v>4883</v>
      </c>
    </row>
    <row r="892" spans="1:10" s="145" customFormat="1" ht="19.899999999999999" customHeight="1" x14ac:dyDescent="0.2">
      <c r="A892" s="139" t="s">
        <v>1972</v>
      </c>
      <c r="B892" s="140" t="s">
        <v>4469</v>
      </c>
      <c r="C892" s="156" t="s">
        <v>899</v>
      </c>
      <c r="D892" s="141" t="s">
        <v>6264</v>
      </c>
      <c r="E892" s="142" t="s">
        <v>949</v>
      </c>
      <c r="F892" s="142" t="s">
        <v>951</v>
      </c>
      <c r="G892" s="142">
        <v>34</v>
      </c>
      <c r="H892" s="143">
        <v>34538</v>
      </c>
      <c r="I892" s="142">
        <v>6</v>
      </c>
      <c r="J892" s="144" t="s">
        <v>6525</v>
      </c>
    </row>
    <row r="893" spans="1:10" s="145" customFormat="1" ht="19.899999999999999" customHeight="1" x14ac:dyDescent="0.2">
      <c r="A893" s="139" t="s">
        <v>1972</v>
      </c>
      <c r="B893" s="140" t="s">
        <v>4469</v>
      </c>
      <c r="C893" s="156" t="s">
        <v>900</v>
      </c>
      <c r="D893" s="141" t="s">
        <v>6265</v>
      </c>
      <c r="E893" s="142" t="s">
        <v>949</v>
      </c>
      <c r="F893" s="142" t="s">
        <v>951</v>
      </c>
      <c r="G893" s="142">
        <v>24</v>
      </c>
      <c r="H893" s="143">
        <v>20905</v>
      </c>
      <c r="I893" s="142">
        <v>5</v>
      </c>
      <c r="J893" s="144" t="s">
        <v>4883</v>
      </c>
    </row>
    <row r="894" spans="1:10" s="145" customFormat="1" ht="19.899999999999999" customHeight="1" x14ac:dyDescent="0.2">
      <c r="A894" s="139" t="s">
        <v>1972</v>
      </c>
      <c r="B894" s="140" t="s">
        <v>4469</v>
      </c>
      <c r="C894" s="156" t="s">
        <v>901</v>
      </c>
      <c r="D894" s="141" t="s">
        <v>6267</v>
      </c>
      <c r="E894" s="142" t="s">
        <v>949</v>
      </c>
      <c r="F894" s="142" t="s">
        <v>951</v>
      </c>
      <c r="G894" s="142">
        <v>30</v>
      </c>
      <c r="H894" s="143">
        <v>36433</v>
      </c>
      <c r="I894" s="142">
        <v>6</v>
      </c>
      <c r="J894" s="144" t="s">
        <v>6525</v>
      </c>
    </row>
    <row r="895" spans="1:10" s="145" customFormat="1" ht="19.899999999999999" customHeight="1" x14ac:dyDescent="0.2">
      <c r="A895" s="139" t="s">
        <v>1972</v>
      </c>
      <c r="B895" s="140" t="s">
        <v>4469</v>
      </c>
      <c r="C895" s="156" t="s">
        <v>902</v>
      </c>
      <c r="D895" s="141" t="s">
        <v>6269</v>
      </c>
      <c r="E895" s="142" t="s">
        <v>949</v>
      </c>
      <c r="F895" s="142" t="s">
        <v>951</v>
      </c>
      <c r="G895" s="142">
        <v>36</v>
      </c>
      <c r="H895" s="143">
        <v>17698</v>
      </c>
      <c r="I895" s="142">
        <v>5</v>
      </c>
      <c r="J895" s="144" t="s">
        <v>4883</v>
      </c>
    </row>
    <row r="896" spans="1:10" s="145" customFormat="1" ht="19.899999999999999" customHeight="1" x14ac:dyDescent="0.2">
      <c r="A896" s="139" t="s">
        <v>1972</v>
      </c>
      <c r="B896" s="140" t="s">
        <v>4539</v>
      </c>
      <c r="C896" s="156" t="s">
        <v>903</v>
      </c>
      <c r="D896" s="141" t="s">
        <v>6406</v>
      </c>
      <c r="E896" s="142" t="s">
        <v>939</v>
      </c>
      <c r="F896" s="142" t="s">
        <v>932</v>
      </c>
      <c r="G896" s="142">
        <v>203</v>
      </c>
      <c r="H896" s="143">
        <v>95003</v>
      </c>
      <c r="I896" s="142">
        <v>16</v>
      </c>
      <c r="J896" s="144" t="s">
        <v>6484</v>
      </c>
    </row>
    <row r="897" spans="1:10" s="145" customFormat="1" ht="19.899999999999999" customHeight="1" x14ac:dyDescent="0.2">
      <c r="A897" s="139" t="s">
        <v>1972</v>
      </c>
      <c r="B897" s="140" t="s">
        <v>4539</v>
      </c>
      <c r="C897" s="156" t="s">
        <v>904</v>
      </c>
      <c r="D897" s="141" t="s">
        <v>6271</v>
      </c>
      <c r="E897" s="142" t="s">
        <v>949</v>
      </c>
      <c r="F897" s="142" t="s">
        <v>951</v>
      </c>
      <c r="G897" s="142">
        <v>31</v>
      </c>
      <c r="H897" s="143">
        <v>18972</v>
      </c>
      <c r="I897" s="142">
        <v>5</v>
      </c>
      <c r="J897" s="144" t="s">
        <v>4883</v>
      </c>
    </row>
    <row r="898" spans="1:10" s="145" customFormat="1" ht="19.899999999999999" customHeight="1" x14ac:dyDescent="0.2">
      <c r="A898" s="139" t="s">
        <v>1972</v>
      </c>
      <c r="B898" s="140" t="s">
        <v>4539</v>
      </c>
      <c r="C898" s="156" t="s">
        <v>905</v>
      </c>
      <c r="D898" s="141" t="s">
        <v>6273</v>
      </c>
      <c r="E898" s="142" t="s">
        <v>949</v>
      </c>
      <c r="F898" s="142" t="s">
        <v>951</v>
      </c>
      <c r="G898" s="142">
        <v>33</v>
      </c>
      <c r="H898" s="143">
        <v>26310</v>
      </c>
      <c r="I898" s="142">
        <v>5</v>
      </c>
      <c r="J898" s="144" t="s">
        <v>4883</v>
      </c>
    </row>
    <row r="899" spans="1:10" s="145" customFormat="1" ht="19.899999999999999" customHeight="1" x14ac:dyDescent="0.2">
      <c r="A899" s="139" t="s">
        <v>1972</v>
      </c>
      <c r="B899" s="140" t="s">
        <v>4539</v>
      </c>
      <c r="C899" s="156" t="s">
        <v>906</v>
      </c>
      <c r="D899" s="141" t="s">
        <v>6275</v>
      </c>
      <c r="E899" s="142" t="s">
        <v>949</v>
      </c>
      <c r="F899" s="142" t="s">
        <v>951</v>
      </c>
      <c r="G899" s="142">
        <v>33</v>
      </c>
      <c r="H899" s="143">
        <v>23628</v>
      </c>
      <c r="I899" s="142">
        <v>5</v>
      </c>
      <c r="J899" s="144" t="s">
        <v>4883</v>
      </c>
    </row>
    <row r="900" spans="1:10" s="145" customFormat="1" ht="19.899999999999999" customHeight="1" x14ac:dyDescent="0.2">
      <c r="A900" s="139" t="s">
        <v>1972</v>
      </c>
      <c r="B900" s="140" t="s">
        <v>4539</v>
      </c>
      <c r="C900" s="156" t="s">
        <v>907</v>
      </c>
      <c r="D900" s="141" t="s">
        <v>6277</v>
      </c>
      <c r="E900" s="142" t="s">
        <v>949</v>
      </c>
      <c r="F900" s="142" t="s">
        <v>958</v>
      </c>
      <c r="G900" s="142">
        <v>83</v>
      </c>
      <c r="H900" s="143">
        <v>56526</v>
      </c>
      <c r="I900" s="142">
        <v>10</v>
      </c>
      <c r="J900" s="144" t="s">
        <v>4877</v>
      </c>
    </row>
    <row r="901" spans="1:10" s="145" customFormat="1" ht="19.899999999999999" customHeight="1" x14ac:dyDescent="0.2">
      <c r="A901" s="139" t="s">
        <v>1972</v>
      </c>
      <c r="B901" s="140" t="s">
        <v>4539</v>
      </c>
      <c r="C901" s="156" t="s">
        <v>908</v>
      </c>
      <c r="D901" s="141" t="s">
        <v>6279</v>
      </c>
      <c r="E901" s="142" t="s">
        <v>949</v>
      </c>
      <c r="F901" s="142" t="s">
        <v>951</v>
      </c>
      <c r="G901" s="142">
        <v>36</v>
      </c>
      <c r="H901" s="143">
        <v>19444</v>
      </c>
      <c r="I901" s="142">
        <v>5</v>
      </c>
      <c r="J901" s="144" t="s">
        <v>4883</v>
      </c>
    </row>
    <row r="902" spans="1:10" s="145" customFormat="1" ht="19.899999999999999" customHeight="1" x14ac:dyDescent="0.2">
      <c r="A902" s="139" t="s">
        <v>1972</v>
      </c>
      <c r="B902" s="140" t="s">
        <v>4539</v>
      </c>
      <c r="C902" s="156" t="s">
        <v>909</v>
      </c>
      <c r="D902" s="141" t="s">
        <v>6281</v>
      </c>
      <c r="E902" s="142" t="s">
        <v>949</v>
      </c>
      <c r="F902" s="142" t="s">
        <v>1062</v>
      </c>
      <c r="G902" s="142">
        <v>34</v>
      </c>
      <c r="H902" s="143">
        <v>15089</v>
      </c>
      <c r="I902" s="142">
        <v>3</v>
      </c>
      <c r="J902" s="144" t="s">
        <v>4908</v>
      </c>
    </row>
    <row r="903" spans="1:10" ht="24" customHeight="1" x14ac:dyDescent="0.2">
      <c r="A903" s="155"/>
      <c r="C903" s="155"/>
    </row>
    <row r="904" spans="1:10" ht="24" customHeight="1" x14ac:dyDescent="0.2">
      <c r="A904" s="155"/>
      <c r="C904" s="155"/>
    </row>
    <row r="905" spans="1:10" ht="24" customHeight="1" x14ac:dyDescent="0.2">
      <c r="A905" s="155"/>
      <c r="C905" s="155"/>
    </row>
    <row r="906" spans="1:10" ht="24" customHeight="1" x14ac:dyDescent="0.2">
      <c r="A906" s="155"/>
      <c r="C906" s="155"/>
    </row>
    <row r="907" spans="1:10" ht="24" customHeight="1" x14ac:dyDescent="0.2">
      <c r="A907" s="155"/>
      <c r="C907" s="155"/>
    </row>
    <row r="908" spans="1:10" ht="24" customHeight="1" x14ac:dyDescent="0.2">
      <c r="A908" s="155"/>
      <c r="C908" s="155"/>
    </row>
    <row r="909" spans="1:10" ht="24" customHeight="1" x14ac:dyDescent="0.2">
      <c r="A909" s="155"/>
      <c r="C909" s="155"/>
    </row>
    <row r="910" spans="1:10" ht="24" customHeight="1" x14ac:dyDescent="0.2">
      <c r="A910" s="155"/>
      <c r="C910" s="155"/>
    </row>
    <row r="911" spans="1:10" ht="24" customHeight="1" x14ac:dyDescent="0.2">
      <c r="A911" s="155"/>
      <c r="C911" s="155"/>
    </row>
    <row r="912" spans="1:10" ht="24" customHeight="1" x14ac:dyDescent="0.2">
      <c r="A912" s="155"/>
      <c r="C912" s="155"/>
    </row>
    <row r="913" spans="1:3" ht="24" customHeight="1" x14ac:dyDescent="0.2">
      <c r="A913" s="155"/>
      <c r="C913" s="155"/>
    </row>
    <row r="914" spans="1:3" ht="24" customHeight="1" x14ac:dyDescent="0.2">
      <c r="A914" s="155"/>
      <c r="C914" s="155"/>
    </row>
    <row r="915" spans="1:3" ht="24" customHeight="1" x14ac:dyDescent="0.2">
      <c r="A915" s="155"/>
      <c r="C915" s="155"/>
    </row>
    <row r="916" spans="1:3" ht="24" customHeight="1" x14ac:dyDescent="0.2">
      <c r="A916" s="155"/>
      <c r="C916" s="155"/>
    </row>
    <row r="917" spans="1:3" ht="24" customHeight="1" x14ac:dyDescent="0.2">
      <c r="A917" s="155"/>
      <c r="C917" s="155"/>
    </row>
    <row r="918" spans="1:3" ht="24" customHeight="1" x14ac:dyDescent="0.2">
      <c r="A918" s="155"/>
      <c r="C918" s="155"/>
    </row>
    <row r="919" spans="1:3" ht="24" customHeight="1" x14ac:dyDescent="0.2">
      <c r="A919" s="155"/>
      <c r="C919" s="155"/>
    </row>
    <row r="920" spans="1:3" ht="24" customHeight="1" x14ac:dyDescent="0.2">
      <c r="A920" s="155"/>
      <c r="C920" s="155"/>
    </row>
    <row r="921" spans="1:3" ht="24" customHeight="1" x14ac:dyDescent="0.2">
      <c r="A921" s="155"/>
      <c r="C921" s="155"/>
    </row>
    <row r="922" spans="1:3" ht="24" customHeight="1" x14ac:dyDescent="0.2">
      <c r="A922" s="155"/>
      <c r="C922" s="155"/>
    </row>
    <row r="923" spans="1:3" ht="24" customHeight="1" x14ac:dyDescent="0.2">
      <c r="A923" s="155"/>
      <c r="C923" s="155"/>
    </row>
    <row r="924" spans="1:3" ht="24" customHeight="1" x14ac:dyDescent="0.2">
      <c r="A924" s="155"/>
      <c r="C924" s="155"/>
    </row>
    <row r="925" spans="1:3" ht="24" customHeight="1" x14ac:dyDescent="0.2">
      <c r="A925" s="155"/>
      <c r="C925" s="155"/>
    </row>
    <row r="926" spans="1:3" ht="24" customHeight="1" x14ac:dyDescent="0.2">
      <c r="A926" s="155"/>
      <c r="C926" s="155"/>
    </row>
    <row r="927" spans="1:3" ht="24" customHeight="1" x14ac:dyDescent="0.2">
      <c r="A927" s="155"/>
      <c r="C927" s="155"/>
    </row>
    <row r="928" spans="1:3" ht="24" customHeight="1" x14ac:dyDescent="0.2">
      <c r="A928" s="155"/>
      <c r="C928" s="155"/>
    </row>
    <row r="929" spans="1:3" ht="24" customHeight="1" x14ac:dyDescent="0.2">
      <c r="A929" s="155"/>
      <c r="C929" s="155"/>
    </row>
    <row r="930" spans="1:3" ht="24" customHeight="1" x14ac:dyDescent="0.2">
      <c r="A930" s="155"/>
      <c r="C930" s="155"/>
    </row>
    <row r="931" spans="1:3" ht="24" customHeight="1" x14ac:dyDescent="0.2">
      <c r="A931" s="155"/>
      <c r="C931" s="155"/>
    </row>
    <row r="932" spans="1:3" ht="24" customHeight="1" x14ac:dyDescent="0.2">
      <c r="A932" s="155"/>
      <c r="C932" s="155"/>
    </row>
    <row r="933" spans="1:3" ht="24" customHeight="1" x14ac:dyDescent="0.2">
      <c r="A933" s="155"/>
      <c r="C933" s="155"/>
    </row>
    <row r="934" spans="1:3" ht="24" customHeight="1" x14ac:dyDescent="0.2">
      <c r="A934" s="155"/>
      <c r="C934" s="155"/>
    </row>
    <row r="935" spans="1:3" ht="24" customHeight="1" x14ac:dyDescent="0.2">
      <c r="A935" s="155"/>
      <c r="C935" s="155"/>
    </row>
    <row r="936" spans="1:3" ht="24" customHeight="1" x14ac:dyDescent="0.2">
      <c r="A936" s="155"/>
      <c r="C936" s="155"/>
    </row>
    <row r="937" spans="1:3" ht="24" customHeight="1" x14ac:dyDescent="0.2">
      <c r="A937" s="155"/>
      <c r="C937" s="155"/>
    </row>
    <row r="938" spans="1:3" ht="24" customHeight="1" x14ac:dyDescent="0.2">
      <c r="A938" s="155"/>
      <c r="C938" s="155"/>
    </row>
    <row r="939" spans="1:3" ht="24" customHeight="1" x14ac:dyDescent="0.2">
      <c r="A939" s="155"/>
      <c r="C939" s="155"/>
    </row>
    <row r="940" spans="1:3" ht="24" customHeight="1" x14ac:dyDescent="0.2">
      <c r="A940" s="155"/>
      <c r="C940" s="155"/>
    </row>
    <row r="941" spans="1:3" ht="24" customHeight="1" x14ac:dyDescent="0.2">
      <c r="A941" s="155"/>
      <c r="C941" s="155"/>
    </row>
    <row r="942" spans="1:3" ht="24" customHeight="1" x14ac:dyDescent="0.2">
      <c r="A942" s="155"/>
      <c r="C942" s="155"/>
    </row>
    <row r="943" spans="1:3" ht="24" customHeight="1" x14ac:dyDescent="0.2">
      <c r="A943" s="155"/>
      <c r="C943" s="155"/>
    </row>
    <row r="944" spans="1:3" ht="24" customHeight="1" x14ac:dyDescent="0.2">
      <c r="A944" s="155"/>
      <c r="C944" s="155"/>
    </row>
    <row r="945" spans="1:3" ht="24" customHeight="1" x14ac:dyDescent="0.2">
      <c r="A945" s="155"/>
      <c r="C945" s="155"/>
    </row>
    <row r="946" spans="1:3" ht="24" customHeight="1" x14ac:dyDescent="0.2">
      <c r="A946" s="155"/>
      <c r="C946" s="155"/>
    </row>
    <row r="947" spans="1:3" ht="24" customHeight="1" x14ac:dyDescent="0.2">
      <c r="A947" s="155"/>
      <c r="C947" s="155"/>
    </row>
    <row r="948" spans="1:3" ht="24" customHeight="1" x14ac:dyDescent="0.2">
      <c r="A948" s="155"/>
      <c r="C948" s="155"/>
    </row>
    <row r="949" spans="1:3" ht="24" customHeight="1" x14ac:dyDescent="0.2">
      <c r="A949" s="155"/>
      <c r="C949" s="155"/>
    </row>
    <row r="950" spans="1:3" ht="24" customHeight="1" x14ac:dyDescent="0.2">
      <c r="A950" s="155"/>
      <c r="C950" s="155"/>
    </row>
    <row r="951" spans="1:3" ht="24" customHeight="1" x14ac:dyDescent="0.2">
      <c r="A951" s="155"/>
      <c r="C951" s="155"/>
    </row>
    <row r="952" spans="1:3" ht="24" customHeight="1" x14ac:dyDescent="0.2">
      <c r="A952" s="155"/>
      <c r="C952" s="155"/>
    </row>
    <row r="953" spans="1:3" ht="24" customHeight="1" x14ac:dyDescent="0.2">
      <c r="A953" s="155"/>
      <c r="C953" s="155"/>
    </row>
    <row r="954" spans="1:3" ht="24" customHeight="1" x14ac:dyDescent="0.2">
      <c r="A954" s="155"/>
      <c r="C954" s="155"/>
    </row>
    <row r="955" spans="1:3" ht="24" customHeight="1" x14ac:dyDescent="0.2">
      <c r="A955" s="155"/>
      <c r="C955" s="155"/>
    </row>
    <row r="956" spans="1:3" ht="24" customHeight="1" x14ac:dyDescent="0.2">
      <c r="A956" s="155"/>
      <c r="C956" s="155"/>
    </row>
    <row r="957" spans="1:3" ht="24" customHeight="1" x14ac:dyDescent="0.2">
      <c r="A957" s="155"/>
      <c r="C957" s="155"/>
    </row>
    <row r="958" spans="1:3" ht="24" customHeight="1" x14ac:dyDescent="0.2">
      <c r="A958" s="155"/>
      <c r="C958" s="155"/>
    </row>
    <row r="959" spans="1:3" ht="24" customHeight="1" x14ac:dyDescent="0.2">
      <c r="A959" s="155"/>
      <c r="C959" s="155"/>
    </row>
    <row r="960" spans="1:3" ht="24" customHeight="1" x14ac:dyDescent="0.2">
      <c r="A960" s="155"/>
      <c r="C960" s="155"/>
    </row>
    <row r="961" spans="1:3" ht="24" customHeight="1" x14ac:dyDescent="0.2">
      <c r="A961" s="155"/>
      <c r="C961" s="155"/>
    </row>
    <row r="962" spans="1:3" ht="24" customHeight="1" x14ac:dyDescent="0.2">
      <c r="A962" s="155"/>
      <c r="C962" s="155"/>
    </row>
    <row r="963" spans="1:3" ht="24" customHeight="1" x14ac:dyDescent="0.2">
      <c r="A963" s="155"/>
      <c r="C963" s="155"/>
    </row>
    <row r="964" spans="1:3" ht="24" customHeight="1" x14ac:dyDescent="0.2">
      <c r="A964" s="155"/>
      <c r="C964" s="155"/>
    </row>
    <row r="965" spans="1:3" ht="24" customHeight="1" x14ac:dyDescent="0.2">
      <c r="A965" s="155"/>
      <c r="C965" s="155"/>
    </row>
    <row r="966" spans="1:3" ht="24" customHeight="1" x14ac:dyDescent="0.2">
      <c r="A966" s="155"/>
      <c r="C966" s="155"/>
    </row>
    <row r="967" spans="1:3" ht="24" customHeight="1" x14ac:dyDescent="0.2">
      <c r="A967" s="155"/>
      <c r="C967" s="155"/>
    </row>
    <row r="968" spans="1:3" ht="24" customHeight="1" x14ac:dyDescent="0.2">
      <c r="A968" s="155"/>
      <c r="C968" s="155"/>
    </row>
    <row r="969" spans="1:3" ht="24" customHeight="1" x14ac:dyDescent="0.2">
      <c r="A969" s="155"/>
      <c r="C969" s="155"/>
    </row>
    <row r="970" spans="1:3" ht="24" customHeight="1" x14ac:dyDescent="0.2">
      <c r="A970" s="155"/>
      <c r="C970" s="155"/>
    </row>
    <row r="971" spans="1:3" ht="24" customHeight="1" x14ac:dyDescent="0.2">
      <c r="A971" s="155"/>
      <c r="C971" s="155"/>
    </row>
    <row r="972" spans="1:3" ht="24" customHeight="1" x14ac:dyDescent="0.2">
      <c r="A972" s="155"/>
      <c r="C972" s="155"/>
    </row>
    <row r="973" spans="1:3" ht="24" customHeight="1" x14ac:dyDescent="0.2">
      <c r="A973" s="155"/>
      <c r="C973" s="155"/>
    </row>
    <row r="974" spans="1:3" ht="24" customHeight="1" x14ac:dyDescent="0.2">
      <c r="A974" s="155"/>
      <c r="C974" s="155"/>
    </row>
    <row r="975" spans="1:3" ht="24" customHeight="1" x14ac:dyDescent="0.2">
      <c r="A975" s="155"/>
      <c r="C975" s="155"/>
    </row>
    <row r="976" spans="1:3" ht="24" customHeight="1" x14ac:dyDescent="0.2">
      <c r="A976" s="155"/>
      <c r="C976" s="155"/>
    </row>
    <row r="977" spans="1:3" ht="24" customHeight="1" x14ac:dyDescent="0.2">
      <c r="A977" s="155"/>
      <c r="C977" s="155"/>
    </row>
    <row r="978" spans="1:3" ht="24" customHeight="1" x14ac:dyDescent="0.2">
      <c r="A978" s="155"/>
      <c r="C978" s="155"/>
    </row>
    <row r="979" spans="1:3" ht="24" customHeight="1" x14ac:dyDescent="0.2">
      <c r="A979" s="155"/>
      <c r="C979" s="155"/>
    </row>
    <row r="980" spans="1:3" ht="24" customHeight="1" x14ac:dyDescent="0.2">
      <c r="A980" s="155"/>
      <c r="C980" s="155"/>
    </row>
    <row r="981" spans="1:3" ht="24" customHeight="1" x14ac:dyDescent="0.2">
      <c r="A981" s="155"/>
      <c r="C981" s="155"/>
    </row>
    <row r="982" spans="1:3" ht="24" customHeight="1" x14ac:dyDescent="0.2">
      <c r="A982" s="155"/>
      <c r="C982" s="155"/>
    </row>
    <row r="983" spans="1:3" ht="24" customHeight="1" x14ac:dyDescent="0.2">
      <c r="A983" s="155"/>
      <c r="C983" s="155"/>
    </row>
    <row r="984" spans="1:3" ht="24" customHeight="1" x14ac:dyDescent="0.2">
      <c r="A984" s="155"/>
      <c r="C984" s="155"/>
    </row>
    <row r="985" spans="1:3" ht="24" customHeight="1" x14ac:dyDescent="0.2">
      <c r="A985" s="155"/>
      <c r="C985" s="155"/>
    </row>
    <row r="986" spans="1:3" ht="24" customHeight="1" x14ac:dyDescent="0.2">
      <c r="A986" s="155"/>
      <c r="C986" s="155"/>
    </row>
    <row r="987" spans="1:3" ht="24" customHeight="1" x14ac:dyDescent="0.2">
      <c r="A987" s="155"/>
      <c r="C987" s="155"/>
    </row>
    <row r="988" spans="1:3" ht="24" customHeight="1" x14ac:dyDescent="0.2">
      <c r="A988" s="155"/>
      <c r="C988" s="155"/>
    </row>
    <row r="989" spans="1:3" ht="24" customHeight="1" x14ac:dyDescent="0.2">
      <c r="A989" s="155"/>
      <c r="C989" s="155"/>
    </row>
    <row r="990" spans="1:3" ht="24" customHeight="1" x14ac:dyDescent="0.2">
      <c r="A990" s="155"/>
      <c r="C990" s="155"/>
    </row>
    <row r="991" spans="1:3" ht="24" customHeight="1" x14ac:dyDescent="0.2">
      <c r="A991" s="155"/>
      <c r="C991" s="155"/>
    </row>
    <row r="992" spans="1:3" ht="24" customHeight="1" x14ac:dyDescent="0.2">
      <c r="A992" s="155"/>
      <c r="C992" s="155"/>
    </row>
    <row r="993" spans="1:3" ht="24" customHeight="1" x14ac:dyDescent="0.2">
      <c r="A993" s="155"/>
      <c r="C993" s="155"/>
    </row>
    <row r="994" spans="1:3" ht="24" customHeight="1" x14ac:dyDescent="0.2">
      <c r="A994" s="155"/>
      <c r="C994" s="155"/>
    </row>
    <row r="995" spans="1:3" ht="24" customHeight="1" x14ac:dyDescent="0.2">
      <c r="A995" s="155"/>
      <c r="C995" s="155"/>
    </row>
  </sheetData>
  <autoFilter ref="A3:W902" xr:uid="{00000000-0009-0000-0000-00000B000000}"/>
  <mergeCells count="6">
    <mergeCell ref="A1:J1"/>
    <mergeCell ref="A2:A3"/>
    <mergeCell ref="B2:B3"/>
    <mergeCell ref="C2:C3"/>
    <mergeCell ref="D2:D3"/>
    <mergeCell ref="E2:J2"/>
  </mergeCells>
  <pageMargins left="0.39370078740157483" right="0.15748031496062992" top="0.47244094488188981" bottom="0.42" header="0.31496062992125984" footer="0.31496062992125984"/>
  <pageSetup paperSize="9" scale="75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897"/>
  <sheetViews>
    <sheetView workbookViewId="0">
      <selection activeCell="E12" sqref="E12"/>
    </sheetView>
  </sheetViews>
  <sheetFormatPr defaultRowHeight="14.25" x14ac:dyDescent="0.2"/>
  <cols>
    <col min="1" max="1" width="5.125" bestFit="1" customWidth="1"/>
    <col min="2" max="2" width="3.75" bestFit="1" customWidth="1"/>
    <col min="3" max="3" width="14.125" bestFit="1" customWidth="1"/>
    <col min="4" max="4" width="5.25" bestFit="1" customWidth="1"/>
    <col min="5" max="5" width="59.625" bestFit="1" customWidth="1"/>
    <col min="6" max="6" width="6.25" bestFit="1" customWidth="1"/>
    <col min="7" max="7" width="14.375" bestFit="1" customWidth="1"/>
    <col min="8" max="8" width="21.375" bestFit="1" customWidth="1"/>
  </cols>
  <sheetData>
    <row r="1" spans="1:8" ht="15" x14ac:dyDescent="0.25">
      <c r="A1" s="47" t="s">
        <v>4867</v>
      </c>
      <c r="B1" s="47" t="s">
        <v>4868</v>
      </c>
      <c r="C1" s="47" t="s">
        <v>4869</v>
      </c>
      <c r="D1" s="47" t="s">
        <v>4870</v>
      </c>
      <c r="E1" s="47" t="s">
        <v>4871</v>
      </c>
      <c r="F1" s="47" t="s">
        <v>4832</v>
      </c>
      <c r="G1" s="47" t="s">
        <v>4872</v>
      </c>
      <c r="H1" s="47" t="s">
        <v>4873</v>
      </c>
    </row>
    <row r="2" spans="1:8" ht="15" x14ac:dyDescent="0.25">
      <c r="A2" s="48" t="s">
        <v>4874</v>
      </c>
      <c r="B2" s="48" t="s">
        <v>4875</v>
      </c>
      <c r="C2" s="48" t="s">
        <v>1305</v>
      </c>
      <c r="D2" s="48" t="s">
        <v>36</v>
      </c>
      <c r="E2" s="48" t="s">
        <v>4876</v>
      </c>
      <c r="F2" s="48" t="s">
        <v>949</v>
      </c>
      <c r="G2" s="48" t="s">
        <v>959</v>
      </c>
      <c r="H2" s="48" t="s">
        <v>4877</v>
      </c>
    </row>
    <row r="3" spans="1:8" ht="15" x14ac:dyDescent="0.25">
      <c r="A3" s="48" t="s">
        <v>4878</v>
      </c>
      <c r="B3" s="48" t="s">
        <v>4875</v>
      </c>
      <c r="C3" s="48" t="s">
        <v>1305</v>
      </c>
      <c r="D3" s="48" t="s">
        <v>37</v>
      </c>
      <c r="E3" s="48" t="s">
        <v>4879</v>
      </c>
      <c r="F3" s="48" t="s">
        <v>949</v>
      </c>
      <c r="G3" s="48" t="s">
        <v>1317</v>
      </c>
      <c r="H3" s="48" t="s">
        <v>4880</v>
      </c>
    </row>
    <row r="4" spans="1:8" ht="15" x14ac:dyDescent="0.25">
      <c r="A4" s="48" t="s">
        <v>4881</v>
      </c>
      <c r="B4" s="48" t="s">
        <v>4875</v>
      </c>
      <c r="C4" s="48" t="s">
        <v>1305</v>
      </c>
      <c r="D4" s="48" t="s">
        <v>38</v>
      </c>
      <c r="E4" s="48" t="s">
        <v>4882</v>
      </c>
      <c r="F4" s="48" t="s">
        <v>949</v>
      </c>
      <c r="G4" s="48" t="s">
        <v>976</v>
      </c>
      <c r="H4" s="48" t="s">
        <v>4883</v>
      </c>
    </row>
    <row r="5" spans="1:8" ht="15" x14ac:dyDescent="0.25">
      <c r="A5" s="48" t="s">
        <v>4884</v>
      </c>
      <c r="B5" s="48" t="s">
        <v>4875</v>
      </c>
      <c r="C5" s="48" t="s">
        <v>1305</v>
      </c>
      <c r="D5" s="48" t="s">
        <v>39</v>
      </c>
      <c r="E5" s="48" t="s">
        <v>4885</v>
      </c>
      <c r="F5" s="48" t="s">
        <v>949</v>
      </c>
      <c r="G5" s="48" t="s">
        <v>999</v>
      </c>
      <c r="H5" s="48" t="s">
        <v>4886</v>
      </c>
    </row>
    <row r="6" spans="1:8" ht="15" x14ac:dyDescent="0.25">
      <c r="A6" s="48" t="s">
        <v>4887</v>
      </c>
      <c r="B6" s="48" t="s">
        <v>4875</v>
      </c>
      <c r="C6" s="48" t="s">
        <v>1305</v>
      </c>
      <c r="D6" s="48" t="s">
        <v>40</v>
      </c>
      <c r="E6" s="48" t="s">
        <v>4888</v>
      </c>
      <c r="F6" s="48" t="s">
        <v>949</v>
      </c>
      <c r="G6" s="48" t="s">
        <v>952</v>
      </c>
      <c r="H6" s="48" t="s">
        <v>4889</v>
      </c>
    </row>
    <row r="7" spans="1:8" ht="15" x14ac:dyDescent="0.25">
      <c r="A7" s="48" t="s">
        <v>2646</v>
      </c>
      <c r="B7" s="48" t="s">
        <v>4875</v>
      </c>
      <c r="C7" s="48" t="s">
        <v>1305</v>
      </c>
      <c r="D7" s="48" t="s">
        <v>41</v>
      </c>
      <c r="E7" s="48" t="s">
        <v>4890</v>
      </c>
      <c r="F7" s="48" t="s">
        <v>949</v>
      </c>
      <c r="G7" s="48" t="s">
        <v>1010</v>
      </c>
      <c r="H7" s="48" t="s">
        <v>4891</v>
      </c>
    </row>
    <row r="8" spans="1:8" ht="15" x14ac:dyDescent="0.25">
      <c r="A8" s="48" t="s">
        <v>4892</v>
      </c>
      <c r="B8" s="48" t="s">
        <v>4875</v>
      </c>
      <c r="C8" s="48" t="s">
        <v>1305</v>
      </c>
      <c r="D8" s="48" t="s">
        <v>42</v>
      </c>
      <c r="E8" s="48" t="s">
        <v>4893</v>
      </c>
      <c r="F8" s="48" t="s">
        <v>949</v>
      </c>
      <c r="G8" s="48" t="s">
        <v>965</v>
      </c>
      <c r="H8" s="48" t="s">
        <v>4894</v>
      </c>
    </row>
    <row r="9" spans="1:8" ht="15" x14ac:dyDescent="0.25">
      <c r="A9" s="48" t="s">
        <v>4895</v>
      </c>
      <c r="B9" s="48" t="s">
        <v>4875</v>
      </c>
      <c r="C9" s="48" t="s">
        <v>1305</v>
      </c>
      <c r="D9" s="48" t="s">
        <v>43</v>
      </c>
      <c r="E9" s="48" t="s">
        <v>4896</v>
      </c>
      <c r="F9" s="48" t="s">
        <v>949</v>
      </c>
      <c r="G9" s="48" t="s">
        <v>959</v>
      </c>
      <c r="H9" s="48" t="s">
        <v>4877</v>
      </c>
    </row>
    <row r="10" spans="1:8" ht="15" x14ac:dyDescent="0.25">
      <c r="A10" s="48" t="s">
        <v>1061</v>
      </c>
      <c r="B10" s="48" t="s">
        <v>4875</v>
      </c>
      <c r="C10" s="48" t="s">
        <v>1305</v>
      </c>
      <c r="D10" s="48" t="s">
        <v>44</v>
      </c>
      <c r="E10" s="48" t="s">
        <v>4897</v>
      </c>
      <c r="F10" s="48" t="s">
        <v>949</v>
      </c>
      <c r="G10" s="48" t="s">
        <v>952</v>
      </c>
      <c r="H10" s="48" t="s">
        <v>4889</v>
      </c>
    </row>
    <row r="11" spans="1:8" ht="15" x14ac:dyDescent="0.25">
      <c r="A11" s="48" t="s">
        <v>1611</v>
      </c>
      <c r="B11" s="48" t="s">
        <v>4875</v>
      </c>
      <c r="C11" s="48" t="s">
        <v>1305</v>
      </c>
      <c r="D11" s="48" t="s">
        <v>45</v>
      </c>
      <c r="E11" s="48" t="s">
        <v>4898</v>
      </c>
      <c r="F11" s="48" t="s">
        <v>949</v>
      </c>
      <c r="G11" s="48" t="s">
        <v>952</v>
      </c>
      <c r="H11" s="48" t="s">
        <v>4889</v>
      </c>
    </row>
    <row r="12" spans="1:8" ht="15" x14ac:dyDescent="0.25">
      <c r="A12" s="48" t="s">
        <v>1972</v>
      </c>
      <c r="B12" s="48" t="s">
        <v>4875</v>
      </c>
      <c r="C12" s="48" t="s">
        <v>1305</v>
      </c>
      <c r="D12" s="48" t="s">
        <v>46</v>
      </c>
      <c r="E12" s="48" t="s">
        <v>4899</v>
      </c>
      <c r="F12" s="48" t="s">
        <v>949</v>
      </c>
      <c r="G12" s="48" t="s">
        <v>952</v>
      </c>
      <c r="H12" s="48" t="s">
        <v>4889</v>
      </c>
    </row>
    <row r="13" spans="1:8" ht="15" x14ac:dyDescent="0.25">
      <c r="A13" s="48" t="s">
        <v>3369</v>
      </c>
      <c r="B13" s="48" t="s">
        <v>4875</v>
      </c>
      <c r="C13" s="48" t="s">
        <v>1305</v>
      </c>
      <c r="D13" s="48" t="s">
        <v>47</v>
      </c>
      <c r="E13" s="48" t="s">
        <v>4900</v>
      </c>
      <c r="F13" s="48" t="s">
        <v>949</v>
      </c>
      <c r="G13" s="48" t="s">
        <v>965</v>
      </c>
      <c r="H13" s="48" t="s">
        <v>4894</v>
      </c>
    </row>
    <row r="14" spans="1:8" ht="15" x14ac:dyDescent="0.25">
      <c r="A14" s="48" t="s">
        <v>4901</v>
      </c>
      <c r="B14" s="48" t="s">
        <v>4875</v>
      </c>
      <c r="C14" s="48" t="s">
        <v>1305</v>
      </c>
      <c r="D14" s="48" t="s">
        <v>48</v>
      </c>
      <c r="E14" s="48" t="s">
        <v>4902</v>
      </c>
      <c r="F14" s="48" t="s">
        <v>949</v>
      </c>
      <c r="G14" s="48" t="s">
        <v>952</v>
      </c>
      <c r="H14" s="48" t="s">
        <v>4889</v>
      </c>
    </row>
    <row r="15" spans="1:8" ht="15" x14ac:dyDescent="0.25">
      <c r="A15" s="48" t="s">
        <v>1986</v>
      </c>
      <c r="B15" s="48" t="s">
        <v>4875</v>
      </c>
      <c r="C15" s="48" t="s">
        <v>1305</v>
      </c>
      <c r="D15" s="48" t="s">
        <v>49</v>
      </c>
      <c r="E15" s="48" t="s">
        <v>4903</v>
      </c>
      <c r="F15" s="48" t="s">
        <v>949</v>
      </c>
      <c r="G15" s="48" t="s">
        <v>976</v>
      </c>
      <c r="H15" s="48" t="s">
        <v>4883</v>
      </c>
    </row>
    <row r="16" spans="1:8" ht="15" x14ac:dyDescent="0.25">
      <c r="A16" s="48" t="s">
        <v>2272</v>
      </c>
      <c r="B16" s="48" t="s">
        <v>4875</v>
      </c>
      <c r="C16" s="48" t="s">
        <v>1305</v>
      </c>
      <c r="D16" s="48" t="s">
        <v>50</v>
      </c>
      <c r="E16" s="48" t="s">
        <v>4904</v>
      </c>
      <c r="F16" s="48" t="s">
        <v>949</v>
      </c>
      <c r="G16" s="48" t="s">
        <v>959</v>
      </c>
      <c r="H16" s="48" t="s">
        <v>4877</v>
      </c>
    </row>
    <row r="17" spans="1:8" ht="15" x14ac:dyDescent="0.25">
      <c r="A17" s="48" t="s">
        <v>4905</v>
      </c>
      <c r="B17" s="48" t="s">
        <v>4875</v>
      </c>
      <c r="C17" s="48" t="s">
        <v>1305</v>
      </c>
      <c r="D17" s="48" t="s">
        <v>51</v>
      </c>
      <c r="E17" s="48" t="s">
        <v>4906</v>
      </c>
      <c r="F17" s="48" t="s">
        <v>949</v>
      </c>
      <c r="G17" s="48" t="s">
        <v>952</v>
      </c>
      <c r="H17" s="48" t="s">
        <v>4889</v>
      </c>
    </row>
    <row r="18" spans="1:8" ht="15" x14ac:dyDescent="0.25">
      <c r="A18" s="48" t="s">
        <v>4692</v>
      </c>
      <c r="B18" s="48" t="s">
        <v>4875</v>
      </c>
      <c r="C18" s="48" t="s">
        <v>1305</v>
      </c>
      <c r="D18" s="48" t="s">
        <v>52</v>
      </c>
      <c r="E18" s="48" t="s">
        <v>4907</v>
      </c>
      <c r="F18" s="48" t="s">
        <v>949</v>
      </c>
      <c r="G18" s="48" t="s">
        <v>1100</v>
      </c>
      <c r="H18" s="48" t="s">
        <v>4908</v>
      </c>
    </row>
    <row r="19" spans="1:8" ht="15" x14ac:dyDescent="0.25">
      <c r="A19" s="48" t="s">
        <v>2134</v>
      </c>
      <c r="B19" s="48" t="s">
        <v>4875</v>
      </c>
      <c r="C19" s="48" t="s">
        <v>930</v>
      </c>
      <c r="D19" s="48" t="s">
        <v>54</v>
      </c>
      <c r="E19" s="48" t="s">
        <v>4909</v>
      </c>
      <c r="F19" s="48" t="s">
        <v>949</v>
      </c>
      <c r="G19" s="48" t="s">
        <v>943</v>
      </c>
      <c r="H19" s="48" t="s">
        <v>4910</v>
      </c>
    </row>
    <row r="20" spans="1:8" ht="15" x14ac:dyDescent="0.25">
      <c r="A20" s="48" t="s">
        <v>1241</v>
      </c>
      <c r="B20" s="48" t="s">
        <v>4875</v>
      </c>
      <c r="C20" s="48" t="s">
        <v>930</v>
      </c>
      <c r="D20" s="48" t="s">
        <v>55</v>
      </c>
      <c r="E20" s="48" t="s">
        <v>4911</v>
      </c>
      <c r="F20" s="48" t="s">
        <v>949</v>
      </c>
      <c r="G20" s="48" t="s">
        <v>952</v>
      </c>
      <c r="H20" s="48" t="s">
        <v>4889</v>
      </c>
    </row>
    <row r="21" spans="1:8" ht="15" x14ac:dyDescent="0.25">
      <c r="A21" s="48" t="s">
        <v>1981</v>
      </c>
      <c r="B21" s="48" t="s">
        <v>4875</v>
      </c>
      <c r="C21" s="48" t="s">
        <v>930</v>
      </c>
      <c r="D21" s="48" t="s">
        <v>56</v>
      </c>
      <c r="E21" s="48" t="s">
        <v>4912</v>
      </c>
      <c r="F21" s="48" t="s">
        <v>949</v>
      </c>
      <c r="G21" s="48" t="s">
        <v>959</v>
      </c>
      <c r="H21" s="48" t="s">
        <v>4877</v>
      </c>
    </row>
    <row r="22" spans="1:8" ht="15" x14ac:dyDescent="0.25">
      <c r="A22" s="48" t="s">
        <v>2500</v>
      </c>
      <c r="B22" s="48" t="s">
        <v>4875</v>
      </c>
      <c r="C22" s="48" t="s">
        <v>930</v>
      </c>
      <c r="D22" s="48" t="s">
        <v>57</v>
      </c>
      <c r="E22" s="48" t="s">
        <v>4913</v>
      </c>
      <c r="F22" s="48" t="s">
        <v>949</v>
      </c>
      <c r="G22" s="48" t="s">
        <v>965</v>
      </c>
      <c r="H22" s="48" t="s">
        <v>4894</v>
      </c>
    </row>
    <row r="23" spans="1:8" ht="15" x14ac:dyDescent="0.25">
      <c r="A23" s="48" t="s">
        <v>2121</v>
      </c>
      <c r="B23" s="48" t="s">
        <v>4875</v>
      </c>
      <c r="C23" s="48" t="s">
        <v>930</v>
      </c>
      <c r="D23" s="48" t="s">
        <v>58</v>
      </c>
      <c r="E23" s="48" t="s">
        <v>4914</v>
      </c>
      <c r="F23" s="48" t="s">
        <v>949</v>
      </c>
      <c r="G23" s="48" t="s">
        <v>965</v>
      </c>
      <c r="H23" s="48" t="s">
        <v>4894</v>
      </c>
    </row>
    <row r="24" spans="1:8" ht="15" x14ac:dyDescent="0.25">
      <c r="A24" s="48" t="s">
        <v>4006</v>
      </c>
      <c r="B24" s="48" t="s">
        <v>4875</v>
      </c>
      <c r="C24" s="48" t="s">
        <v>930</v>
      </c>
      <c r="D24" s="48" t="s">
        <v>59</v>
      </c>
      <c r="E24" s="48" t="s">
        <v>4915</v>
      </c>
      <c r="F24" s="48" t="s">
        <v>949</v>
      </c>
      <c r="G24" s="48" t="s">
        <v>976</v>
      </c>
      <c r="H24" s="48" t="s">
        <v>4883</v>
      </c>
    </row>
    <row r="25" spans="1:8" ht="15" x14ac:dyDescent="0.25">
      <c r="A25" s="48" t="s">
        <v>1832</v>
      </c>
      <c r="B25" s="48" t="s">
        <v>4875</v>
      </c>
      <c r="C25" s="48" t="s">
        <v>930</v>
      </c>
      <c r="D25" s="48" t="s">
        <v>60</v>
      </c>
      <c r="E25" s="48" t="s">
        <v>4916</v>
      </c>
      <c r="F25" s="48" t="s">
        <v>949</v>
      </c>
      <c r="G25" s="48" t="s">
        <v>982</v>
      </c>
      <c r="H25" s="48" t="s">
        <v>4917</v>
      </c>
    </row>
    <row r="26" spans="1:8" ht="15" x14ac:dyDescent="0.25">
      <c r="A26" s="48" t="s">
        <v>1765</v>
      </c>
      <c r="B26" s="48" t="s">
        <v>4875</v>
      </c>
      <c r="C26" s="48" t="s">
        <v>930</v>
      </c>
      <c r="D26" s="48" t="s">
        <v>61</v>
      </c>
      <c r="E26" s="48" t="s">
        <v>4918</v>
      </c>
      <c r="F26" s="48" t="s">
        <v>949</v>
      </c>
      <c r="G26" s="48" t="s">
        <v>965</v>
      </c>
      <c r="H26" s="48" t="s">
        <v>4894</v>
      </c>
    </row>
    <row r="27" spans="1:8" ht="15" x14ac:dyDescent="0.25">
      <c r="A27" s="48" t="s">
        <v>3000</v>
      </c>
      <c r="B27" s="48" t="s">
        <v>4875</v>
      </c>
      <c r="C27" s="48" t="s">
        <v>930</v>
      </c>
      <c r="D27" s="48" t="s">
        <v>62</v>
      </c>
      <c r="E27" s="48" t="s">
        <v>4919</v>
      </c>
      <c r="F27" s="48" t="s">
        <v>949</v>
      </c>
      <c r="G27" s="48" t="s">
        <v>952</v>
      </c>
      <c r="H27" s="48" t="s">
        <v>4889</v>
      </c>
    </row>
    <row r="28" spans="1:8" ht="15" x14ac:dyDescent="0.25">
      <c r="A28" s="48" t="s">
        <v>1052</v>
      </c>
      <c r="B28" s="48" t="s">
        <v>4875</v>
      </c>
      <c r="C28" s="48" t="s">
        <v>930</v>
      </c>
      <c r="D28" s="48" t="s">
        <v>63</v>
      </c>
      <c r="E28" s="48" t="s">
        <v>4920</v>
      </c>
      <c r="F28" s="48" t="s">
        <v>949</v>
      </c>
      <c r="G28" s="48" t="s">
        <v>999</v>
      </c>
      <c r="H28" s="48" t="s">
        <v>4886</v>
      </c>
    </row>
    <row r="29" spans="1:8" ht="15" x14ac:dyDescent="0.25">
      <c r="A29" s="48" t="s">
        <v>1004</v>
      </c>
      <c r="B29" s="48" t="s">
        <v>4875</v>
      </c>
      <c r="C29" s="48" t="s">
        <v>930</v>
      </c>
      <c r="D29" s="48" t="s">
        <v>64</v>
      </c>
      <c r="E29" s="48" t="s">
        <v>4921</v>
      </c>
      <c r="F29" s="48" t="s">
        <v>949</v>
      </c>
      <c r="G29" s="48" t="s">
        <v>965</v>
      </c>
      <c r="H29" s="48" t="s">
        <v>4894</v>
      </c>
    </row>
    <row r="30" spans="1:8" ht="15" x14ac:dyDescent="0.25">
      <c r="A30" s="48" t="s">
        <v>1074</v>
      </c>
      <c r="B30" s="48" t="s">
        <v>4875</v>
      </c>
      <c r="C30" s="48" t="s">
        <v>930</v>
      </c>
      <c r="D30" s="48" t="s">
        <v>65</v>
      </c>
      <c r="E30" s="48" t="s">
        <v>4922</v>
      </c>
      <c r="F30" s="48" t="s">
        <v>949</v>
      </c>
      <c r="G30" s="48" t="s">
        <v>1010</v>
      </c>
      <c r="H30" s="48" t="s">
        <v>4891</v>
      </c>
    </row>
    <row r="31" spans="1:8" ht="15" x14ac:dyDescent="0.25">
      <c r="A31" s="48" t="s">
        <v>975</v>
      </c>
      <c r="B31" s="48" t="s">
        <v>4875</v>
      </c>
      <c r="C31" s="48" t="s">
        <v>930</v>
      </c>
      <c r="D31" s="48" t="s">
        <v>66</v>
      </c>
      <c r="E31" s="48" t="s">
        <v>4923</v>
      </c>
      <c r="F31" s="48" t="s">
        <v>949</v>
      </c>
      <c r="G31" s="48" t="s">
        <v>959</v>
      </c>
      <c r="H31" s="48" t="s">
        <v>4877</v>
      </c>
    </row>
    <row r="32" spans="1:8" ht="15" x14ac:dyDescent="0.25">
      <c r="A32" s="48" t="s">
        <v>992</v>
      </c>
      <c r="B32" s="48" t="s">
        <v>4875</v>
      </c>
      <c r="C32" s="48" t="s">
        <v>930</v>
      </c>
      <c r="D32" s="48" t="s">
        <v>67</v>
      </c>
      <c r="E32" s="48" t="s">
        <v>4924</v>
      </c>
      <c r="F32" s="48" t="s">
        <v>949</v>
      </c>
      <c r="G32" s="48" t="s">
        <v>952</v>
      </c>
      <c r="H32" s="48" t="s">
        <v>4889</v>
      </c>
    </row>
    <row r="33" spans="1:8" ht="15" x14ac:dyDescent="0.25">
      <c r="A33" s="48" t="s">
        <v>1156</v>
      </c>
      <c r="B33" s="48" t="s">
        <v>4875</v>
      </c>
      <c r="C33" s="48" t="s">
        <v>930</v>
      </c>
      <c r="D33" s="48" t="s">
        <v>68</v>
      </c>
      <c r="E33" s="48" t="s">
        <v>4925</v>
      </c>
      <c r="F33" s="48" t="s">
        <v>949</v>
      </c>
      <c r="G33" s="48" t="s">
        <v>976</v>
      </c>
      <c r="H33" s="48" t="s">
        <v>4883</v>
      </c>
    </row>
    <row r="34" spans="1:8" ht="15" x14ac:dyDescent="0.25">
      <c r="A34" s="48" t="s">
        <v>1179</v>
      </c>
      <c r="B34" s="48" t="s">
        <v>4875</v>
      </c>
      <c r="C34" s="48" t="s">
        <v>930</v>
      </c>
      <c r="D34" s="48" t="s">
        <v>69</v>
      </c>
      <c r="E34" s="48" t="s">
        <v>4926</v>
      </c>
      <c r="F34" s="48" t="s">
        <v>949</v>
      </c>
      <c r="G34" s="48" t="s">
        <v>965</v>
      </c>
      <c r="H34" s="48" t="s">
        <v>4894</v>
      </c>
    </row>
    <row r="35" spans="1:8" ht="15" x14ac:dyDescent="0.25">
      <c r="A35" s="48" t="s">
        <v>1038</v>
      </c>
      <c r="B35" s="48" t="s">
        <v>4875</v>
      </c>
      <c r="C35" s="48" t="s">
        <v>930</v>
      </c>
      <c r="D35" s="48" t="s">
        <v>70</v>
      </c>
      <c r="E35" s="48" t="s">
        <v>4927</v>
      </c>
      <c r="F35" s="48" t="s">
        <v>949</v>
      </c>
      <c r="G35" s="48" t="s">
        <v>965</v>
      </c>
      <c r="H35" s="48" t="s">
        <v>4894</v>
      </c>
    </row>
    <row r="36" spans="1:8" ht="15" x14ac:dyDescent="0.25">
      <c r="A36" s="48" t="s">
        <v>1934</v>
      </c>
      <c r="B36" s="48" t="s">
        <v>4875</v>
      </c>
      <c r="C36" s="48" t="s">
        <v>930</v>
      </c>
      <c r="D36" s="48" t="s">
        <v>71</v>
      </c>
      <c r="E36" s="48" t="s">
        <v>4928</v>
      </c>
      <c r="F36" s="48" t="s">
        <v>949</v>
      </c>
      <c r="G36" s="48" t="s">
        <v>976</v>
      </c>
      <c r="H36" s="48" t="s">
        <v>4883</v>
      </c>
    </row>
    <row r="37" spans="1:8" ht="15" x14ac:dyDescent="0.25">
      <c r="A37" s="48" t="s">
        <v>1638</v>
      </c>
      <c r="B37" s="48" t="s">
        <v>4875</v>
      </c>
      <c r="C37" s="48" t="s">
        <v>930</v>
      </c>
      <c r="D37" s="48" t="s">
        <v>72</v>
      </c>
      <c r="E37" s="48" t="s">
        <v>4929</v>
      </c>
      <c r="F37" s="48" t="s">
        <v>949</v>
      </c>
      <c r="G37" s="48" t="s">
        <v>952</v>
      </c>
      <c r="H37" s="48" t="s">
        <v>4889</v>
      </c>
    </row>
    <row r="38" spans="1:8" ht="15" x14ac:dyDescent="0.25">
      <c r="A38" s="48" t="s">
        <v>1549</v>
      </c>
      <c r="B38" s="48" t="s">
        <v>4875</v>
      </c>
      <c r="C38" s="48" t="s">
        <v>930</v>
      </c>
      <c r="D38" s="48" t="s">
        <v>73</v>
      </c>
      <c r="E38" s="48" t="s">
        <v>4930</v>
      </c>
      <c r="F38" s="48" t="s">
        <v>949</v>
      </c>
      <c r="G38" s="48" t="s">
        <v>952</v>
      </c>
      <c r="H38" s="48" t="s">
        <v>4889</v>
      </c>
    </row>
    <row r="39" spans="1:8" ht="15" x14ac:dyDescent="0.25">
      <c r="A39" s="48" t="s">
        <v>1512</v>
      </c>
      <c r="B39" s="48" t="s">
        <v>4875</v>
      </c>
      <c r="C39" s="48" t="s">
        <v>930</v>
      </c>
      <c r="D39" s="48" t="s">
        <v>74</v>
      </c>
      <c r="E39" s="48" t="s">
        <v>4931</v>
      </c>
      <c r="F39" s="48" t="s">
        <v>949</v>
      </c>
      <c r="G39" s="48" t="s">
        <v>976</v>
      </c>
      <c r="H39" s="48" t="s">
        <v>4883</v>
      </c>
    </row>
    <row r="40" spans="1:8" ht="15" x14ac:dyDescent="0.25">
      <c r="A40" s="48" t="s">
        <v>1647</v>
      </c>
      <c r="B40" s="48" t="s">
        <v>4875</v>
      </c>
      <c r="C40" s="48" t="s">
        <v>930</v>
      </c>
      <c r="D40" s="48" t="s">
        <v>75</v>
      </c>
      <c r="E40" s="48" t="s">
        <v>4932</v>
      </c>
      <c r="F40" s="48" t="s">
        <v>949</v>
      </c>
      <c r="G40" s="48" t="s">
        <v>976</v>
      </c>
      <c r="H40" s="48" t="s">
        <v>4883</v>
      </c>
    </row>
    <row r="41" spans="1:8" ht="15" x14ac:dyDescent="0.25">
      <c r="A41" s="48" t="s">
        <v>1228</v>
      </c>
      <c r="B41" s="48" t="s">
        <v>4875</v>
      </c>
      <c r="C41" s="48" t="s">
        <v>930</v>
      </c>
      <c r="D41" s="48" t="s">
        <v>76</v>
      </c>
      <c r="E41" s="48" t="s">
        <v>4933</v>
      </c>
      <c r="F41" s="48" t="s">
        <v>949</v>
      </c>
      <c r="G41" s="48" t="s">
        <v>1063</v>
      </c>
      <c r="H41" s="48" t="s">
        <v>4934</v>
      </c>
    </row>
    <row r="42" spans="1:8" ht="15" x14ac:dyDescent="0.25">
      <c r="A42" s="48" t="s">
        <v>1009</v>
      </c>
      <c r="B42" s="48" t="s">
        <v>4875</v>
      </c>
      <c r="C42" s="48" t="s">
        <v>1196</v>
      </c>
      <c r="D42" s="48" t="s">
        <v>78</v>
      </c>
      <c r="E42" s="48" t="s">
        <v>4935</v>
      </c>
      <c r="F42" s="48" t="s">
        <v>949</v>
      </c>
      <c r="G42" s="48" t="s">
        <v>976</v>
      </c>
      <c r="H42" s="48" t="s">
        <v>4883</v>
      </c>
    </row>
    <row r="43" spans="1:8" ht="15" x14ac:dyDescent="0.25">
      <c r="A43" s="48" t="s">
        <v>1043</v>
      </c>
      <c r="B43" s="48" t="s">
        <v>4875</v>
      </c>
      <c r="C43" s="48" t="s">
        <v>1196</v>
      </c>
      <c r="D43" s="48" t="s">
        <v>79</v>
      </c>
      <c r="E43" s="48" t="s">
        <v>4936</v>
      </c>
      <c r="F43" s="48" t="s">
        <v>949</v>
      </c>
      <c r="G43" s="48" t="s">
        <v>976</v>
      </c>
      <c r="H43" s="48" t="s">
        <v>4883</v>
      </c>
    </row>
    <row r="44" spans="1:8" ht="15" x14ac:dyDescent="0.25">
      <c r="A44" s="48" t="s">
        <v>1959</v>
      </c>
      <c r="B44" s="48" t="s">
        <v>4875</v>
      </c>
      <c r="C44" s="48" t="s">
        <v>1196</v>
      </c>
      <c r="D44" s="48" t="s">
        <v>80</v>
      </c>
      <c r="E44" s="48" t="s">
        <v>4937</v>
      </c>
      <c r="F44" s="48" t="s">
        <v>949</v>
      </c>
      <c r="G44" s="48" t="s">
        <v>952</v>
      </c>
      <c r="H44" s="48" t="s">
        <v>4889</v>
      </c>
    </row>
    <row r="45" spans="1:8" ht="15" x14ac:dyDescent="0.25">
      <c r="A45" s="48" t="s">
        <v>1033</v>
      </c>
      <c r="B45" s="48" t="s">
        <v>4875</v>
      </c>
      <c r="C45" s="48" t="s">
        <v>1196</v>
      </c>
      <c r="D45" s="48" t="s">
        <v>81</v>
      </c>
      <c r="E45" s="48" t="s">
        <v>4938</v>
      </c>
      <c r="F45" s="48" t="s">
        <v>949</v>
      </c>
      <c r="G45" s="48" t="s">
        <v>952</v>
      </c>
      <c r="H45" s="48" t="s">
        <v>4889</v>
      </c>
    </row>
    <row r="46" spans="1:8" ht="15" x14ac:dyDescent="0.25">
      <c r="A46" s="48" t="s">
        <v>1349</v>
      </c>
      <c r="B46" s="48" t="s">
        <v>4875</v>
      </c>
      <c r="C46" s="48" t="s">
        <v>1196</v>
      </c>
      <c r="D46" s="48" t="s">
        <v>82</v>
      </c>
      <c r="E46" s="48" t="s">
        <v>4939</v>
      </c>
      <c r="F46" s="48" t="s">
        <v>949</v>
      </c>
      <c r="G46" s="48" t="s">
        <v>965</v>
      </c>
      <c r="H46" s="48" t="s">
        <v>4894</v>
      </c>
    </row>
    <row r="47" spans="1:8" ht="15" x14ac:dyDescent="0.25">
      <c r="A47" s="48" t="s">
        <v>1214</v>
      </c>
      <c r="B47" s="48" t="s">
        <v>4875</v>
      </c>
      <c r="C47" s="48" t="s">
        <v>1196</v>
      </c>
      <c r="D47" s="48" t="s">
        <v>83</v>
      </c>
      <c r="E47" s="48" t="s">
        <v>4940</v>
      </c>
      <c r="F47" s="48" t="s">
        <v>949</v>
      </c>
      <c r="G47" s="48" t="s">
        <v>976</v>
      </c>
      <c r="H47" s="48" t="s">
        <v>4883</v>
      </c>
    </row>
    <row r="48" spans="1:8" ht="15" x14ac:dyDescent="0.25">
      <c r="A48" s="48" t="s">
        <v>1485</v>
      </c>
      <c r="B48" s="48" t="s">
        <v>4875</v>
      </c>
      <c r="C48" s="48" t="s">
        <v>1196</v>
      </c>
      <c r="D48" s="48" t="s">
        <v>84</v>
      </c>
      <c r="E48" s="48" t="s">
        <v>4941</v>
      </c>
      <c r="F48" s="48" t="s">
        <v>949</v>
      </c>
      <c r="G48" s="48" t="s">
        <v>976</v>
      </c>
      <c r="H48" s="48" t="s">
        <v>4883</v>
      </c>
    </row>
    <row r="49" spans="1:8" ht="15" x14ac:dyDescent="0.25">
      <c r="A49" s="48" t="s">
        <v>2009</v>
      </c>
      <c r="B49" s="48" t="s">
        <v>4875</v>
      </c>
      <c r="C49" s="48" t="s">
        <v>1196</v>
      </c>
      <c r="D49" s="48" t="s">
        <v>85</v>
      </c>
      <c r="E49" s="48" t="s">
        <v>4942</v>
      </c>
      <c r="F49" s="48" t="s">
        <v>949</v>
      </c>
      <c r="G49" s="48" t="s">
        <v>976</v>
      </c>
      <c r="H49" s="48" t="s">
        <v>4883</v>
      </c>
    </row>
    <row r="50" spans="1:8" ht="15" x14ac:dyDescent="0.25">
      <c r="A50" s="48" t="s">
        <v>2901</v>
      </c>
      <c r="B50" s="48" t="s">
        <v>4875</v>
      </c>
      <c r="C50" s="48" t="s">
        <v>1196</v>
      </c>
      <c r="D50" s="48" t="s">
        <v>86</v>
      </c>
      <c r="E50" s="48" t="s">
        <v>4943</v>
      </c>
      <c r="F50" s="48" t="s">
        <v>949</v>
      </c>
      <c r="G50" s="48" t="s">
        <v>976</v>
      </c>
      <c r="H50" s="48" t="s">
        <v>4883</v>
      </c>
    </row>
    <row r="51" spans="1:8" ht="15" x14ac:dyDescent="0.25">
      <c r="A51" s="48" t="s">
        <v>2047</v>
      </c>
      <c r="B51" s="48" t="s">
        <v>4875</v>
      </c>
      <c r="C51" s="48" t="s">
        <v>1196</v>
      </c>
      <c r="D51" s="48" t="s">
        <v>87</v>
      </c>
      <c r="E51" s="48" t="s">
        <v>4944</v>
      </c>
      <c r="F51" s="48" t="s">
        <v>949</v>
      </c>
      <c r="G51" s="48" t="s">
        <v>976</v>
      </c>
      <c r="H51" s="48" t="s">
        <v>4883</v>
      </c>
    </row>
    <row r="52" spans="1:8" ht="15" x14ac:dyDescent="0.25">
      <c r="A52" s="48" t="s">
        <v>950</v>
      </c>
      <c r="B52" s="48" t="s">
        <v>4875</v>
      </c>
      <c r="C52" s="48" t="s">
        <v>1196</v>
      </c>
      <c r="D52" s="48" t="s">
        <v>88</v>
      </c>
      <c r="E52" s="48" t="s">
        <v>4945</v>
      </c>
      <c r="F52" s="48" t="s">
        <v>949</v>
      </c>
      <c r="G52" s="48" t="s">
        <v>976</v>
      </c>
      <c r="H52" s="48" t="s">
        <v>4883</v>
      </c>
    </row>
    <row r="53" spans="1:8" ht="15" x14ac:dyDescent="0.25">
      <c r="A53" s="48" t="s">
        <v>3199</v>
      </c>
      <c r="B53" s="48" t="s">
        <v>4875</v>
      </c>
      <c r="C53" s="48" t="s">
        <v>1196</v>
      </c>
      <c r="D53" s="48" t="s">
        <v>89</v>
      </c>
      <c r="E53" s="48" t="s">
        <v>4946</v>
      </c>
      <c r="F53" s="48" t="s">
        <v>949</v>
      </c>
      <c r="G53" s="48" t="s">
        <v>999</v>
      </c>
      <c r="H53" s="48" t="s">
        <v>4886</v>
      </c>
    </row>
    <row r="54" spans="1:8" ht="15" x14ac:dyDescent="0.25">
      <c r="A54" s="48" t="s">
        <v>2000</v>
      </c>
      <c r="B54" s="48" t="s">
        <v>4875</v>
      </c>
      <c r="C54" s="48" t="s">
        <v>1196</v>
      </c>
      <c r="D54" s="48" t="s">
        <v>90</v>
      </c>
      <c r="E54" s="48" t="s">
        <v>4947</v>
      </c>
      <c r="F54" s="48" t="s">
        <v>949</v>
      </c>
      <c r="G54" s="48" t="s">
        <v>976</v>
      </c>
      <c r="H54" s="48" t="s">
        <v>4883</v>
      </c>
    </row>
    <row r="55" spans="1:8" ht="15" x14ac:dyDescent="0.25">
      <c r="A55" s="48" t="s">
        <v>4948</v>
      </c>
      <c r="B55" s="48" t="s">
        <v>4875</v>
      </c>
      <c r="C55" s="48" t="s">
        <v>1196</v>
      </c>
      <c r="D55" s="48" t="s">
        <v>91</v>
      </c>
      <c r="E55" s="48" t="s">
        <v>4949</v>
      </c>
      <c r="F55" s="48" t="s">
        <v>949</v>
      </c>
      <c r="G55" s="48" t="s">
        <v>1259</v>
      </c>
      <c r="H55" s="48" t="s">
        <v>4950</v>
      </c>
    </row>
    <row r="56" spans="1:8" ht="15" x14ac:dyDescent="0.25">
      <c r="A56" s="48" t="s">
        <v>964</v>
      </c>
      <c r="B56" s="48" t="s">
        <v>4875</v>
      </c>
      <c r="C56" s="48" t="s">
        <v>1263</v>
      </c>
      <c r="D56" s="48" t="s">
        <v>94</v>
      </c>
      <c r="E56" s="48" t="s">
        <v>4951</v>
      </c>
      <c r="F56" s="48" t="s">
        <v>949</v>
      </c>
      <c r="G56" s="48" t="s">
        <v>952</v>
      </c>
      <c r="H56" s="48" t="s">
        <v>4889</v>
      </c>
    </row>
    <row r="57" spans="1:8" ht="15" x14ac:dyDescent="0.25">
      <c r="A57" s="48" t="s">
        <v>2108</v>
      </c>
      <c r="B57" s="48" t="s">
        <v>4875</v>
      </c>
      <c r="C57" s="48" t="s">
        <v>1263</v>
      </c>
      <c r="D57" s="48" t="s">
        <v>95</v>
      </c>
      <c r="E57" s="48" t="s">
        <v>4952</v>
      </c>
      <c r="F57" s="48" t="s">
        <v>949</v>
      </c>
      <c r="G57" s="48" t="s">
        <v>976</v>
      </c>
      <c r="H57" s="48" t="s">
        <v>4883</v>
      </c>
    </row>
    <row r="58" spans="1:8" ht="15" x14ac:dyDescent="0.25">
      <c r="A58" s="48" t="s">
        <v>970</v>
      </c>
      <c r="B58" s="48" t="s">
        <v>4875</v>
      </c>
      <c r="C58" s="48" t="s">
        <v>1263</v>
      </c>
      <c r="D58" s="48" t="s">
        <v>96</v>
      </c>
      <c r="E58" s="48" t="s">
        <v>4953</v>
      </c>
      <c r="F58" s="48" t="s">
        <v>949</v>
      </c>
      <c r="G58" s="48" t="s">
        <v>965</v>
      </c>
      <c r="H58" s="48" t="s">
        <v>4894</v>
      </c>
    </row>
    <row r="59" spans="1:8" ht="15" x14ac:dyDescent="0.25">
      <c r="A59" s="48" t="s">
        <v>2255</v>
      </c>
      <c r="B59" s="48" t="s">
        <v>4875</v>
      </c>
      <c r="C59" s="48" t="s">
        <v>1263</v>
      </c>
      <c r="D59" s="48" t="s">
        <v>97</v>
      </c>
      <c r="E59" s="48" t="s">
        <v>4954</v>
      </c>
      <c r="F59" s="48" t="s">
        <v>949</v>
      </c>
      <c r="G59" s="48" t="s">
        <v>952</v>
      </c>
      <c r="H59" s="48" t="s">
        <v>4889</v>
      </c>
    </row>
    <row r="60" spans="1:8" ht="15" x14ac:dyDescent="0.25">
      <c r="A60" s="48" t="s">
        <v>3272</v>
      </c>
      <c r="B60" s="48" t="s">
        <v>4875</v>
      </c>
      <c r="C60" s="48" t="s">
        <v>1263</v>
      </c>
      <c r="D60" s="48" t="s">
        <v>98</v>
      </c>
      <c r="E60" s="48" t="s">
        <v>4955</v>
      </c>
      <c r="F60" s="48" t="s">
        <v>949</v>
      </c>
      <c r="G60" s="48" t="s">
        <v>952</v>
      </c>
      <c r="H60" s="48" t="s">
        <v>4889</v>
      </c>
    </row>
    <row r="61" spans="1:8" ht="15" x14ac:dyDescent="0.25">
      <c r="A61" s="48" t="s">
        <v>1135</v>
      </c>
      <c r="B61" s="48" t="s">
        <v>4875</v>
      </c>
      <c r="C61" s="48" t="s">
        <v>1263</v>
      </c>
      <c r="D61" s="48" t="s">
        <v>1292</v>
      </c>
      <c r="E61" s="48" t="s">
        <v>4956</v>
      </c>
      <c r="F61" s="48" t="s">
        <v>949</v>
      </c>
      <c r="G61" s="48" t="s">
        <v>1259</v>
      </c>
      <c r="H61" s="48" t="s">
        <v>4950</v>
      </c>
    </row>
    <row r="62" spans="1:8" ht="15" x14ac:dyDescent="0.25">
      <c r="A62" s="48" t="s">
        <v>1311</v>
      </c>
      <c r="B62" s="48" t="s">
        <v>4875</v>
      </c>
      <c r="C62" s="48" t="s">
        <v>1263</v>
      </c>
      <c r="D62" s="48" t="s">
        <v>1297</v>
      </c>
      <c r="E62" s="48" t="s">
        <v>4957</v>
      </c>
      <c r="F62" s="48" t="s">
        <v>949</v>
      </c>
      <c r="G62" s="48" t="s">
        <v>1100</v>
      </c>
      <c r="H62" s="48" t="s">
        <v>4908</v>
      </c>
    </row>
    <row r="63" spans="1:8" ht="15" x14ac:dyDescent="0.25">
      <c r="A63" s="48" t="s">
        <v>1374</v>
      </c>
      <c r="B63" s="48" t="s">
        <v>4875</v>
      </c>
      <c r="C63" s="48" t="s">
        <v>1160</v>
      </c>
      <c r="D63" s="48" t="s">
        <v>100</v>
      </c>
      <c r="E63" s="48" t="s">
        <v>4958</v>
      </c>
      <c r="F63" s="48" t="s">
        <v>949</v>
      </c>
      <c r="G63" s="48" t="s">
        <v>952</v>
      </c>
      <c r="H63" s="48" t="s">
        <v>4889</v>
      </c>
    </row>
    <row r="64" spans="1:8" ht="15" x14ac:dyDescent="0.25">
      <c r="A64" s="48" t="s">
        <v>2596</v>
      </c>
      <c r="B64" s="48" t="s">
        <v>4875</v>
      </c>
      <c r="C64" s="48" t="s">
        <v>1160</v>
      </c>
      <c r="D64" s="48" t="s">
        <v>101</v>
      </c>
      <c r="E64" s="48" t="s">
        <v>4959</v>
      </c>
      <c r="F64" s="48" t="s">
        <v>949</v>
      </c>
      <c r="G64" s="48" t="s">
        <v>952</v>
      </c>
      <c r="H64" s="48" t="s">
        <v>4889</v>
      </c>
    </row>
    <row r="65" spans="1:8" ht="15" x14ac:dyDescent="0.25">
      <c r="A65" s="48" t="s">
        <v>987</v>
      </c>
      <c r="B65" s="48" t="s">
        <v>4875</v>
      </c>
      <c r="C65" s="48" t="s">
        <v>1160</v>
      </c>
      <c r="D65" s="48" t="s">
        <v>102</v>
      </c>
      <c r="E65" s="48" t="s">
        <v>4960</v>
      </c>
      <c r="F65" s="48" t="s">
        <v>949</v>
      </c>
      <c r="G65" s="48" t="s">
        <v>965</v>
      </c>
      <c r="H65" s="48" t="s">
        <v>4894</v>
      </c>
    </row>
    <row r="66" spans="1:8" ht="15" x14ac:dyDescent="0.25">
      <c r="A66" s="48" t="s">
        <v>4961</v>
      </c>
      <c r="B66" s="48" t="s">
        <v>4875</v>
      </c>
      <c r="C66" s="48" t="s">
        <v>1160</v>
      </c>
      <c r="D66" s="48" t="s">
        <v>103</v>
      </c>
      <c r="E66" s="48" t="s">
        <v>4962</v>
      </c>
      <c r="F66" s="48" t="s">
        <v>949</v>
      </c>
      <c r="G66" s="48" t="s">
        <v>952</v>
      </c>
      <c r="H66" s="48" t="s">
        <v>4889</v>
      </c>
    </row>
    <row r="67" spans="1:8" ht="15" x14ac:dyDescent="0.25">
      <c r="A67" s="48" t="s">
        <v>1344</v>
      </c>
      <c r="B67" s="48" t="s">
        <v>4875</v>
      </c>
      <c r="C67" s="48" t="s">
        <v>1160</v>
      </c>
      <c r="D67" s="48" t="s">
        <v>104</v>
      </c>
      <c r="E67" s="48" t="s">
        <v>4963</v>
      </c>
      <c r="F67" s="48" t="s">
        <v>949</v>
      </c>
      <c r="G67" s="48" t="s">
        <v>952</v>
      </c>
      <c r="H67" s="48" t="s">
        <v>4889</v>
      </c>
    </row>
    <row r="68" spans="1:8" ht="15" x14ac:dyDescent="0.25">
      <c r="A68" s="48" t="s">
        <v>1219</v>
      </c>
      <c r="B68" s="48" t="s">
        <v>4875</v>
      </c>
      <c r="C68" s="48" t="s">
        <v>1160</v>
      </c>
      <c r="D68" s="48" t="s">
        <v>105</v>
      </c>
      <c r="E68" s="48" t="s">
        <v>4964</v>
      </c>
      <c r="F68" s="48" t="s">
        <v>949</v>
      </c>
      <c r="G68" s="48" t="s">
        <v>976</v>
      </c>
      <c r="H68" s="48" t="s">
        <v>4883</v>
      </c>
    </row>
    <row r="69" spans="1:8" ht="15" x14ac:dyDescent="0.25">
      <c r="A69" s="48" t="s">
        <v>2469</v>
      </c>
      <c r="B69" s="48" t="s">
        <v>4875</v>
      </c>
      <c r="C69" s="48" t="s">
        <v>1160</v>
      </c>
      <c r="D69" s="48" t="s">
        <v>106</v>
      </c>
      <c r="E69" s="48" t="s">
        <v>4965</v>
      </c>
      <c r="F69" s="48" t="s">
        <v>949</v>
      </c>
      <c r="G69" s="48" t="s">
        <v>1192</v>
      </c>
      <c r="H69" s="48" t="s">
        <v>4966</v>
      </c>
    </row>
    <row r="70" spans="1:8" ht="15" x14ac:dyDescent="0.25">
      <c r="A70" s="48" t="s">
        <v>3310</v>
      </c>
      <c r="B70" s="48" t="s">
        <v>4875</v>
      </c>
      <c r="C70" s="48" t="s">
        <v>1387</v>
      </c>
      <c r="D70" s="48" t="s">
        <v>108</v>
      </c>
      <c r="E70" s="48" t="s">
        <v>4967</v>
      </c>
      <c r="F70" s="48" t="s">
        <v>949</v>
      </c>
      <c r="G70" s="48" t="s">
        <v>976</v>
      </c>
      <c r="H70" s="48" t="s">
        <v>4883</v>
      </c>
    </row>
    <row r="71" spans="1:8" ht="15" x14ac:dyDescent="0.25">
      <c r="A71" s="48" t="s">
        <v>1020</v>
      </c>
      <c r="B71" s="48" t="s">
        <v>4875</v>
      </c>
      <c r="C71" s="48" t="s">
        <v>1387</v>
      </c>
      <c r="D71" s="48" t="s">
        <v>109</v>
      </c>
      <c r="E71" s="48" t="s">
        <v>4968</v>
      </c>
      <c r="F71" s="48" t="s">
        <v>949</v>
      </c>
      <c r="G71" s="48" t="s">
        <v>1192</v>
      </c>
      <c r="H71" s="48" t="s">
        <v>4966</v>
      </c>
    </row>
    <row r="72" spans="1:8" ht="15" x14ac:dyDescent="0.25">
      <c r="A72" s="48" t="s">
        <v>2331</v>
      </c>
      <c r="B72" s="48" t="s">
        <v>4875</v>
      </c>
      <c r="C72" s="48" t="s">
        <v>1387</v>
      </c>
      <c r="D72" s="48" t="s">
        <v>110</v>
      </c>
      <c r="E72" s="48" t="s">
        <v>4969</v>
      </c>
      <c r="F72" s="48" t="s">
        <v>949</v>
      </c>
      <c r="G72" s="48" t="s">
        <v>999</v>
      </c>
      <c r="H72" s="48" t="s">
        <v>4886</v>
      </c>
    </row>
    <row r="73" spans="1:8" ht="15" x14ac:dyDescent="0.25">
      <c r="A73" s="48" t="s">
        <v>1480</v>
      </c>
      <c r="B73" s="48" t="s">
        <v>4875</v>
      </c>
      <c r="C73" s="48" t="s">
        <v>1387</v>
      </c>
      <c r="D73" s="48" t="s">
        <v>111</v>
      </c>
      <c r="E73" s="48" t="s">
        <v>4970</v>
      </c>
      <c r="F73" s="48" t="s">
        <v>949</v>
      </c>
      <c r="G73" s="48" t="s">
        <v>952</v>
      </c>
      <c r="H73" s="48" t="s">
        <v>4889</v>
      </c>
    </row>
    <row r="74" spans="1:8" ht="15" x14ac:dyDescent="0.25">
      <c r="A74" s="48" t="s">
        <v>1282</v>
      </c>
      <c r="B74" s="48" t="s">
        <v>4875</v>
      </c>
      <c r="C74" s="48" t="s">
        <v>1387</v>
      </c>
      <c r="D74" s="48" t="s">
        <v>112</v>
      </c>
      <c r="E74" s="48" t="s">
        <v>4971</v>
      </c>
      <c r="F74" s="48" t="s">
        <v>949</v>
      </c>
      <c r="G74" s="48" t="s">
        <v>952</v>
      </c>
      <c r="H74" s="48" t="s">
        <v>4889</v>
      </c>
    </row>
    <row r="75" spans="1:8" ht="15" x14ac:dyDescent="0.25">
      <c r="A75" s="48" t="s">
        <v>2505</v>
      </c>
      <c r="B75" s="48" t="s">
        <v>4875</v>
      </c>
      <c r="C75" s="48" t="s">
        <v>1387</v>
      </c>
      <c r="D75" s="48" t="s">
        <v>113</v>
      </c>
      <c r="E75" s="48" t="s">
        <v>4972</v>
      </c>
      <c r="F75" s="48" t="s">
        <v>949</v>
      </c>
      <c r="G75" s="48" t="s">
        <v>976</v>
      </c>
      <c r="H75" s="48" t="s">
        <v>4883</v>
      </c>
    </row>
    <row r="76" spans="1:8" ht="15" x14ac:dyDescent="0.25">
      <c r="A76" s="48" t="s">
        <v>3360</v>
      </c>
      <c r="B76" s="48" t="s">
        <v>4875</v>
      </c>
      <c r="C76" s="48" t="s">
        <v>1104</v>
      </c>
      <c r="D76" s="48" t="s">
        <v>115</v>
      </c>
      <c r="E76" s="48" t="s">
        <v>4973</v>
      </c>
      <c r="F76" s="48" t="s">
        <v>949</v>
      </c>
      <c r="G76" s="48" t="s">
        <v>952</v>
      </c>
      <c r="H76" s="48" t="s">
        <v>4889</v>
      </c>
    </row>
    <row r="77" spans="1:8" ht="15" x14ac:dyDescent="0.25">
      <c r="A77" s="48" t="s">
        <v>3522</v>
      </c>
      <c r="B77" s="48" t="s">
        <v>4875</v>
      </c>
      <c r="C77" s="48" t="s">
        <v>1104</v>
      </c>
      <c r="D77" s="48" t="s">
        <v>116</v>
      </c>
      <c r="E77" s="48" t="s">
        <v>4974</v>
      </c>
      <c r="F77" s="48" t="s">
        <v>949</v>
      </c>
      <c r="G77" s="48" t="s">
        <v>1010</v>
      </c>
      <c r="H77" s="48" t="s">
        <v>4891</v>
      </c>
    </row>
    <row r="78" spans="1:8" ht="15" x14ac:dyDescent="0.25">
      <c r="A78" s="48" t="s">
        <v>2746</v>
      </c>
      <c r="B78" s="48" t="s">
        <v>4875</v>
      </c>
      <c r="C78" s="48" t="s">
        <v>1104</v>
      </c>
      <c r="D78" s="48" t="s">
        <v>117</v>
      </c>
      <c r="E78" s="48" t="s">
        <v>4975</v>
      </c>
      <c r="F78" s="48" t="s">
        <v>949</v>
      </c>
      <c r="G78" s="48" t="s">
        <v>952</v>
      </c>
      <c r="H78" s="48" t="s">
        <v>4889</v>
      </c>
    </row>
    <row r="79" spans="1:8" ht="15" x14ac:dyDescent="0.25">
      <c r="A79" s="48" t="s">
        <v>4487</v>
      </c>
      <c r="B79" s="48" t="s">
        <v>4875</v>
      </c>
      <c r="C79" s="48" t="s">
        <v>1104</v>
      </c>
      <c r="D79" s="48" t="s">
        <v>118</v>
      </c>
      <c r="E79" s="48" t="s">
        <v>4976</v>
      </c>
      <c r="F79" s="48" t="s">
        <v>949</v>
      </c>
      <c r="G79" s="48" t="s">
        <v>952</v>
      </c>
      <c r="H79" s="48" t="s">
        <v>4889</v>
      </c>
    </row>
    <row r="80" spans="1:8" ht="15" x14ac:dyDescent="0.25">
      <c r="A80" s="48" t="s">
        <v>4977</v>
      </c>
      <c r="B80" s="48" t="s">
        <v>4875</v>
      </c>
      <c r="C80" s="48" t="s">
        <v>1104</v>
      </c>
      <c r="D80" s="48" t="s">
        <v>119</v>
      </c>
      <c r="E80" s="48" t="s">
        <v>4978</v>
      </c>
      <c r="F80" s="48" t="s">
        <v>949</v>
      </c>
      <c r="G80" s="48" t="s">
        <v>952</v>
      </c>
      <c r="H80" s="48" t="s">
        <v>4889</v>
      </c>
    </row>
    <row r="81" spans="1:8" ht="15" x14ac:dyDescent="0.25">
      <c r="A81" s="48" t="s">
        <v>1015</v>
      </c>
      <c r="B81" s="48" t="s">
        <v>4875</v>
      </c>
      <c r="C81" s="48" t="s">
        <v>1104</v>
      </c>
      <c r="D81" s="48" t="s">
        <v>120</v>
      </c>
      <c r="E81" s="48" t="s">
        <v>4979</v>
      </c>
      <c r="F81" s="48" t="s">
        <v>949</v>
      </c>
      <c r="G81" s="48" t="s">
        <v>952</v>
      </c>
      <c r="H81" s="48" t="s">
        <v>4889</v>
      </c>
    </row>
    <row r="82" spans="1:8" ht="15" x14ac:dyDescent="0.25">
      <c r="A82" s="48" t="s">
        <v>957</v>
      </c>
      <c r="B82" s="48" t="s">
        <v>4875</v>
      </c>
      <c r="C82" s="48" t="s">
        <v>1104</v>
      </c>
      <c r="D82" s="48" t="s">
        <v>121</v>
      </c>
      <c r="E82" s="48" t="s">
        <v>4980</v>
      </c>
      <c r="F82" s="48" t="s">
        <v>949</v>
      </c>
      <c r="G82" s="48" t="s">
        <v>1010</v>
      </c>
      <c r="H82" s="48" t="s">
        <v>4891</v>
      </c>
    </row>
    <row r="83" spans="1:8" ht="15" x14ac:dyDescent="0.25">
      <c r="A83" s="48" t="s">
        <v>1574</v>
      </c>
      <c r="B83" s="48" t="s">
        <v>4875</v>
      </c>
      <c r="C83" s="48" t="s">
        <v>1104</v>
      </c>
      <c r="D83" s="48" t="s">
        <v>122</v>
      </c>
      <c r="E83" s="48" t="s">
        <v>4981</v>
      </c>
      <c r="F83" s="48" t="s">
        <v>949</v>
      </c>
      <c r="G83" s="48" t="s">
        <v>976</v>
      </c>
      <c r="H83" s="48" t="s">
        <v>4883</v>
      </c>
    </row>
    <row r="84" spans="1:8" ht="15" x14ac:dyDescent="0.25">
      <c r="A84" s="48" t="s">
        <v>3496</v>
      </c>
      <c r="B84" s="48" t="s">
        <v>4875</v>
      </c>
      <c r="C84" s="48" t="s">
        <v>1104</v>
      </c>
      <c r="D84" s="48" t="s">
        <v>123</v>
      </c>
      <c r="E84" s="48" t="s">
        <v>4982</v>
      </c>
      <c r="F84" s="48" t="s">
        <v>949</v>
      </c>
      <c r="G84" s="48" t="s">
        <v>952</v>
      </c>
      <c r="H84" s="48" t="s">
        <v>4889</v>
      </c>
    </row>
    <row r="85" spans="1:8" ht="15" x14ac:dyDescent="0.25">
      <c r="A85" s="48" t="s">
        <v>3824</v>
      </c>
      <c r="B85" s="48" t="s">
        <v>4875</v>
      </c>
      <c r="C85" s="48" t="s">
        <v>1104</v>
      </c>
      <c r="D85" s="48" t="s">
        <v>124</v>
      </c>
      <c r="E85" s="48" t="s">
        <v>4983</v>
      </c>
      <c r="F85" s="48" t="s">
        <v>949</v>
      </c>
      <c r="G85" s="48" t="s">
        <v>976</v>
      </c>
      <c r="H85" s="48" t="s">
        <v>4883</v>
      </c>
    </row>
    <row r="86" spans="1:8" ht="15" x14ac:dyDescent="0.25">
      <c r="A86" s="48" t="s">
        <v>4984</v>
      </c>
      <c r="B86" s="48" t="s">
        <v>4875</v>
      </c>
      <c r="C86" s="48" t="s">
        <v>1104</v>
      </c>
      <c r="D86" s="48" t="s">
        <v>125</v>
      </c>
      <c r="E86" s="48" t="s">
        <v>4985</v>
      </c>
      <c r="F86" s="48" t="s">
        <v>949</v>
      </c>
      <c r="G86" s="48" t="s">
        <v>952</v>
      </c>
      <c r="H86" s="48" t="s">
        <v>4889</v>
      </c>
    </row>
    <row r="87" spans="1:8" ht="15" x14ac:dyDescent="0.25">
      <c r="A87" s="48" t="s">
        <v>2983</v>
      </c>
      <c r="B87" s="48" t="s">
        <v>4875</v>
      </c>
      <c r="C87" s="48" t="s">
        <v>1104</v>
      </c>
      <c r="D87" s="48" t="s">
        <v>126</v>
      </c>
      <c r="E87" s="48" t="s">
        <v>4986</v>
      </c>
      <c r="F87" s="48" t="s">
        <v>949</v>
      </c>
      <c r="G87" s="48" t="s">
        <v>952</v>
      </c>
      <c r="H87" s="48" t="s">
        <v>4889</v>
      </c>
    </row>
    <row r="88" spans="1:8" ht="15" x14ac:dyDescent="0.25">
      <c r="A88" s="48" t="s">
        <v>2892</v>
      </c>
      <c r="B88" s="48" t="s">
        <v>4875</v>
      </c>
      <c r="C88" s="48" t="s">
        <v>1067</v>
      </c>
      <c r="D88" s="48" t="s">
        <v>128</v>
      </c>
      <c r="E88" s="48" t="s">
        <v>4987</v>
      </c>
      <c r="F88" s="48" t="s">
        <v>949</v>
      </c>
      <c r="G88" s="48" t="s">
        <v>952</v>
      </c>
      <c r="H88" s="48" t="s">
        <v>4889</v>
      </c>
    </row>
    <row r="89" spans="1:8" ht="15" x14ac:dyDescent="0.25">
      <c r="A89" s="48" t="s">
        <v>1335</v>
      </c>
      <c r="B89" s="48" t="s">
        <v>4875</v>
      </c>
      <c r="C89" s="48" t="s">
        <v>1067</v>
      </c>
      <c r="D89" s="48" t="s">
        <v>129</v>
      </c>
      <c r="E89" s="48" t="s">
        <v>4988</v>
      </c>
      <c r="F89" s="48" t="s">
        <v>949</v>
      </c>
      <c r="G89" s="48" t="s">
        <v>952</v>
      </c>
      <c r="H89" s="48" t="s">
        <v>4889</v>
      </c>
    </row>
    <row r="90" spans="1:8" ht="15" x14ac:dyDescent="0.25">
      <c r="A90" s="48" t="s">
        <v>1682</v>
      </c>
      <c r="B90" s="48" t="s">
        <v>4875</v>
      </c>
      <c r="C90" s="48" t="s">
        <v>1067</v>
      </c>
      <c r="D90" s="48" t="s">
        <v>130</v>
      </c>
      <c r="E90" s="48" t="s">
        <v>4989</v>
      </c>
      <c r="F90" s="48" t="s">
        <v>949</v>
      </c>
      <c r="G90" s="48" t="s">
        <v>959</v>
      </c>
      <c r="H90" s="48" t="s">
        <v>4877</v>
      </c>
    </row>
    <row r="91" spans="1:8" ht="15" x14ac:dyDescent="0.25">
      <c r="A91" s="48" t="s">
        <v>3204</v>
      </c>
      <c r="B91" s="48" t="s">
        <v>4875</v>
      </c>
      <c r="C91" s="48" t="s">
        <v>1067</v>
      </c>
      <c r="D91" s="48" t="s">
        <v>131</v>
      </c>
      <c r="E91" s="48" t="s">
        <v>4990</v>
      </c>
      <c r="F91" s="48" t="s">
        <v>949</v>
      </c>
      <c r="G91" s="48" t="s">
        <v>976</v>
      </c>
      <c r="H91" s="48" t="s">
        <v>4883</v>
      </c>
    </row>
    <row r="92" spans="1:8" ht="15" x14ac:dyDescent="0.25">
      <c r="A92" s="48" t="s">
        <v>1475</v>
      </c>
      <c r="B92" s="48" t="s">
        <v>4875</v>
      </c>
      <c r="C92" s="48" t="s">
        <v>1067</v>
      </c>
      <c r="D92" s="48" t="s">
        <v>132</v>
      </c>
      <c r="E92" s="48" t="s">
        <v>4991</v>
      </c>
      <c r="F92" s="48" t="s">
        <v>949</v>
      </c>
      <c r="G92" s="48" t="s">
        <v>952</v>
      </c>
      <c r="H92" s="48" t="s">
        <v>4889</v>
      </c>
    </row>
    <row r="93" spans="1:8" ht="15" x14ac:dyDescent="0.25">
      <c r="A93" s="48" t="s">
        <v>1326</v>
      </c>
      <c r="B93" s="48" t="s">
        <v>4875</v>
      </c>
      <c r="C93" s="48" t="s">
        <v>1067</v>
      </c>
      <c r="D93" s="48" t="s">
        <v>133</v>
      </c>
      <c r="E93" s="48" t="s">
        <v>4992</v>
      </c>
      <c r="F93" s="48" t="s">
        <v>949</v>
      </c>
      <c r="G93" s="48" t="s">
        <v>976</v>
      </c>
      <c r="H93" s="48" t="s">
        <v>4883</v>
      </c>
    </row>
    <row r="94" spans="1:8" ht="15" x14ac:dyDescent="0.25">
      <c r="A94" s="48" t="s">
        <v>2914</v>
      </c>
      <c r="B94" s="48" t="s">
        <v>4875</v>
      </c>
      <c r="C94" s="48" t="s">
        <v>1067</v>
      </c>
      <c r="D94" s="48" t="s">
        <v>134</v>
      </c>
      <c r="E94" s="48" t="s">
        <v>4993</v>
      </c>
      <c r="F94" s="48" t="s">
        <v>949</v>
      </c>
      <c r="G94" s="48" t="s">
        <v>1100</v>
      </c>
      <c r="H94" s="48" t="s">
        <v>4908</v>
      </c>
    </row>
    <row r="95" spans="1:8" ht="15" x14ac:dyDescent="0.25">
      <c r="A95" s="48" t="s">
        <v>1250</v>
      </c>
      <c r="B95" s="48" t="s">
        <v>4874</v>
      </c>
      <c r="C95" s="48" t="s">
        <v>1456</v>
      </c>
      <c r="D95" s="48" t="s">
        <v>137</v>
      </c>
      <c r="E95" s="48" t="s">
        <v>4994</v>
      </c>
      <c r="F95" s="48" t="s">
        <v>949</v>
      </c>
      <c r="G95" s="48" t="s">
        <v>952</v>
      </c>
      <c r="H95" s="48" t="s">
        <v>4889</v>
      </c>
    </row>
    <row r="96" spans="1:8" ht="15" x14ac:dyDescent="0.25">
      <c r="A96" s="48" t="s">
        <v>1526</v>
      </c>
      <c r="B96" s="48" t="s">
        <v>4874</v>
      </c>
      <c r="C96" s="48" t="s">
        <v>1456</v>
      </c>
      <c r="D96" s="48" t="s">
        <v>138</v>
      </c>
      <c r="E96" s="48" t="s">
        <v>4995</v>
      </c>
      <c r="F96" s="48" t="s">
        <v>949</v>
      </c>
      <c r="G96" s="48" t="s">
        <v>952</v>
      </c>
      <c r="H96" s="48" t="s">
        <v>4889</v>
      </c>
    </row>
    <row r="97" spans="1:8" ht="15" x14ac:dyDescent="0.25">
      <c r="A97" s="48" t="s">
        <v>2541</v>
      </c>
      <c r="B97" s="48" t="s">
        <v>4874</v>
      </c>
      <c r="C97" s="48" t="s">
        <v>1456</v>
      </c>
      <c r="D97" s="48" t="s">
        <v>139</v>
      </c>
      <c r="E97" s="48" t="s">
        <v>4996</v>
      </c>
      <c r="F97" s="48" t="s">
        <v>949</v>
      </c>
      <c r="G97" s="48" t="s">
        <v>952</v>
      </c>
      <c r="H97" s="48" t="s">
        <v>4889</v>
      </c>
    </row>
    <row r="98" spans="1:8" ht="15" x14ac:dyDescent="0.25">
      <c r="A98" s="48" t="s">
        <v>4997</v>
      </c>
      <c r="B98" s="48" t="s">
        <v>4874</v>
      </c>
      <c r="C98" s="48" t="s">
        <v>1456</v>
      </c>
      <c r="D98" s="48" t="s">
        <v>140</v>
      </c>
      <c r="E98" s="48" t="s">
        <v>4998</v>
      </c>
      <c r="F98" s="48" t="s">
        <v>949</v>
      </c>
      <c r="G98" s="48" t="s">
        <v>1010</v>
      </c>
      <c r="H98" s="48" t="s">
        <v>4891</v>
      </c>
    </row>
    <row r="99" spans="1:8" ht="15" x14ac:dyDescent="0.25">
      <c r="A99" s="48" t="s">
        <v>3858</v>
      </c>
      <c r="B99" s="48" t="s">
        <v>4874</v>
      </c>
      <c r="C99" s="48" t="s">
        <v>1456</v>
      </c>
      <c r="D99" s="48" t="s">
        <v>141</v>
      </c>
      <c r="E99" s="48" t="s">
        <v>4999</v>
      </c>
      <c r="F99" s="48" t="s">
        <v>949</v>
      </c>
      <c r="G99" s="48" t="s">
        <v>965</v>
      </c>
      <c r="H99" s="48" t="s">
        <v>4894</v>
      </c>
    </row>
    <row r="100" spans="1:8" ht="15" x14ac:dyDescent="0.25">
      <c r="A100" s="48" t="s">
        <v>4389</v>
      </c>
      <c r="B100" s="48" t="s">
        <v>4874</v>
      </c>
      <c r="C100" s="48" t="s">
        <v>1456</v>
      </c>
      <c r="D100" s="48" t="s">
        <v>142</v>
      </c>
      <c r="E100" s="48" t="s">
        <v>5000</v>
      </c>
      <c r="F100" s="48" t="s">
        <v>949</v>
      </c>
      <c r="G100" s="48" t="s">
        <v>1010</v>
      </c>
      <c r="H100" s="48" t="s">
        <v>4891</v>
      </c>
    </row>
    <row r="101" spans="1:8" ht="15" x14ac:dyDescent="0.25">
      <c r="A101" s="48" t="s">
        <v>2684</v>
      </c>
      <c r="B101" s="48" t="s">
        <v>4874</v>
      </c>
      <c r="C101" s="48" t="s">
        <v>1456</v>
      </c>
      <c r="D101" s="48" t="s">
        <v>143</v>
      </c>
      <c r="E101" s="48" t="s">
        <v>5001</v>
      </c>
      <c r="F101" s="48" t="s">
        <v>949</v>
      </c>
      <c r="G101" s="48" t="s">
        <v>1259</v>
      </c>
      <c r="H101" s="48" t="s">
        <v>4950</v>
      </c>
    </row>
    <row r="102" spans="1:8" ht="15" x14ac:dyDescent="0.25">
      <c r="A102" s="48" t="s">
        <v>2515</v>
      </c>
      <c r="B102" s="48" t="s">
        <v>4874</v>
      </c>
      <c r="C102" s="48" t="s">
        <v>1539</v>
      </c>
      <c r="D102" s="48" t="s">
        <v>145</v>
      </c>
      <c r="E102" s="48" t="s">
        <v>5002</v>
      </c>
      <c r="F102" s="48" t="s">
        <v>949</v>
      </c>
      <c r="G102" s="48" t="s">
        <v>952</v>
      </c>
      <c r="H102" s="48" t="s">
        <v>4889</v>
      </c>
    </row>
    <row r="103" spans="1:8" ht="15" x14ac:dyDescent="0.25">
      <c r="A103" s="48" t="s">
        <v>3234</v>
      </c>
      <c r="B103" s="48" t="s">
        <v>4874</v>
      </c>
      <c r="C103" s="48" t="s">
        <v>1539</v>
      </c>
      <c r="D103" s="48" t="s">
        <v>146</v>
      </c>
      <c r="E103" s="48" t="s">
        <v>5003</v>
      </c>
      <c r="F103" s="48" t="s">
        <v>949</v>
      </c>
      <c r="G103" s="48" t="s">
        <v>1521</v>
      </c>
      <c r="H103" s="48" t="s">
        <v>5004</v>
      </c>
    </row>
    <row r="104" spans="1:8" ht="15" x14ac:dyDescent="0.25">
      <c r="A104" s="48" t="s">
        <v>1402</v>
      </c>
      <c r="B104" s="48" t="s">
        <v>4874</v>
      </c>
      <c r="C104" s="48" t="s">
        <v>1539</v>
      </c>
      <c r="D104" s="48" t="s">
        <v>147</v>
      </c>
      <c r="E104" s="48" t="s">
        <v>5005</v>
      </c>
      <c r="F104" s="48" t="s">
        <v>949</v>
      </c>
      <c r="G104" s="48" t="s">
        <v>952</v>
      </c>
      <c r="H104" s="48" t="s">
        <v>4889</v>
      </c>
    </row>
    <row r="105" spans="1:8" ht="15" x14ac:dyDescent="0.25">
      <c r="A105" s="48" t="s">
        <v>2679</v>
      </c>
      <c r="B105" s="48" t="s">
        <v>4874</v>
      </c>
      <c r="C105" s="48" t="s">
        <v>1539</v>
      </c>
      <c r="D105" s="48" t="s">
        <v>148</v>
      </c>
      <c r="E105" s="48" t="s">
        <v>5006</v>
      </c>
      <c r="F105" s="48" t="s">
        <v>949</v>
      </c>
      <c r="G105" s="48" t="s">
        <v>965</v>
      </c>
      <c r="H105" s="48" t="s">
        <v>4894</v>
      </c>
    </row>
    <row r="106" spans="1:8" ht="15" x14ac:dyDescent="0.25">
      <c r="A106" s="48" t="s">
        <v>3213</v>
      </c>
      <c r="B106" s="48" t="s">
        <v>4874</v>
      </c>
      <c r="C106" s="48" t="s">
        <v>1539</v>
      </c>
      <c r="D106" s="48" t="s">
        <v>149</v>
      </c>
      <c r="E106" s="48" t="s">
        <v>5007</v>
      </c>
      <c r="F106" s="48" t="s">
        <v>949</v>
      </c>
      <c r="G106" s="48" t="s">
        <v>952</v>
      </c>
      <c r="H106" s="48" t="s">
        <v>4889</v>
      </c>
    </row>
    <row r="107" spans="1:8" ht="15" x14ac:dyDescent="0.25">
      <c r="A107" s="48" t="s">
        <v>1316</v>
      </c>
      <c r="B107" s="48" t="s">
        <v>4874</v>
      </c>
      <c r="C107" s="48" t="s">
        <v>1539</v>
      </c>
      <c r="D107" s="48" t="s">
        <v>150</v>
      </c>
      <c r="E107" s="48" t="s">
        <v>5008</v>
      </c>
      <c r="F107" s="48" t="s">
        <v>949</v>
      </c>
      <c r="G107" s="48" t="s">
        <v>1521</v>
      </c>
      <c r="H107" s="48" t="s">
        <v>5004</v>
      </c>
    </row>
    <row r="108" spans="1:8" ht="15" x14ac:dyDescent="0.25">
      <c r="A108" s="48" t="s">
        <v>5009</v>
      </c>
      <c r="B108" s="48" t="s">
        <v>4874</v>
      </c>
      <c r="C108" s="48" t="s">
        <v>1539</v>
      </c>
      <c r="D108" s="48" t="s">
        <v>151</v>
      </c>
      <c r="E108" s="48" t="s">
        <v>5010</v>
      </c>
      <c r="F108" s="48" t="s">
        <v>949</v>
      </c>
      <c r="G108" s="48" t="s">
        <v>952</v>
      </c>
      <c r="H108" s="48" t="s">
        <v>4889</v>
      </c>
    </row>
    <row r="109" spans="1:8" ht="15" x14ac:dyDescent="0.25">
      <c r="A109" s="48" t="s">
        <v>997</v>
      </c>
      <c r="B109" s="48" t="s">
        <v>4874</v>
      </c>
      <c r="C109" s="48" t="s">
        <v>1539</v>
      </c>
      <c r="D109" s="48" t="s">
        <v>152</v>
      </c>
      <c r="E109" s="48" t="s">
        <v>5011</v>
      </c>
      <c r="F109" s="48" t="s">
        <v>949</v>
      </c>
      <c r="G109" s="48" t="s">
        <v>1010</v>
      </c>
      <c r="H109" s="48" t="s">
        <v>4891</v>
      </c>
    </row>
    <row r="110" spans="1:8" ht="15" x14ac:dyDescent="0.25">
      <c r="A110" s="48" t="s">
        <v>2978</v>
      </c>
      <c r="B110" s="48" t="s">
        <v>4874</v>
      </c>
      <c r="C110" s="48" t="s">
        <v>1578</v>
      </c>
      <c r="D110" s="48" t="s">
        <v>154</v>
      </c>
      <c r="E110" s="48" t="s">
        <v>5012</v>
      </c>
      <c r="F110" s="48" t="s">
        <v>949</v>
      </c>
      <c r="G110" s="48" t="s">
        <v>965</v>
      </c>
      <c r="H110" s="48" t="s">
        <v>4894</v>
      </c>
    </row>
    <row r="111" spans="1:8" ht="15" x14ac:dyDescent="0.25">
      <c r="A111" s="48" t="s">
        <v>2037</v>
      </c>
      <c r="B111" s="48" t="s">
        <v>4874</v>
      </c>
      <c r="C111" s="48" t="s">
        <v>1578</v>
      </c>
      <c r="D111" s="48" t="s">
        <v>155</v>
      </c>
      <c r="E111" s="48" t="s">
        <v>5013</v>
      </c>
      <c r="F111" s="48" t="s">
        <v>949</v>
      </c>
      <c r="G111" s="48" t="s">
        <v>999</v>
      </c>
      <c r="H111" s="48" t="s">
        <v>4886</v>
      </c>
    </row>
    <row r="112" spans="1:8" ht="15" x14ac:dyDescent="0.25">
      <c r="A112" s="48" t="s">
        <v>2435</v>
      </c>
      <c r="B112" s="48" t="s">
        <v>4874</v>
      </c>
      <c r="C112" s="48" t="s">
        <v>1578</v>
      </c>
      <c r="D112" s="48" t="s">
        <v>156</v>
      </c>
      <c r="E112" s="48" t="s">
        <v>5014</v>
      </c>
      <c r="F112" s="48" t="s">
        <v>949</v>
      </c>
      <c r="G112" s="48" t="s">
        <v>999</v>
      </c>
      <c r="H112" s="48" t="s">
        <v>4886</v>
      </c>
    </row>
    <row r="113" spans="1:8" ht="15" x14ac:dyDescent="0.25">
      <c r="A113" s="48" t="s">
        <v>3501</v>
      </c>
      <c r="B113" s="48" t="s">
        <v>4874</v>
      </c>
      <c r="C113" s="48" t="s">
        <v>1578</v>
      </c>
      <c r="D113" s="48" t="s">
        <v>157</v>
      </c>
      <c r="E113" s="48" t="s">
        <v>5015</v>
      </c>
      <c r="F113" s="48" t="s">
        <v>949</v>
      </c>
      <c r="G113" s="48" t="s">
        <v>965</v>
      </c>
      <c r="H113" s="48" t="s">
        <v>4894</v>
      </c>
    </row>
    <row r="114" spans="1:8" ht="15" x14ac:dyDescent="0.25">
      <c r="A114" s="48" t="s">
        <v>4324</v>
      </c>
      <c r="B114" s="48" t="s">
        <v>4874</v>
      </c>
      <c r="C114" s="48" t="s">
        <v>1578</v>
      </c>
      <c r="D114" s="48" t="s">
        <v>158</v>
      </c>
      <c r="E114" s="48" t="s">
        <v>5016</v>
      </c>
      <c r="F114" s="48" t="s">
        <v>949</v>
      </c>
      <c r="G114" s="48" t="s">
        <v>1317</v>
      </c>
      <c r="H114" s="48" t="s">
        <v>4880</v>
      </c>
    </row>
    <row r="115" spans="1:8" ht="15" x14ac:dyDescent="0.25">
      <c r="A115" s="48" t="s">
        <v>5017</v>
      </c>
      <c r="B115" s="48" t="s">
        <v>4874</v>
      </c>
      <c r="C115" s="48" t="s">
        <v>1578</v>
      </c>
      <c r="D115" s="48" t="s">
        <v>159</v>
      </c>
      <c r="E115" s="48" t="s">
        <v>5018</v>
      </c>
      <c r="F115" s="48" t="s">
        <v>949</v>
      </c>
      <c r="G115" s="48" t="s">
        <v>965</v>
      </c>
      <c r="H115" s="48" t="s">
        <v>4894</v>
      </c>
    </row>
    <row r="116" spans="1:8" ht="15" x14ac:dyDescent="0.25">
      <c r="A116" s="48" t="s">
        <v>3410</v>
      </c>
      <c r="B116" s="48" t="s">
        <v>4874</v>
      </c>
      <c r="C116" s="48" t="s">
        <v>1578</v>
      </c>
      <c r="D116" s="48" t="s">
        <v>160</v>
      </c>
      <c r="E116" s="48" t="s">
        <v>5019</v>
      </c>
      <c r="F116" s="48" t="s">
        <v>949</v>
      </c>
      <c r="G116" s="48" t="s">
        <v>1100</v>
      </c>
      <c r="H116" s="48" t="s">
        <v>4908</v>
      </c>
    </row>
    <row r="117" spans="1:8" ht="15" x14ac:dyDescent="0.25">
      <c r="A117" s="48" t="s">
        <v>5020</v>
      </c>
      <c r="B117" s="48" t="s">
        <v>4874</v>
      </c>
      <c r="C117" s="48" t="s">
        <v>1578</v>
      </c>
      <c r="D117" s="48" t="s">
        <v>161</v>
      </c>
      <c r="E117" s="48" t="s">
        <v>5021</v>
      </c>
      <c r="F117" s="48" t="s">
        <v>949</v>
      </c>
      <c r="G117" s="48" t="s">
        <v>952</v>
      </c>
      <c r="H117" s="48" t="s">
        <v>4889</v>
      </c>
    </row>
    <row r="118" spans="1:8" ht="15" x14ac:dyDescent="0.25">
      <c r="A118" s="48" t="s">
        <v>5022</v>
      </c>
      <c r="B118" s="48" t="s">
        <v>4874</v>
      </c>
      <c r="C118" s="48" t="s">
        <v>1578</v>
      </c>
      <c r="D118" s="48" t="s">
        <v>162</v>
      </c>
      <c r="E118" s="48" t="s">
        <v>5023</v>
      </c>
      <c r="F118" s="48" t="s">
        <v>949</v>
      </c>
      <c r="G118" s="48" t="s">
        <v>952</v>
      </c>
      <c r="H118" s="48" t="s">
        <v>4889</v>
      </c>
    </row>
    <row r="119" spans="1:8" ht="15" x14ac:dyDescent="0.25">
      <c r="A119" s="48" t="s">
        <v>5024</v>
      </c>
      <c r="B119" s="48" t="s">
        <v>4874</v>
      </c>
      <c r="C119" s="48" t="s">
        <v>1578</v>
      </c>
      <c r="D119" s="48" t="s">
        <v>163</v>
      </c>
      <c r="E119" s="48" t="s">
        <v>5025</v>
      </c>
      <c r="F119" s="48" t="s">
        <v>949</v>
      </c>
      <c r="G119" s="48" t="s">
        <v>959</v>
      </c>
      <c r="H119" s="48" t="s">
        <v>4877</v>
      </c>
    </row>
    <row r="120" spans="1:8" ht="15" x14ac:dyDescent="0.25">
      <c r="A120" s="48" t="s">
        <v>5026</v>
      </c>
      <c r="B120" s="48" t="s">
        <v>4874</v>
      </c>
      <c r="C120" s="48" t="s">
        <v>1497</v>
      </c>
      <c r="D120" s="48" t="s">
        <v>166</v>
      </c>
      <c r="E120" s="48" t="s">
        <v>5027</v>
      </c>
      <c r="F120" s="48" t="s">
        <v>949</v>
      </c>
      <c r="G120" s="48" t="s">
        <v>952</v>
      </c>
      <c r="H120" s="48" t="s">
        <v>4889</v>
      </c>
    </row>
    <row r="121" spans="1:8" ht="15" x14ac:dyDescent="0.25">
      <c r="A121" s="48" t="s">
        <v>3964</v>
      </c>
      <c r="B121" s="48" t="s">
        <v>4874</v>
      </c>
      <c r="C121" s="48" t="s">
        <v>1497</v>
      </c>
      <c r="D121" s="48" t="s">
        <v>167</v>
      </c>
      <c r="E121" s="48" t="s">
        <v>5028</v>
      </c>
      <c r="F121" s="48" t="s">
        <v>949</v>
      </c>
      <c r="G121" s="48" t="s">
        <v>952</v>
      </c>
      <c r="H121" s="48" t="s">
        <v>4889</v>
      </c>
    </row>
    <row r="122" spans="1:8" ht="15" x14ac:dyDescent="0.25">
      <c r="A122" s="48" t="s">
        <v>5029</v>
      </c>
      <c r="B122" s="48" t="s">
        <v>4874</v>
      </c>
      <c r="C122" s="48" t="s">
        <v>1497</v>
      </c>
      <c r="D122" s="48" t="s">
        <v>168</v>
      </c>
      <c r="E122" s="48" t="s">
        <v>5030</v>
      </c>
      <c r="F122" s="48" t="s">
        <v>949</v>
      </c>
      <c r="G122" s="48" t="s">
        <v>965</v>
      </c>
      <c r="H122" s="48" t="s">
        <v>4894</v>
      </c>
    </row>
    <row r="123" spans="1:8" ht="15" x14ac:dyDescent="0.25">
      <c r="A123" s="48" t="s">
        <v>2510</v>
      </c>
      <c r="B123" s="48" t="s">
        <v>4874</v>
      </c>
      <c r="C123" s="48" t="s">
        <v>1497</v>
      </c>
      <c r="D123" s="48" t="s">
        <v>169</v>
      </c>
      <c r="E123" s="48" t="s">
        <v>5031</v>
      </c>
      <c r="F123" s="48" t="s">
        <v>949</v>
      </c>
      <c r="G123" s="48" t="s">
        <v>1521</v>
      </c>
      <c r="H123" s="48" t="s">
        <v>5004</v>
      </c>
    </row>
    <row r="124" spans="1:8" ht="15" x14ac:dyDescent="0.25">
      <c r="A124" s="48" t="s">
        <v>4166</v>
      </c>
      <c r="B124" s="48" t="s">
        <v>4874</v>
      </c>
      <c r="C124" s="48" t="s">
        <v>1497</v>
      </c>
      <c r="D124" s="48" t="s">
        <v>170</v>
      </c>
      <c r="E124" s="48" t="s">
        <v>5032</v>
      </c>
      <c r="F124" s="48" t="s">
        <v>949</v>
      </c>
      <c r="G124" s="48" t="s">
        <v>999</v>
      </c>
      <c r="H124" s="48" t="s">
        <v>4886</v>
      </c>
    </row>
    <row r="125" spans="1:8" ht="15" x14ac:dyDescent="0.25">
      <c r="A125" s="48" t="s">
        <v>3461</v>
      </c>
      <c r="B125" s="48" t="s">
        <v>4874</v>
      </c>
      <c r="C125" s="48" t="s">
        <v>1497</v>
      </c>
      <c r="D125" s="48" t="s">
        <v>171</v>
      </c>
      <c r="E125" s="48" t="s">
        <v>5033</v>
      </c>
      <c r="F125" s="48" t="s">
        <v>949</v>
      </c>
      <c r="G125" s="48" t="s">
        <v>976</v>
      </c>
      <c r="H125" s="48" t="s">
        <v>4883</v>
      </c>
    </row>
    <row r="126" spans="1:8" ht="15" x14ac:dyDescent="0.25">
      <c r="A126" s="48" t="s">
        <v>5034</v>
      </c>
      <c r="B126" s="48" t="s">
        <v>4874</v>
      </c>
      <c r="C126" s="48" t="s">
        <v>1497</v>
      </c>
      <c r="D126" s="48" t="s">
        <v>172</v>
      </c>
      <c r="E126" s="48" t="s">
        <v>5035</v>
      </c>
      <c r="F126" s="48" t="s">
        <v>949</v>
      </c>
      <c r="G126" s="48" t="s">
        <v>952</v>
      </c>
      <c r="H126" s="48" t="s">
        <v>4889</v>
      </c>
    </row>
    <row r="127" spans="1:8" ht="15" x14ac:dyDescent="0.25">
      <c r="A127" s="48" t="s">
        <v>5036</v>
      </c>
      <c r="B127" s="48" t="s">
        <v>4874</v>
      </c>
      <c r="C127" s="48" t="s">
        <v>1418</v>
      </c>
      <c r="D127" s="48" t="s">
        <v>174</v>
      </c>
      <c r="E127" s="48" t="s">
        <v>5037</v>
      </c>
      <c r="F127" s="48" t="s">
        <v>949</v>
      </c>
      <c r="G127" s="48" t="s">
        <v>952</v>
      </c>
      <c r="H127" s="48" t="s">
        <v>4889</v>
      </c>
    </row>
    <row r="128" spans="1:8" ht="15" x14ac:dyDescent="0.25">
      <c r="A128" s="48" t="s">
        <v>5038</v>
      </c>
      <c r="B128" s="48" t="s">
        <v>4874</v>
      </c>
      <c r="C128" s="48" t="s">
        <v>1418</v>
      </c>
      <c r="D128" s="48" t="s">
        <v>175</v>
      </c>
      <c r="E128" s="48" t="s">
        <v>5039</v>
      </c>
      <c r="F128" s="48" t="s">
        <v>949</v>
      </c>
      <c r="G128" s="48" t="s">
        <v>952</v>
      </c>
      <c r="H128" s="48" t="s">
        <v>4889</v>
      </c>
    </row>
    <row r="129" spans="1:8" ht="15" x14ac:dyDescent="0.25">
      <c r="A129" s="48" t="s">
        <v>2317</v>
      </c>
      <c r="B129" s="48" t="s">
        <v>4874</v>
      </c>
      <c r="C129" s="48" t="s">
        <v>1418</v>
      </c>
      <c r="D129" s="48" t="s">
        <v>176</v>
      </c>
      <c r="E129" s="48" t="s">
        <v>5040</v>
      </c>
      <c r="F129" s="48" t="s">
        <v>949</v>
      </c>
      <c r="G129" s="48" t="s">
        <v>1192</v>
      </c>
      <c r="H129" s="48" t="s">
        <v>4966</v>
      </c>
    </row>
    <row r="130" spans="1:8" ht="15" x14ac:dyDescent="0.25">
      <c r="A130" s="48" t="s">
        <v>5041</v>
      </c>
      <c r="B130" s="48" t="s">
        <v>4874</v>
      </c>
      <c r="C130" s="48" t="s">
        <v>1418</v>
      </c>
      <c r="D130" s="48" t="s">
        <v>177</v>
      </c>
      <c r="E130" s="48" t="s">
        <v>5042</v>
      </c>
      <c r="F130" s="48" t="s">
        <v>949</v>
      </c>
      <c r="G130" s="48" t="s">
        <v>976</v>
      </c>
      <c r="H130" s="48" t="s">
        <v>4883</v>
      </c>
    </row>
    <row r="131" spans="1:8" ht="15" x14ac:dyDescent="0.25">
      <c r="A131" s="48" t="s">
        <v>5043</v>
      </c>
      <c r="B131" s="48" t="s">
        <v>4874</v>
      </c>
      <c r="C131" s="48" t="s">
        <v>1418</v>
      </c>
      <c r="D131" s="48" t="s">
        <v>178</v>
      </c>
      <c r="E131" s="48" t="s">
        <v>5044</v>
      </c>
      <c r="F131" s="48" t="s">
        <v>949</v>
      </c>
      <c r="G131" s="48" t="s">
        <v>976</v>
      </c>
      <c r="H131" s="48" t="s">
        <v>4883</v>
      </c>
    </row>
    <row r="132" spans="1:8" ht="15" x14ac:dyDescent="0.25">
      <c r="A132" s="48" t="s">
        <v>5045</v>
      </c>
      <c r="B132" s="48" t="s">
        <v>4874</v>
      </c>
      <c r="C132" s="48" t="s">
        <v>1418</v>
      </c>
      <c r="D132" s="48" t="s">
        <v>179</v>
      </c>
      <c r="E132" s="48" t="s">
        <v>5046</v>
      </c>
      <c r="F132" s="48" t="s">
        <v>949</v>
      </c>
      <c r="G132" s="48" t="s">
        <v>965</v>
      </c>
      <c r="H132" s="48" t="s">
        <v>4894</v>
      </c>
    </row>
    <row r="133" spans="1:8" ht="15" x14ac:dyDescent="0.25">
      <c r="A133" s="48" t="s">
        <v>5047</v>
      </c>
      <c r="B133" s="48" t="s">
        <v>4874</v>
      </c>
      <c r="C133" s="48" t="s">
        <v>1418</v>
      </c>
      <c r="D133" s="48" t="s">
        <v>180</v>
      </c>
      <c r="E133" s="48" t="s">
        <v>5048</v>
      </c>
      <c r="F133" s="48" t="s">
        <v>949</v>
      </c>
      <c r="G133" s="48" t="s">
        <v>952</v>
      </c>
      <c r="H133" s="48" t="s">
        <v>4889</v>
      </c>
    </row>
    <row r="134" spans="1:8" ht="15" x14ac:dyDescent="0.25">
      <c r="A134" s="48" t="s">
        <v>5049</v>
      </c>
      <c r="B134" s="48" t="s">
        <v>4874</v>
      </c>
      <c r="C134" s="48" t="s">
        <v>1418</v>
      </c>
      <c r="D134" s="48" t="s">
        <v>181</v>
      </c>
      <c r="E134" s="48" t="s">
        <v>5050</v>
      </c>
      <c r="F134" s="48" t="s">
        <v>949</v>
      </c>
      <c r="G134" s="48" t="s">
        <v>952</v>
      </c>
      <c r="H134" s="48" t="s">
        <v>4889</v>
      </c>
    </row>
    <row r="135" spans="1:8" ht="15" x14ac:dyDescent="0.25">
      <c r="A135" s="48" t="s">
        <v>2755</v>
      </c>
      <c r="B135" s="48" t="s">
        <v>4878</v>
      </c>
      <c r="C135" s="48" t="s">
        <v>1755</v>
      </c>
      <c r="D135" s="48" t="s">
        <v>183</v>
      </c>
      <c r="E135" s="48" t="s">
        <v>5051</v>
      </c>
      <c r="F135" s="48" t="s">
        <v>949</v>
      </c>
      <c r="G135" s="48" t="s">
        <v>1259</v>
      </c>
      <c r="H135" s="48" t="s">
        <v>4950</v>
      </c>
    </row>
    <row r="136" spans="1:8" ht="15" x14ac:dyDescent="0.25">
      <c r="A136" s="48" t="s">
        <v>5052</v>
      </c>
      <c r="B136" s="48" t="s">
        <v>4878</v>
      </c>
      <c r="C136" s="48" t="s">
        <v>1755</v>
      </c>
      <c r="D136" s="48" t="s">
        <v>184</v>
      </c>
      <c r="E136" s="48" t="s">
        <v>5053</v>
      </c>
      <c r="F136" s="48" t="s">
        <v>949</v>
      </c>
      <c r="G136" s="48" t="s">
        <v>952</v>
      </c>
      <c r="H136" s="48" t="s">
        <v>4889</v>
      </c>
    </row>
    <row r="137" spans="1:8" ht="15" x14ac:dyDescent="0.25">
      <c r="A137" s="48" t="s">
        <v>3741</v>
      </c>
      <c r="B137" s="48" t="s">
        <v>4878</v>
      </c>
      <c r="C137" s="48" t="s">
        <v>1755</v>
      </c>
      <c r="D137" s="48" t="s">
        <v>185</v>
      </c>
      <c r="E137" s="48" t="s">
        <v>5054</v>
      </c>
      <c r="F137" s="48" t="s">
        <v>949</v>
      </c>
      <c r="G137" s="48" t="s">
        <v>965</v>
      </c>
      <c r="H137" s="48" t="s">
        <v>4894</v>
      </c>
    </row>
    <row r="138" spans="1:8" ht="15" x14ac:dyDescent="0.25">
      <c r="A138" s="48" t="s">
        <v>2042</v>
      </c>
      <c r="B138" s="48" t="s">
        <v>4878</v>
      </c>
      <c r="C138" s="48" t="s">
        <v>1755</v>
      </c>
      <c r="D138" s="48" t="s">
        <v>186</v>
      </c>
      <c r="E138" s="48" t="s">
        <v>5055</v>
      </c>
      <c r="F138" s="48" t="s">
        <v>949</v>
      </c>
      <c r="G138" s="48" t="s">
        <v>1010</v>
      </c>
      <c r="H138" s="48" t="s">
        <v>4891</v>
      </c>
    </row>
    <row r="139" spans="1:8" ht="15" x14ac:dyDescent="0.25">
      <c r="A139" s="48" t="s">
        <v>5056</v>
      </c>
      <c r="B139" s="48" t="s">
        <v>4878</v>
      </c>
      <c r="C139" s="48" t="s">
        <v>1755</v>
      </c>
      <c r="D139" s="48" t="s">
        <v>187</v>
      </c>
      <c r="E139" s="48" t="s">
        <v>5057</v>
      </c>
      <c r="F139" s="48" t="s">
        <v>949</v>
      </c>
      <c r="G139" s="48" t="s">
        <v>959</v>
      </c>
      <c r="H139" s="48" t="s">
        <v>4877</v>
      </c>
    </row>
    <row r="140" spans="1:8" ht="15" x14ac:dyDescent="0.25">
      <c r="A140" s="48" t="s">
        <v>5058</v>
      </c>
      <c r="B140" s="48" t="s">
        <v>4878</v>
      </c>
      <c r="C140" s="48" t="s">
        <v>1755</v>
      </c>
      <c r="D140" s="48" t="s">
        <v>188</v>
      </c>
      <c r="E140" s="48" t="s">
        <v>5059</v>
      </c>
      <c r="F140" s="48" t="s">
        <v>949</v>
      </c>
      <c r="G140" s="48" t="s">
        <v>965</v>
      </c>
      <c r="H140" s="48" t="s">
        <v>4894</v>
      </c>
    </row>
    <row r="141" spans="1:8" ht="15" x14ac:dyDescent="0.25">
      <c r="A141" s="48" t="s">
        <v>5060</v>
      </c>
      <c r="B141" s="48" t="s">
        <v>4878</v>
      </c>
      <c r="C141" s="48" t="s">
        <v>1755</v>
      </c>
      <c r="D141" s="48" t="s">
        <v>189</v>
      </c>
      <c r="E141" s="48" t="s">
        <v>5061</v>
      </c>
      <c r="F141" s="48" t="s">
        <v>949</v>
      </c>
      <c r="G141" s="48" t="s">
        <v>952</v>
      </c>
      <c r="H141" s="48" t="s">
        <v>4889</v>
      </c>
    </row>
    <row r="142" spans="1:8" ht="15" x14ac:dyDescent="0.25">
      <c r="A142" s="48" t="s">
        <v>5062</v>
      </c>
      <c r="B142" s="48" t="s">
        <v>4878</v>
      </c>
      <c r="C142" s="48" t="s">
        <v>1755</v>
      </c>
      <c r="D142" s="48" t="s">
        <v>190</v>
      </c>
      <c r="E142" s="48" t="s">
        <v>5063</v>
      </c>
      <c r="F142" s="48" t="s">
        <v>949</v>
      </c>
      <c r="G142" s="48" t="s">
        <v>976</v>
      </c>
      <c r="H142" s="48" t="s">
        <v>4883</v>
      </c>
    </row>
    <row r="143" spans="1:8" ht="15" x14ac:dyDescent="0.25">
      <c r="A143" s="48" t="s">
        <v>5064</v>
      </c>
      <c r="B143" s="48" t="s">
        <v>4878</v>
      </c>
      <c r="C143" s="48" t="s">
        <v>1755</v>
      </c>
      <c r="D143" s="48" t="s">
        <v>191</v>
      </c>
      <c r="E143" s="48" t="s">
        <v>5065</v>
      </c>
      <c r="F143" s="48" t="s">
        <v>949</v>
      </c>
      <c r="G143" s="48" t="s">
        <v>952</v>
      </c>
      <c r="H143" s="48" t="s">
        <v>4889</v>
      </c>
    </row>
    <row r="144" spans="1:8" ht="15" x14ac:dyDescent="0.25">
      <c r="A144" s="48" t="s">
        <v>3647</v>
      </c>
      <c r="B144" s="48" t="s">
        <v>4878</v>
      </c>
      <c r="C144" s="48" t="s">
        <v>1755</v>
      </c>
      <c r="D144" s="48" t="s">
        <v>192</v>
      </c>
      <c r="E144" s="48" t="s">
        <v>5066</v>
      </c>
      <c r="F144" s="48" t="s">
        <v>949</v>
      </c>
      <c r="G144" s="48" t="s">
        <v>976</v>
      </c>
      <c r="H144" s="48" t="s">
        <v>4883</v>
      </c>
    </row>
    <row r="145" spans="1:8" ht="15" x14ac:dyDescent="0.25">
      <c r="A145" s="48" t="s">
        <v>5067</v>
      </c>
      <c r="B145" s="48" t="s">
        <v>4878</v>
      </c>
      <c r="C145" s="48" t="s">
        <v>1755</v>
      </c>
      <c r="D145" s="48" t="s">
        <v>193</v>
      </c>
      <c r="E145" s="48" t="s">
        <v>5068</v>
      </c>
      <c r="F145" s="48" t="s">
        <v>949</v>
      </c>
      <c r="G145" s="48" t="s">
        <v>1259</v>
      </c>
      <c r="H145" s="48" t="s">
        <v>4950</v>
      </c>
    </row>
    <row r="146" spans="1:8" ht="15" x14ac:dyDescent="0.25">
      <c r="A146" s="48" t="s">
        <v>5069</v>
      </c>
      <c r="B146" s="48" t="s">
        <v>4878</v>
      </c>
      <c r="C146" s="48" t="s">
        <v>1628</v>
      </c>
      <c r="D146" s="48" t="s">
        <v>195</v>
      </c>
      <c r="E146" s="48" t="s">
        <v>5070</v>
      </c>
      <c r="F146" s="48" t="s">
        <v>949</v>
      </c>
      <c r="G146" s="48" t="s">
        <v>952</v>
      </c>
      <c r="H146" s="48" t="s">
        <v>4889</v>
      </c>
    </row>
    <row r="147" spans="1:8" ht="15" x14ac:dyDescent="0.25">
      <c r="A147" s="48" t="s">
        <v>5071</v>
      </c>
      <c r="B147" s="48" t="s">
        <v>4878</v>
      </c>
      <c r="C147" s="48" t="s">
        <v>1628</v>
      </c>
      <c r="D147" s="48" t="s">
        <v>196</v>
      </c>
      <c r="E147" s="48" t="s">
        <v>5072</v>
      </c>
      <c r="F147" s="48" t="s">
        <v>949</v>
      </c>
      <c r="G147" s="48" t="s">
        <v>976</v>
      </c>
      <c r="H147" s="48" t="s">
        <v>4883</v>
      </c>
    </row>
    <row r="148" spans="1:8" ht="15" x14ac:dyDescent="0.25">
      <c r="A148" s="48" t="s">
        <v>5073</v>
      </c>
      <c r="B148" s="48" t="s">
        <v>4878</v>
      </c>
      <c r="C148" s="48" t="s">
        <v>1628</v>
      </c>
      <c r="D148" s="48" t="s">
        <v>197</v>
      </c>
      <c r="E148" s="48" t="s">
        <v>5074</v>
      </c>
      <c r="F148" s="48" t="s">
        <v>949</v>
      </c>
      <c r="G148" s="48" t="s">
        <v>952</v>
      </c>
      <c r="H148" s="48" t="s">
        <v>4889</v>
      </c>
    </row>
    <row r="149" spans="1:8" ht="15" x14ac:dyDescent="0.25">
      <c r="A149" s="48" t="s">
        <v>2789</v>
      </c>
      <c r="B149" s="48" t="s">
        <v>4878</v>
      </c>
      <c r="C149" s="48" t="s">
        <v>1628</v>
      </c>
      <c r="D149" s="48" t="s">
        <v>198</v>
      </c>
      <c r="E149" s="48" t="s">
        <v>5075</v>
      </c>
      <c r="F149" s="48" t="s">
        <v>949</v>
      </c>
      <c r="G149" s="48" t="s">
        <v>965</v>
      </c>
      <c r="H149" s="48" t="s">
        <v>4894</v>
      </c>
    </row>
    <row r="150" spans="1:8" ht="15" x14ac:dyDescent="0.25">
      <c r="A150" s="48" t="s">
        <v>5076</v>
      </c>
      <c r="B150" s="48" t="s">
        <v>4878</v>
      </c>
      <c r="C150" s="48" t="s">
        <v>1628</v>
      </c>
      <c r="D150" s="48" t="s">
        <v>199</v>
      </c>
      <c r="E150" s="48" t="s">
        <v>5077</v>
      </c>
      <c r="F150" s="48" t="s">
        <v>949</v>
      </c>
      <c r="G150" s="48" t="s">
        <v>952</v>
      </c>
      <c r="H150" s="48" t="s">
        <v>4889</v>
      </c>
    </row>
    <row r="151" spans="1:8" ht="15" x14ac:dyDescent="0.25">
      <c r="A151" s="48" t="s">
        <v>5078</v>
      </c>
      <c r="B151" s="48" t="s">
        <v>4878</v>
      </c>
      <c r="C151" s="48" t="s">
        <v>1628</v>
      </c>
      <c r="D151" s="48" t="s">
        <v>200</v>
      </c>
      <c r="E151" s="48" t="s">
        <v>5079</v>
      </c>
      <c r="F151" s="48" t="s">
        <v>949</v>
      </c>
      <c r="G151" s="48" t="s">
        <v>1100</v>
      </c>
      <c r="H151" s="48" t="s">
        <v>4908</v>
      </c>
    </row>
    <row r="152" spans="1:8" ht="15" x14ac:dyDescent="0.25">
      <c r="A152" s="48" t="s">
        <v>5080</v>
      </c>
      <c r="B152" s="48" t="s">
        <v>4878</v>
      </c>
      <c r="C152" s="48" t="s">
        <v>1628</v>
      </c>
      <c r="D152" s="48" t="s">
        <v>201</v>
      </c>
      <c r="E152" s="48" t="s">
        <v>5081</v>
      </c>
      <c r="F152" s="48" t="s">
        <v>949</v>
      </c>
      <c r="G152" s="48" t="s">
        <v>1100</v>
      </c>
      <c r="H152" s="48" t="s">
        <v>4908</v>
      </c>
    </row>
    <row r="153" spans="1:8" ht="15" x14ac:dyDescent="0.25">
      <c r="A153" s="48" t="s">
        <v>5082</v>
      </c>
      <c r="B153" s="48" t="s">
        <v>4878</v>
      </c>
      <c r="C153" s="48" t="s">
        <v>1664</v>
      </c>
      <c r="D153" s="48" t="s">
        <v>203</v>
      </c>
      <c r="E153" s="48" t="s">
        <v>5083</v>
      </c>
      <c r="F153" s="48" t="s">
        <v>949</v>
      </c>
      <c r="G153" s="48" t="s">
        <v>952</v>
      </c>
      <c r="H153" s="48" t="s">
        <v>4889</v>
      </c>
    </row>
    <row r="154" spans="1:8" ht="15" x14ac:dyDescent="0.25">
      <c r="A154" s="48" t="s">
        <v>5084</v>
      </c>
      <c r="B154" s="48" t="s">
        <v>4878</v>
      </c>
      <c r="C154" s="48" t="s">
        <v>1664</v>
      </c>
      <c r="D154" s="48" t="s">
        <v>204</v>
      </c>
      <c r="E154" s="48" t="s">
        <v>5085</v>
      </c>
      <c r="F154" s="48" t="s">
        <v>949</v>
      </c>
      <c r="G154" s="48" t="s">
        <v>959</v>
      </c>
      <c r="H154" s="48" t="s">
        <v>4877</v>
      </c>
    </row>
    <row r="155" spans="1:8" ht="15" x14ac:dyDescent="0.25">
      <c r="A155" s="48" t="s">
        <v>5086</v>
      </c>
      <c r="B155" s="48" t="s">
        <v>4878</v>
      </c>
      <c r="C155" s="48" t="s">
        <v>1664</v>
      </c>
      <c r="D155" s="48" t="s">
        <v>205</v>
      </c>
      <c r="E155" s="48" t="s">
        <v>5087</v>
      </c>
      <c r="F155" s="48" t="s">
        <v>949</v>
      </c>
      <c r="G155" s="48" t="s">
        <v>965</v>
      </c>
      <c r="H155" s="48" t="s">
        <v>4894</v>
      </c>
    </row>
    <row r="156" spans="1:8" ht="15" x14ac:dyDescent="0.25">
      <c r="A156" s="48" t="s">
        <v>5088</v>
      </c>
      <c r="B156" s="48" t="s">
        <v>4878</v>
      </c>
      <c r="C156" s="48" t="s">
        <v>1664</v>
      </c>
      <c r="D156" s="48" t="s">
        <v>206</v>
      </c>
      <c r="E156" s="48" t="s">
        <v>5089</v>
      </c>
      <c r="F156" s="48" t="s">
        <v>949</v>
      </c>
      <c r="G156" s="48" t="s">
        <v>965</v>
      </c>
      <c r="H156" s="48" t="s">
        <v>4894</v>
      </c>
    </row>
    <row r="157" spans="1:8" ht="15" x14ac:dyDescent="0.25">
      <c r="A157" s="48" t="s">
        <v>3101</v>
      </c>
      <c r="B157" s="48" t="s">
        <v>4878</v>
      </c>
      <c r="C157" s="48" t="s">
        <v>1664</v>
      </c>
      <c r="D157" s="48" t="s">
        <v>207</v>
      </c>
      <c r="E157" s="48" t="s">
        <v>5090</v>
      </c>
      <c r="F157" s="48" t="s">
        <v>949</v>
      </c>
      <c r="G157" s="48" t="s">
        <v>952</v>
      </c>
      <c r="H157" s="48" t="s">
        <v>4889</v>
      </c>
    </row>
    <row r="158" spans="1:8" ht="15" x14ac:dyDescent="0.25">
      <c r="A158" s="48" t="s">
        <v>5091</v>
      </c>
      <c r="B158" s="48" t="s">
        <v>4878</v>
      </c>
      <c r="C158" s="48" t="s">
        <v>1664</v>
      </c>
      <c r="D158" s="48" t="s">
        <v>208</v>
      </c>
      <c r="E158" s="48" t="s">
        <v>5092</v>
      </c>
      <c r="F158" s="48" t="s">
        <v>949</v>
      </c>
      <c r="G158" s="48" t="s">
        <v>999</v>
      </c>
      <c r="H158" s="48" t="s">
        <v>4886</v>
      </c>
    </row>
    <row r="159" spans="1:8" ht="15" x14ac:dyDescent="0.25">
      <c r="A159" s="48" t="s">
        <v>5093</v>
      </c>
      <c r="B159" s="48" t="s">
        <v>4878</v>
      </c>
      <c r="C159" s="48" t="s">
        <v>1664</v>
      </c>
      <c r="D159" s="48" t="s">
        <v>209</v>
      </c>
      <c r="E159" s="48" t="s">
        <v>5094</v>
      </c>
      <c r="F159" s="48" t="s">
        <v>949</v>
      </c>
      <c r="G159" s="48" t="s">
        <v>959</v>
      </c>
      <c r="H159" s="48" t="s">
        <v>4877</v>
      </c>
    </row>
    <row r="160" spans="1:8" ht="15" x14ac:dyDescent="0.25">
      <c r="A160" s="48" t="s">
        <v>5095</v>
      </c>
      <c r="B160" s="48" t="s">
        <v>4878</v>
      </c>
      <c r="C160" s="48" t="s">
        <v>1664</v>
      </c>
      <c r="D160" s="48" t="s">
        <v>210</v>
      </c>
      <c r="E160" s="48" t="s">
        <v>5096</v>
      </c>
      <c r="F160" s="48" t="s">
        <v>949</v>
      </c>
      <c r="G160" s="48" t="s">
        <v>965</v>
      </c>
      <c r="H160" s="48" t="s">
        <v>4894</v>
      </c>
    </row>
    <row r="161" spans="1:8" ht="15" x14ac:dyDescent="0.25">
      <c r="A161" s="48" t="s">
        <v>3815</v>
      </c>
      <c r="B161" s="48" t="s">
        <v>4878</v>
      </c>
      <c r="C161" s="48" t="s">
        <v>1664</v>
      </c>
      <c r="D161" s="48" t="s">
        <v>211</v>
      </c>
      <c r="E161" s="48" t="s">
        <v>5097</v>
      </c>
      <c r="F161" s="48" t="s">
        <v>949</v>
      </c>
      <c r="G161" s="48" t="s">
        <v>965</v>
      </c>
      <c r="H161" s="48" t="s">
        <v>4894</v>
      </c>
    </row>
    <row r="162" spans="1:8" ht="15" x14ac:dyDescent="0.25">
      <c r="A162" s="48" t="s">
        <v>1925</v>
      </c>
      <c r="B162" s="48" t="s">
        <v>4878</v>
      </c>
      <c r="C162" s="48" t="s">
        <v>1664</v>
      </c>
      <c r="D162" s="48" t="s">
        <v>212</v>
      </c>
      <c r="E162" s="48" t="s">
        <v>5098</v>
      </c>
      <c r="F162" s="48" t="s">
        <v>949</v>
      </c>
      <c r="G162" s="48" t="s">
        <v>1010</v>
      </c>
      <c r="H162" s="48" t="s">
        <v>4891</v>
      </c>
    </row>
    <row r="163" spans="1:8" ht="15" x14ac:dyDescent="0.25">
      <c r="A163" s="48" t="s">
        <v>5099</v>
      </c>
      <c r="B163" s="48" t="s">
        <v>4878</v>
      </c>
      <c r="C163" s="48" t="s">
        <v>1664</v>
      </c>
      <c r="D163" s="48" t="s">
        <v>213</v>
      </c>
      <c r="E163" s="48" t="s">
        <v>5100</v>
      </c>
      <c r="F163" s="48" t="s">
        <v>949</v>
      </c>
      <c r="G163" s="48" t="s">
        <v>952</v>
      </c>
      <c r="H163" s="48" t="s">
        <v>4889</v>
      </c>
    </row>
    <row r="164" spans="1:8" ht="15" x14ac:dyDescent="0.25">
      <c r="A164" s="48" t="s">
        <v>5101</v>
      </c>
      <c r="B164" s="48" t="s">
        <v>4878</v>
      </c>
      <c r="C164" s="48" t="s">
        <v>1664</v>
      </c>
      <c r="D164" s="48" t="s">
        <v>214</v>
      </c>
      <c r="E164" s="48" t="s">
        <v>5102</v>
      </c>
      <c r="F164" s="48" t="s">
        <v>949</v>
      </c>
      <c r="G164" s="48" t="s">
        <v>952</v>
      </c>
      <c r="H164" s="48" t="s">
        <v>4889</v>
      </c>
    </row>
    <row r="165" spans="1:8" ht="15" x14ac:dyDescent="0.25">
      <c r="A165" s="48" t="s">
        <v>3720</v>
      </c>
      <c r="B165" s="48" t="s">
        <v>4878</v>
      </c>
      <c r="C165" s="48" t="s">
        <v>1664</v>
      </c>
      <c r="D165" s="48" t="s">
        <v>1716</v>
      </c>
      <c r="E165" s="48" t="s">
        <v>5103</v>
      </c>
      <c r="F165" s="48" t="s">
        <v>949</v>
      </c>
      <c r="G165" s="48" t="s">
        <v>1100</v>
      </c>
      <c r="H165" s="48" t="s">
        <v>4908</v>
      </c>
    </row>
    <row r="166" spans="1:8" ht="15" x14ac:dyDescent="0.25">
      <c r="A166" s="48" t="s">
        <v>5104</v>
      </c>
      <c r="B166" s="48" t="s">
        <v>4878</v>
      </c>
      <c r="C166" s="48" t="s">
        <v>1806</v>
      </c>
      <c r="D166" s="48" t="s">
        <v>216</v>
      </c>
      <c r="E166" s="48" t="s">
        <v>5105</v>
      </c>
      <c r="F166" s="48" t="s">
        <v>949</v>
      </c>
      <c r="G166" s="48" t="s">
        <v>976</v>
      </c>
      <c r="H166" s="48" t="s">
        <v>4883</v>
      </c>
    </row>
    <row r="167" spans="1:8" ht="15" x14ac:dyDescent="0.25">
      <c r="A167" s="48" t="s">
        <v>5106</v>
      </c>
      <c r="B167" s="48" t="s">
        <v>4878</v>
      </c>
      <c r="C167" s="48" t="s">
        <v>1806</v>
      </c>
      <c r="D167" s="48" t="s">
        <v>217</v>
      </c>
      <c r="E167" s="48" t="s">
        <v>5107</v>
      </c>
      <c r="F167" s="48" t="s">
        <v>949</v>
      </c>
      <c r="G167" s="48" t="s">
        <v>952</v>
      </c>
      <c r="H167" s="48" t="s">
        <v>4889</v>
      </c>
    </row>
    <row r="168" spans="1:8" ht="15" x14ac:dyDescent="0.25">
      <c r="A168" s="48" t="s">
        <v>4275</v>
      </c>
      <c r="B168" s="48" t="s">
        <v>4878</v>
      </c>
      <c r="C168" s="48" t="s">
        <v>1806</v>
      </c>
      <c r="D168" s="48" t="s">
        <v>218</v>
      </c>
      <c r="E168" s="48" t="s">
        <v>5108</v>
      </c>
      <c r="F168" s="48" t="s">
        <v>949</v>
      </c>
      <c r="G168" s="48" t="s">
        <v>1010</v>
      </c>
      <c r="H168" s="48" t="s">
        <v>4891</v>
      </c>
    </row>
    <row r="169" spans="1:8" ht="15" x14ac:dyDescent="0.25">
      <c r="A169" s="48" t="s">
        <v>5109</v>
      </c>
      <c r="B169" s="48" t="s">
        <v>4878</v>
      </c>
      <c r="C169" s="48" t="s">
        <v>1806</v>
      </c>
      <c r="D169" s="48" t="s">
        <v>219</v>
      </c>
      <c r="E169" s="48" t="s">
        <v>5110</v>
      </c>
      <c r="F169" s="48" t="s">
        <v>949</v>
      </c>
      <c r="G169" s="48" t="s">
        <v>965</v>
      </c>
      <c r="H169" s="48" t="s">
        <v>4894</v>
      </c>
    </row>
    <row r="170" spans="1:8" ht="15" x14ac:dyDescent="0.25">
      <c r="A170" s="48" t="s">
        <v>5111</v>
      </c>
      <c r="B170" s="48" t="s">
        <v>4878</v>
      </c>
      <c r="C170" s="48" t="s">
        <v>1806</v>
      </c>
      <c r="D170" s="48" t="s">
        <v>220</v>
      </c>
      <c r="E170" s="48" t="s">
        <v>5112</v>
      </c>
      <c r="F170" s="48" t="s">
        <v>949</v>
      </c>
      <c r="G170" s="48" t="s">
        <v>952</v>
      </c>
      <c r="H170" s="48" t="s">
        <v>4889</v>
      </c>
    </row>
    <row r="171" spans="1:8" ht="15" x14ac:dyDescent="0.25">
      <c r="A171" s="48" t="s">
        <v>5113</v>
      </c>
      <c r="B171" s="48" t="s">
        <v>4878</v>
      </c>
      <c r="C171" s="48" t="s">
        <v>1806</v>
      </c>
      <c r="D171" s="48" t="s">
        <v>221</v>
      </c>
      <c r="E171" s="48" t="s">
        <v>5114</v>
      </c>
      <c r="F171" s="48" t="s">
        <v>949</v>
      </c>
      <c r="G171" s="48" t="s">
        <v>952</v>
      </c>
      <c r="H171" s="48" t="s">
        <v>4889</v>
      </c>
    </row>
    <row r="172" spans="1:8" ht="15" x14ac:dyDescent="0.25">
      <c r="A172" s="48" t="s">
        <v>5115</v>
      </c>
      <c r="B172" s="48" t="s">
        <v>4878</v>
      </c>
      <c r="C172" s="48" t="s">
        <v>1806</v>
      </c>
      <c r="D172" s="48" t="s">
        <v>222</v>
      </c>
      <c r="E172" s="48" t="s">
        <v>5116</v>
      </c>
      <c r="F172" s="48" t="s">
        <v>949</v>
      </c>
      <c r="G172" s="48" t="s">
        <v>999</v>
      </c>
      <c r="H172" s="48" t="s">
        <v>4886</v>
      </c>
    </row>
    <row r="173" spans="1:8" ht="15" x14ac:dyDescent="0.25">
      <c r="A173" s="48" t="s">
        <v>5117</v>
      </c>
      <c r="B173" s="48" t="s">
        <v>4878</v>
      </c>
      <c r="C173" s="48" t="s">
        <v>1806</v>
      </c>
      <c r="D173" s="48" t="s">
        <v>223</v>
      </c>
      <c r="E173" s="48" t="s">
        <v>5118</v>
      </c>
      <c r="F173" s="48" t="s">
        <v>949</v>
      </c>
      <c r="G173" s="48" t="s">
        <v>952</v>
      </c>
      <c r="H173" s="48" t="s">
        <v>4889</v>
      </c>
    </row>
    <row r="174" spans="1:8" ht="15" x14ac:dyDescent="0.25">
      <c r="A174" s="48" t="s">
        <v>5119</v>
      </c>
      <c r="B174" s="48" t="s">
        <v>4878</v>
      </c>
      <c r="C174" s="48" t="s">
        <v>1806</v>
      </c>
      <c r="D174" s="48" t="s">
        <v>224</v>
      </c>
      <c r="E174" s="48" t="s">
        <v>5120</v>
      </c>
      <c r="F174" s="48" t="s">
        <v>949</v>
      </c>
      <c r="G174" s="48" t="s">
        <v>1100</v>
      </c>
      <c r="H174" s="48" t="s">
        <v>4908</v>
      </c>
    </row>
    <row r="175" spans="1:8" ht="15" x14ac:dyDescent="0.25">
      <c r="A175" s="48" t="s">
        <v>981</v>
      </c>
      <c r="B175" s="48" t="s">
        <v>4878</v>
      </c>
      <c r="C175" s="48" t="s">
        <v>1806</v>
      </c>
      <c r="D175" s="48" t="s">
        <v>225</v>
      </c>
      <c r="E175" s="48" t="s">
        <v>5121</v>
      </c>
      <c r="F175" s="48" t="s">
        <v>949</v>
      </c>
      <c r="G175" s="48" t="s">
        <v>1259</v>
      </c>
      <c r="H175" s="48" t="s">
        <v>4950</v>
      </c>
    </row>
    <row r="176" spans="1:8" ht="15" x14ac:dyDescent="0.25">
      <c r="A176" s="48" t="s">
        <v>4192</v>
      </c>
      <c r="B176" s="48" t="s">
        <v>4878</v>
      </c>
      <c r="C176" s="48" t="s">
        <v>1806</v>
      </c>
      <c r="D176" s="48" t="s">
        <v>226</v>
      </c>
      <c r="E176" s="48" t="s">
        <v>5122</v>
      </c>
      <c r="F176" s="48" t="s">
        <v>949</v>
      </c>
      <c r="G176" s="48" t="s">
        <v>1100</v>
      </c>
      <c r="H176" s="48" t="s">
        <v>4908</v>
      </c>
    </row>
    <row r="177" spans="1:8" ht="15" x14ac:dyDescent="0.25">
      <c r="A177" s="48" t="s">
        <v>5123</v>
      </c>
      <c r="B177" s="48" t="s">
        <v>4878</v>
      </c>
      <c r="C177" s="48" t="s">
        <v>1723</v>
      </c>
      <c r="D177" s="48" t="s">
        <v>228</v>
      </c>
      <c r="E177" s="48" t="s">
        <v>5124</v>
      </c>
      <c r="F177" s="48" t="s">
        <v>949</v>
      </c>
      <c r="G177" s="48" t="s">
        <v>952</v>
      </c>
      <c r="H177" s="48" t="s">
        <v>4889</v>
      </c>
    </row>
    <row r="178" spans="1:8" ht="15" x14ac:dyDescent="0.25">
      <c r="A178" s="48" t="s">
        <v>5125</v>
      </c>
      <c r="B178" s="48" t="s">
        <v>4878</v>
      </c>
      <c r="C178" s="48" t="s">
        <v>1723</v>
      </c>
      <c r="D178" s="48" t="s">
        <v>229</v>
      </c>
      <c r="E178" s="48" t="s">
        <v>5126</v>
      </c>
      <c r="F178" s="48" t="s">
        <v>949</v>
      </c>
      <c r="G178" s="48" t="s">
        <v>952</v>
      </c>
      <c r="H178" s="48" t="s">
        <v>4889</v>
      </c>
    </row>
    <row r="179" spans="1:8" ht="15" x14ac:dyDescent="0.25">
      <c r="A179" s="48" t="s">
        <v>5127</v>
      </c>
      <c r="B179" s="48" t="s">
        <v>4878</v>
      </c>
      <c r="C179" s="48" t="s">
        <v>1723</v>
      </c>
      <c r="D179" s="48" t="s">
        <v>230</v>
      </c>
      <c r="E179" s="48" t="s">
        <v>5128</v>
      </c>
      <c r="F179" s="48" t="s">
        <v>949</v>
      </c>
      <c r="G179" s="48" t="s">
        <v>1192</v>
      </c>
      <c r="H179" s="48" t="s">
        <v>4966</v>
      </c>
    </row>
    <row r="180" spans="1:8" ht="15" x14ac:dyDescent="0.25">
      <c r="A180" s="48" t="s">
        <v>1593</v>
      </c>
      <c r="B180" s="48" t="s">
        <v>4878</v>
      </c>
      <c r="C180" s="48" t="s">
        <v>1723</v>
      </c>
      <c r="D180" s="48" t="s">
        <v>231</v>
      </c>
      <c r="E180" s="48" t="s">
        <v>5129</v>
      </c>
      <c r="F180" s="48" t="s">
        <v>949</v>
      </c>
      <c r="G180" s="48" t="s">
        <v>1100</v>
      </c>
      <c r="H180" s="48" t="s">
        <v>4908</v>
      </c>
    </row>
    <row r="181" spans="1:8" ht="15" x14ac:dyDescent="0.25">
      <c r="A181" s="48" t="s">
        <v>5130</v>
      </c>
      <c r="B181" s="48" t="s">
        <v>4878</v>
      </c>
      <c r="C181" s="48" t="s">
        <v>1723</v>
      </c>
      <c r="D181" s="48" t="s">
        <v>232</v>
      </c>
      <c r="E181" s="48" t="s">
        <v>5131</v>
      </c>
      <c r="F181" s="48" t="s">
        <v>949</v>
      </c>
      <c r="G181" s="48" t="s">
        <v>965</v>
      </c>
      <c r="H181" s="48" t="s">
        <v>4894</v>
      </c>
    </row>
    <row r="182" spans="1:8" ht="15" x14ac:dyDescent="0.25">
      <c r="A182" s="48" t="s">
        <v>4540</v>
      </c>
      <c r="B182" s="48" t="s">
        <v>4878</v>
      </c>
      <c r="C182" s="48" t="s">
        <v>1723</v>
      </c>
      <c r="D182" s="48" t="s">
        <v>233</v>
      </c>
      <c r="E182" s="48" t="s">
        <v>5132</v>
      </c>
      <c r="F182" s="48" t="s">
        <v>949</v>
      </c>
      <c r="G182" s="48" t="s">
        <v>952</v>
      </c>
      <c r="H182" s="48" t="s">
        <v>4889</v>
      </c>
    </row>
    <row r="183" spans="1:8" ht="15" x14ac:dyDescent="0.25">
      <c r="A183" s="48" t="s">
        <v>5133</v>
      </c>
      <c r="B183" s="48" t="s">
        <v>4878</v>
      </c>
      <c r="C183" s="48" t="s">
        <v>1723</v>
      </c>
      <c r="D183" s="48" t="s">
        <v>234</v>
      </c>
      <c r="E183" s="48" t="s">
        <v>5134</v>
      </c>
      <c r="F183" s="48" t="s">
        <v>949</v>
      </c>
      <c r="G183" s="48" t="s">
        <v>976</v>
      </c>
      <c r="H183" s="48" t="s">
        <v>4883</v>
      </c>
    </row>
    <row r="184" spans="1:8" ht="15" x14ac:dyDescent="0.25">
      <c r="A184" s="48" t="s">
        <v>1588</v>
      </c>
      <c r="B184" s="48" t="s">
        <v>4881</v>
      </c>
      <c r="C184" s="48" t="s">
        <v>2150</v>
      </c>
      <c r="D184" s="48" t="s">
        <v>236</v>
      </c>
      <c r="E184" s="48" t="s">
        <v>5135</v>
      </c>
      <c r="F184" s="48" t="s">
        <v>949</v>
      </c>
      <c r="G184" s="48" t="s">
        <v>1100</v>
      </c>
      <c r="H184" s="48" t="s">
        <v>4908</v>
      </c>
    </row>
    <row r="185" spans="1:8" ht="15" x14ac:dyDescent="0.25">
      <c r="A185" s="48" t="s">
        <v>5136</v>
      </c>
      <c r="B185" s="48" t="s">
        <v>4881</v>
      </c>
      <c r="C185" s="48" t="s">
        <v>2150</v>
      </c>
      <c r="D185" s="48" t="s">
        <v>237</v>
      </c>
      <c r="E185" s="48" t="s">
        <v>5137</v>
      </c>
      <c r="F185" s="48" t="s">
        <v>949</v>
      </c>
      <c r="G185" s="48" t="s">
        <v>965</v>
      </c>
      <c r="H185" s="48" t="s">
        <v>4894</v>
      </c>
    </row>
    <row r="186" spans="1:8" ht="15" x14ac:dyDescent="0.25">
      <c r="A186" s="48" t="s">
        <v>5138</v>
      </c>
      <c r="B186" s="48" t="s">
        <v>4881</v>
      </c>
      <c r="C186" s="48" t="s">
        <v>2150</v>
      </c>
      <c r="D186" s="48" t="s">
        <v>238</v>
      </c>
      <c r="E186" s="48" t="s">
        <v>5139</v>
      </c>
      <c r="F186" s="48" t="s">
        <v>949</v>
      </c>
      <c r="G186" s="48" t="s">
        <v>965</v>
      </c>
      <c r="H186" s="48" t="s">
        <v>4894</v>
      </c>
    </row>
    <row r="187" spans="1:8" ht="15" x14ac:dyDescent="0.25">
      <c r="A187" s="48" t="s">
        <v>3977</v>
      </c>
      <c r="B187" s="48" t="s">
        <v>4881</v>
      </c>
      <c r="C187" s="48" t="s">
        <v>1857</v>
      </c>
      <c r="D187" s="48" t="s">
        <v>240</v>
      </c>
      <c r="E187" s="48" t="s">
        <v>5140</v>
      </c>
      <c r="F187" s="48" t="s">
        <v>949</v>
      </c>
      <c r="G187" s="48" t="s">
        <v>1317</v>
      </c>
      <c r="H187" s="48" t="s">
        <v>4880</v>
      </c>
    </row>
    <row r="188" spans="1:8" ht="15" x14ac:dyDescent="0.25">
      <c r="A188" s="48" t="s">
        <v>940</v>
      </c>
      <c r="B188" s="48" t="s">
        <v>4881</v>
      </c>
      <c r="C188" s="48" t="s">
        <v>1857</v>
      </c>
      <c r="D188" s="48" t="s">
        <v>241</v>
      </c>
      <c r="E188" s="48" t="s">
        <v>5141</v>
      </c>
      <c r="F188" s="48" t="s">
        <v>949</v>
      </c>
      <c r="G188" s="48" t="s">
        <v>1010</v>
      </c>
      <c r="H188" s="48" t="s">
        <v>4891</v>
      </c>
    </row>
    <row r="189" spans="1:8" ht="15" x14ac:dyDescent="0.25">
      <c r="A189" s="48" t="s">
        <v>5142</v>
      </c>
      <c r="B189" s="48" t="s">
        <v>4881</v>
      </c>
      <c r="C189" s="48" t="s">
        <v>1857</v>
      </c>
      <c r="D189" s="48" t="s">
        <v>242</v>
      </c>
      <c r="E189" s="48" t="s">
        <v>5143</v>
      </c>
      <c r="F189" s="48" t="s">
        <v>949</v>
      </c>
      <c r="G189" s="48" t="s">
        <v>1010</v>
      </c>
      <c r="H189" s="48" t="s">
        <v>4891</v>
      </c>
    </row>
    <row r="190" spans="1:8" ht="15" x14ac:dyDescent="0.25">
      <c r="A190" s="48" t="s">
        <v>5144</v>
      </c>
      <c r="B190" s="48" t="s">
        <v>4881</v>
      </c>
      <c r="C190" s="48" t="s">
        <v>1857</v>
      </c>
      <c r="D190" s="48" t="s">
        <v>243</v>
      </c>
      <c r="E190" s="48" t="s">
        <v>5145</v>
      </c>
      <c r="F190" s="48" t="s">
        <v>949</v>
      </c>
      <c r="G190" s="48" t="s">
        <v>965</v>
      </c>
      <c r="H190" s="48" t="s">
        <v>4894</v>
      </c>
    </row>
    <row r="191" spans="1:8" ht="15" x14ac:dyDescent="0.25">
      <c r="A191" s="48" t="s">
        <v>5146</v>
      </c>
      <c r="B191" s="48" t="s">
        <v>4881</v>
      </c>
      <c r="C191" s="48" t="s">
        <v>1857</v>
      </c>
      <c r="D191" s="48" t="s">
        <v>244</v>
      </c>
      <c r="E191" s="48" t="s">
        <v>5147</v>
      </c>
      <c r="F191" s="48" t="s">
        <v>949</v>
      </c>
      <c r="G191" s="48" t="s">
        <v>1317</v>
      </c>
      <c r="H191" s="48" t="s">
        <v>4880</v>
      </c>
    </row>
    <row r="192" spans="1:8" ht="15" x14ac:dyDescent="0.25">
      <c r="A192" s="48" t="s">
        <v>5148</v>
      </c>
      <c r="B192" s="48" t="s">
        <v>4881</v>
      </c>
      <c r="C192" s="48" t="s">
        <v>1857</v>
      </c>
      <c r="D192" s="48" t="s">
        <v>245</v>
      </c>
      <c r="E192" s="48" t="s">
        <v>5149</v>
      </c>
      <c r="F192" s="48" t="s">
        <v>949</v>
      </c>
      <c r="G192" s="48" t="s">
        <v>1259</v>
      </c>
      <c r="H192" s="48" t="s">
        <v>4950</v>
      </c>
    </row>
    <row r="193" spans="1:8" ht="15" x14ac:dyDescent="0.25">
      <c r="A193" s="48" t="s">
        <v>5150</v>
      </c>
      <c r="B193" s="48" t="s">
        <v>4881</v>
      </c>
      <c r="C193" s="48" t="s">
        <v>1886</v>
      </c>
      <c r="D193" s="48" t="s">
        <v>247</v>
      </c>
      <c r="E193" s="48" t="s">
        <v>5151</v>
      </c>
      <c r="F193" s="48" t="s">
        <v>949</v>
      </c>
      <c r="G193" s="48" t="s">
        <v>1521</v>
      </c>
      <c r="H193" s="48" t="s">
        <v>5004</v>
      </c>
    </row>
    <row r="194" spans="1:8" ht="15" x14ac:dyDescent="0.25">
      <c r="A194" s="48" t="s">
        <v>5152</v>
      </c>
      <c r="B194" s="48" t="s">
        <v>4881</v>
      </c>
      <c r="C194" s="48" t="s">
        <v>1886</v>
      </c>
      <c r="D194" s="48" t="s">
        <v>248</v>
      </c>
      <c r="E194" s="48" t="s">
        <v>5153</v>
      </c>
      <c r="F194" s="48" t="s">
        <v>949</v>
      </c>
      <c r="G194" s="48" t="s">
        <v>1010</v>
      </c>
      <c r="H194" s="48" t="s">
        <v>4891</v>
      </c>
    </row>
    <row r="195" spans="1:8" ht="15" x14ac:dyDescent="0.25">
      <c r="A195" s="48" t="s">
        <v>2077</v>
      </c>
      <c r="B195" s="48" t="s">
        <v>4881</v>
      </c>
      <c r="C195" s="48" t="s">
        <v>1886</v>
      </c>
      <c r="D195" s="48" t="s">
        <v>249</v>
      </c>
      <c r="E195" s="48" t="s">
        <v>5154</v>
      </c>
      <c r="F195" s="48" t="s">
        <v>949</v>
      </c>
      <c r="G195" s="48" t="s">
        <v>1521</v>
      </c>
      <c r="H195" s="48" t="s">
        <v>5004</v>
      </c>
    </row>
    <row r="196" spans="1:8" ht="15" x14ac:dyDescent="0.25">
      <c r="A196" s="48" t="s">
        <v>5155</v>
      </c>
      <c r="B196" s="48" t="s">
        <v>4881</v>
      </c>
      <c r="C196" s="48" t="s">
        <v>1886</v>
      </c>
      <c r="D196" s="48" t="s">
        <v>250</v>
      </c>
      <c r="E196" s="48" t="s">
        <v>5156</v>
      </c>
      <c r="F196" s="48" t="s">
        <v>949</v>
      </c>
      <c r="G196" s="48" t="s">
        <v>952</v>
      </c>
      <c r="H196" s="48" t="s">
        <v>4889</v>
      </c>
    </row>
    <row r="197" spans="1:8" ht="15" x14ac:dyDescent="0.25">
      <c r="A197" s="48" t="s">
        <v>5157</v>
      </c>
      <c r="B197" s="48" t="s">
        <v>4881</v>
      </c>
      <c r="C197" s="48" t="s">
        <v>1886</v>
      </c>
      <c r="D197" s="48" t="s">
        <v>251</v>
      </c>
      <c r="E197" s="48" t="s">
        <v>5158</v>
      </c>
      <c r="F197" s="48" t="s">
        <v>949</v>
      </c>
      <c r="G197" s="48" t="s">
        <v>965</v>
      </c>
      <c r="H197" s="48" t="s">
        <v>4894</v>
      </c>
    </row>
    <row r="198" spans="1:8" ht="15" x14ac:dyDescent="0.25">
      <c r="A198" s="48" t="s">
        <v>5159</v>
      </c>
      <c r="B198" s="48" t="s">
        <v>4881</v>
      </c>
      <c r="C198" s="48" t="s">
        <v>1886</v>
      </c>
      <c r="D198" s="48" t="s">
        <v>252</v>
      </c>
      <c r="E198" s="48" t="s">
        <v>5160</v>
      </c>
      <c r="F198" s="48" t="s">
        <v>949</v>
      </c>
      <c r="G198" s="48" t="s">
        <v>1521</v>
      </c>
      <c r="H198" s="48" t="s">
        <v>5004</v>
      </c>
    </row>
    <row r="199" spans="1:8" ht="15" x14ac:dyDescent="0.25">
      <c r="A199" s="48" t="s">
        <v>5161</v>
      </c>
      <c r="B199" s="48" t="s">
        <v>4881</v>
      </c>
      <c r="C199" s="48" t="s">
        <v>1886</v>
      </c>
      <c r="D199" s="48" t="s">
        <v>253</v>
      </c>
      <c r="E199" s="48" t="s">
        <v>5162</v>
      </c>
      <c r="F199" s="48" t="s">
        <v>949</v>
      </c>
      <c r="G199" s="48" t="s">
        <v>1259</v>
      </c>
      <c r="H199" s="48" t="s">
        <v>4950</v>
      </c>
    </row>
    <row r="200" spans="1:8" ht="15" x14ac:dyDescent="0.25">
      <c r="A200" s="48" t="s">
        <v>5163</v>
      </c>
      <c r="B200" s="48" t="s">
        <v>4881</v>
      </c>
      <c r="C200" s="48" t="s">
        <v>1919</v>
      </c>
      <c r="D200" s="48" t="s">
        <v>256</v>
      </c>
      <c r="E200" s="48" t="s">
        <v>5164</v>
      </c>
      <c r="F200" s="48" t="s">
        <v>949</v>
      </c>
      <c r="G200" s="48" t="s">
        <v>952</v>
      </c>
      <c r="H200" s="48" t="s">
        <v>4889</v>
      </c>
    </row>
    <row r="201" spans="1:8" ht="15" x14ac:dyDescent="0.25">
      <c r="A201" s="48" t="s">
        <v>5165</v>
      </c>
      <c r="B201" s="48" t="s">
        <v>4881</v>
      </c>
      <c r="C201" s="48" t="s">
        <v>1919</v>
      </c>
      <c r="D201" s="48" t="s">
        <v>257</v>
      </c>
      <c r="E201" s="48" t="s">
        <v>5166</v>
      </c>
      <c r="F201" s="48" t="s">
        <v>949</v>
      </c>
      <c r="G201" s="48" t="s">
        <v>952</v>
      </c>
      <c r="H201" s="48" t="s">
        <v>4889</v>
      </c>
    </row>
    <row r="202" spans="1:8" ht="15" x14ac:dyDescent="0.25">
      <c r="A202" s="48" t="s">
        <v>5167</v>
      </c>
      <c r="B202" s="48" t="s">
        <v>4881</v>
      </c>
      <c r="C202" s="48" t="s">
        <v>1919</v>
      </c>
      <c r="D202" s="48" t="s">
        <v>258</v>
      </c>
      <c r="E202" s="48" t="s">
        <v>5168</v>
      </c>
      <c r="F202" s="48" t="s">
        <v>949</v>
      </c>
      <c r="G202" s="48" t="s">
        <v>952</v>
      </c>
      <c r="H202" s="48" t="s">
        <v>4889</v>
      </c>
    </row>
    <row r="203" spans="1:8" ht="15" x14ac:dyDescent="0.25">
      <c r="A203" s="48" t="s">
        <v>5169</v>
      </c>
      <c r="B203" s="48" t="s">
        <v>4881</v>
      </c>
      <c r="C203" s="48" t="s">
        <v>1919</v>
      </c>
      <c r="D203" s="48" t="s">
        <v>259</v>
      </c>
      <c r="E203" s="48" t="s">
        <v>5170</v>
      </c>
      <c r="F203" s="48" t="s">
        <v>949</v>
      </c>
      <c r="G203" s="48" t="s">
        <v>952</v>
      </c>
      <c r="H203" s="48" t="s">
        <v>4889</v>
      </c>
    </row>
    <row r="204" spans="1:8" ht="15" x14ac:dyDescent="0.25">
      <c r="A204" s="48" t="s">
        <v>5171</v>
      </c>
      <c r="B204" s="48" t="s">
        <v>4881</v>
      </c>
      <c r="C204" s="48" t="s">
        <v>1919</v>
      </c>
      <c r="D204" s="48" t="s">
        <v>260</v>
      </c>
      <c r="E204" s="48" t="s">
        <v>5172</v>
      </c>
      <c r="F204" s="48" t="s">
        <v>949</v>
      </c>
      <c r="G204" s="48" t="s">
        <v>1010</v>
      </c>
      <c r="H204" s="48" t="s">
        <v>4891</v>
      </c>
    </row>
    <row r="205" spans="1:8" ht="15" x14ac:dyDescent="0.25">
      <c r="A205" s="48" t="s">
        <v>5173</v>
      </c>
      <c r="B205" s="48" t="s">
        <v>4881</v>
      </c>
      <c r="C205" s="48" t="s">
        <v>1919</v>
      </c>
      <c r="D205" s="48" t="s">
        <v>261</v>
      </c>
      <c r="E205" s="48" t="s">
        <v>5174</v>
      </c>
      <c r="F205" s="48" t="s">
        <v>949</v>
      </c>
      <c r="G205" s="48" t="s">
        <v>952</v>
      </c>
      <c r="H205" s="48" t="s">
        <v>4889</v>
      </c>
    </row>
    <row r="206" spans="1:8" ht="15" x14ac:dyDescent="0.25">
      <c r="A206" s="48" t="s">
        <v>1269</v>
      </c>
      <c r="B206" s="48" t="s">
        <v>4881</v>
      </c>
      <c r="C206" s="48" t="s">
        <v>1919</v>
      </c>
      <c r="D206" s="48" t="s">
        <v>262</v>
      </c>
      <c r="E206" s="48" t="s">
        <v>5175</v>
      </c>
      <c r="F206" s="48" t="s">
        <v>949</v>
      </c>
      <c r="G206" s="48" t="s">
        <v>952</v>
      </c>
      <c r="H206" s="48" t="s">
        <v>4889</v>
      </c>
    </row>
    <row r="207" spans="1:8" ht="15" x14ac:dyDescent="0.25">
      <c r="A207" s="48" t="s">
        <v>5176</v>
      </c>
      <c r="B207" s="48" t="s">
        <v>4881</v>
      </c>
      <c r="C207" s="48" t="s">
        <v>1919</v>
      </c>
      <c r="D207" s="48" t="s">
        <v>263</v>
      </c>
      <c r="E207" s="48" t="s">
        <v>5177</v>
      </c>
      <c r="F207" s="48" t="s">
        <v>949</v>
      </c>
      <c r="G207" s="48" t="s">
        <v>952</v>
      </c>
      <c r="H207" s="48" t="s">
        <v>4889</v>
      </c>
    </row>
    <row r="208" spans="1:8" ht="15" x14ac:dyDescent="0.25">
      <c r="A208" s="48" t="s">
        <v>5178</v>
      </c>
      <c r="B208" s="48" t="s">
        <v>4881</v>
      </c>
      <c r="C208" s="48" t="s">
        <v>1919</v>
      </c>
      <c r="D208" s="48" t="s">
        <v>264</v>
      </c>
      <c r="E208" s="48" t="s">
        <v>5179</v>
      </c>
      <c r="F208" s="48" t="s">
        <v>949</v>
      </c>
      <c r="G208" s="48" t="s">
        <v>952</v>
      </c>
      <c r="H208" s="48" t="s">
        <v>4889</v>
      </c>
    </row>
    <row r="209" spans="1:8" ht="15" x14ac:dyDescent="0.25">
      <c r="A209" s="48" t="s">
        <v>4171</v>
      </c>
      <c r="B209" s="48" t="s">
        <v>4881</v>
      </c>
      <c r="C209" s="48" t="s">
        <v>1919</v>
      </c>
      <c r="D209" s="48" t="s">
        <v>265</v>
      </c>
      <c r="E209" s="48" t="s">
        <v>5180</v>
      </c>
      <c r="F209" s="48" t="s">
        <v>949</v>
      </c>
      <c r="G209" s="48" t="s">
        <v>965</v>
      </c>
      <c r="H209" s="48" t="s">
        <v>4894</v>
      </c>
    </row>
    <row r="210" spans="1:8" ht="15" x14ac:dyDescent="0.25">
      <c r="A210" s="48" t="s">
        <v>5181</v>
      </c>
      <c r="B210" s="48" t="s">
        <v>4881</v>
      </c>
      <c r="C210" s="48" t="s">
        <v>1919</v>
      </c>
      <c r="D210" s="48" t="s">
        <v>266</v>
      </c>
      <c r="E210" s="48" t="s">
        <v>5182</v>
      </c>
      <c r="F210" s="48" t="s">
        <v>949</v>
      </c>
      <c r="G210" s="48" t="s">
        <v>1100</v>
      </c>
      <c r="H210" s="48" t="s">
        <v>4908</v>
      </c>
    </row>
    <row r="211" spans="1:8" ht="15" x14ac:dyDescent="0.25">
      <c r="A211" s="48" t="s">
        <v>5183</v>
      </c>
      <c r="B211" s="48" t="s">
        <v>4881</v>
      </c>
      <c r="C211" s="48" t="s">
        <v>1919</v>
      </c>
      <c r="D211" s="48" t="s">
        <v>267</v>
      </c>
      <c r="E211" s="48" t="s">
        <v>5184</v>
      </c>
      <c r="F211" s="48" t="s">
        <v>949</v>
      </c>
      <c r="G211" s="48" t="s">
        <v>952</v>
      </c>
      <c r="H211" s="48" t="s">
        <v>4889</v>
      </c>
    </row>
    <row r="212" spans="1:8" ht="15" x14ac:dyDescent="0.25">
      <c r="A212" s="48" t="s">
        <v>5185</v>
      </c>
      <c r="B212" s="48" t="s">
        <v>4881</v>
      </c>
      <c r="C212" s="48" t="s">
        <v>1919</v>
      </c>
      <c r="D212" s="48" t="s">
        <v>268</v>
      </c>
      <c r="E212" s="48" t="s">
        <v>5186</v>
      </c>
      <c r="F212" s="48" t="s">
        <v>949</v>
      </c>
      <c r="G212" s="48" t="s">
        <v>1100</v>
      </c>
      <c r="H212" s="48" t="s">
        <v>4908</v>
      </c>
    </row>
    <row r="213" spans="1:8" ht="15" x14ac:dyDescent="0.25">
      <c r="A213" s="48" t="s">
        <v>3557</v>
      </c>
      <c r="B213" s="48" t="s">
        <v>4881</v>
      </c>
      <c r="C213" s="48" t="s">
        <v>1919</v>
      </c>
      <c r="D213" s="48" t="s">
        <v>269</v>
      </c>
      <c r="E213" s="48" t="s">
        <v>5187</v>
      </c>
      <c r="F213" s="48" t="s">
        <v>949</v>
      </c>
      <c r="G213" s="48" t="s">
        <v>1063</v>
      </c>
      <c r="H213" s="48" t="s">
        <v>4934</v>
      </c>
    </row>
    <row r="214" spans="1:8" ht="15" x14ac:dyDescent="0.25">
      <c r="A214" s="48" t="s">
        <v>5188</v>
      </c>
      <c r="B214" s="48" t="s">
        <v>4881</v>
      </c>
      <c r="C214" s="48" t="s">
        <v>2022</v>
      </c>
      <c r="D214" s="48" t="s">
        <v>272</v>
      </c>
      <c r="E214" s="48" t="s">
        <v>5189</v>
      </c>
      <c r="F214" s="48" t="s">
        <v>949</v>
      </c>
      <c r="G214" s="48" t="s">
        <v>965</v>
      </c>
      <c r="H214" s="48" t="s">
        <v>4894</v>
      </c>
    </row>
    <row r="215" spans="1:8" ht="15" x14ac:dyDescent="0.25">
      <c r="A215" s="48" t="s">
        <v>5190</v>
      </c>
      <c r="B215" s="48" t="s">
        <v>4881</v>
      </c>
      <c r="C215" s="48" t="s">
        <v>2022</v>
      </c>
      <c r="D215" s="48" t="s">
        <v>273</v>
      </c>
      <c r="E215" s="48" t="s">
        <v>5191</v>
      </c>
      <c r="F215" s="48" t="s">
        <v>949</v>
      </c>
      <c r="G215" s="48" t="s">
        <v>999</v>
      </c>
      <c r="H215" s="48" t="s">
        <v>4886</v>
      </c>
    </row>
    <row r="216" spans="1:8" ht="15" x14ac:dyDescent="0.25">
      <c r="A216" s="48" t="s">
        <v>5192</v>
      </c>
      <c r="B216" s="48" t="s">
        <v>4881</v>
      </c>
      <c r="C216" s="48" t="s">
        <v>2022</v>
      </c>
      <c r="D216" s="48" t="s">
        <v>274</v>
      </c>
      <c r="E216" s="48" t="s">
        <v>5193</v>
      </c>
      <c r="F216" s="48" t="s">
        <v>949</v>
      </c>
      <c r="G216" s="48" t="s">
        <v>999</v>
      </c>
      <c r="H216" s="48" t="s">
        <v>4886</v>
      </c>
    </row>
    <row r="217" spans="1:8" ht="15" x14ac:dyDescent="0.25">
      <c r="A217" s="48" t="s">
        <v>5194</v>
      </c>
      <c r="B217" s="48" t="s">
        <v>4881</v>
      </c>
      <c r="C217" s="48" t="s">
        <v>2022</v>
      </c>
      <c r="D217" s="48" t="s">
        <v>275</v>
      </c>
      <c r="E217" s="48" t="s">
        <v>5195</v>
      </c>
      <c r="F217" s="48" t="s">
        <v>949</v>
      </c>
      <c r="G217" s="48" t="s">
        <v>952</v>
      </c>
      <c r="H217" s="48" t="s">
        <v>4889</v>
      </c>
    </row>
    <row r="218" spans="1:8" ht="15" x14ac:dyDescent="0.25">
      <c r="A218" s="48" t="s">
        <v>5196</v>
      </c>
      <c r="B218" s="48" t="s">
        <v>4881</v>
      </c>
      <c r="C218" s="48" t="s">
        <v>2022</v>
      </c>
      <c r="D218" s="48" t="s">
        <v>276</v>
      </c>
      <c r="E218" s="48" t="s">
        <v>5197</v>
      </c>
      <c r="F218" s="48" t="s">
        <v>949</v>
      </c>
      <c r="G218" s="48" t="s">
        <v>976</v>
      </c>
      <c r="H218" s="48" t="s">
        <v>4883</v>
      </c>
    </row>
    <row r="219" spans="1:8" ht="15" x14ac:dyDescent="0.25">
      <c r="A219" s="48" t="s">
        <v>5198</v>
      </c>
      <c r="B219" s="48" t="s">
        <v>4881</v>
      </c>
      <c r="C219" s="48" t="s">
        <v>2022</v>
      </c>
      <c r="D219" s="48" t="s">
        <v>277</v>
      </c>
      <c r="E219" s="48" t="s">
        <v>5199</v>
      </c>
      <c r="F219" s="48" t="s">
        <v>949</v>
      </c>
      <c r="G219" s="48" t="s">
        <v>1100</v>
      </c>
      <c r="H219" s="48" t="s">
        <v>4908</v>
      </c>
    </row>
    <row r="220" spans="1:8" ht="15" x14ac:dyDescent="0.25">
      <c r="A220" s="48" t="s">
        <v>5200</v>
      </c>
      <c r="B220" s="48" t="s">
        <v>4881</v>
      </c>
      <c r="C220" s="48" t="s">
        <v>2022</v>
      </c>
      <c r="D220" s="48" t="s">
        <v>278</v>
      </c>
      <c r="E220" s="48" t="s">
        <v>5201</v>
      </c>
      <c r="F220" s="48" t="s">
        <v>949</v>
      </c>
      <c r="G220" s="48" t="s">
        <v>1100</v>
      </c>
      <c r="H220" s="48" t="s">
        <v>4908</v>
      </c>
    </row>
    <row r="221" spans="1:8" ht="15" x14ac:dyDescent="0.25">
      <c r="A221" s="48" t="s">
        <v>5202</v>
      </c>
      <c r="B221" s="48" t="s">
        <v>4881</v>
      </c>
      <c r="C221" s="48" t="s">
        <v>2022</v>
      </c>
      <c r="D221" s="48" t="s">
        <v>279</v>
      </c>
      <c r="E221" s="48" t="s">
        <v>5203</v>
      </c>
      <c r="F221" s="48" t="s">
        <v>949</v>
      </c>
      <c r="G221" s="48" t="s">
        <v>976</v>
      </c>
      <c r="H221" s="48" t="s">
        <v>4883</v>
      </c>
    </row>
    <row r="222" spans="1:8" ht="15" x14ac:dyDescent="0.25">
      <c r="A222" s="48" t="s">
        <v>5204</v>
      </c>
      <c r="B222" s="48" t="s">
        <v>4881</v>
      </c>
      <c r="C222" s="48" t="s">
        <v>2022</v>
      </c>
      <c r="D222" s="48" t="s">
        <v>280</v>
      </c>
      <c r="E222" s="48" t="s">
        <v>5205</v>
      </c>
      <c r="F222" s="48" t="s">
        <v>949</v>
      </c>
      <c r="G222" s="48" t="s">
        <v>952</v>
      </c>
      <c r="H222" s="48" t="s">
        <v>4889</v>
      </c>
    </row>
    <row r="223" spans="1:8" ht="15" x14ac:dyDescent="0.25">
      <c r="A223" s="48" t="s">
        <v>2222</v>
      </c>
      <c r="B223" s="48" t="s">
        <v>4881</v>
      </c>
      <c r="C223" s="48" t="s">
        <v>2097</v>
      </c>
      <c r="D223" s="48" t="s">
        <v>283</v>
      </c>
      <c r="E223" s="48" t="s">
        <v>5206</v>
      </c>
      <c r="F223" s="48" t="s">
        <v>949</v>
      </c>
      <c r="G223" s="48" t="s">
        <v>1521</v>
      </c>
      <c r="H223" s="48" t="s">
        <v>5004</v>
      </c>
    </row>
    <row r="224" spans="1:8" ht="15" x14ac:dyDescent="0.25">
      <c r="A224" s="48" t="s">
        <v>5207</v>
      </c>
      <c r="B224" s="48" t="s">
        <v>4881</v>
      </c>
      <c r="C224" s="48" t="s">
        <v>2097</v>
      </c>
      <c r="D224" s="48" t="s">
        <v>284</v>
      </c>
      <c r="E224" s="48" t="s">
        <v>5208</v>
      </c>
      <c r="F224" s="48" t="s">
        <v>949</v>
      </c>
      <c r="G224" s="48" t="s">
        <v>1521</v>
      </c>
      <c r="H224" s="48" t="s">
        <v>5004</v>
      </c>
    </row>
    <row r="225" spans="1:8" ht="15" x14ac:dyDescent="0.25">
      <c r="A225" s="48" t="s">
        <v>5209</v>
      </c>
      <c r="B225" s="48" t="s">
        <v>4881</v>
      </c>
      <c r="C225" s="48" t="s">
        <v>2097</v>
      </c>
      <c r="D225" s="48" t="s">
        <v>285</v>
      </c>
      <c r="E225" s="48" t="s">
        <v>5210</v>
      </c>
      <c r="F225" s="48" t="s">
        <v>949</v>
      </c>
      <c r="G225" s="48" t="s">
        <v>952</v>
      </c>
      <c r="H225" s="48" t="s">
        <v>4889</v>
      </c>
    </row>
    <row r="226" spans="1:8" ht="15" x14ac:dyDescent="0.25">
      <c r="A226" s="48" t="s">
        <v>5211</v>
      </c>
      <c r="B226" s="48" t="s">
        <v>4881</v>
      </c>
      <c r="C226" s="48" t="s">
        <v>2097</v>
      </c>
      <c r="D226" s="48" t="s">
        <v>286</v>
      </c>
      <c r="E226" s="48" t="s">
        <v>5212</v>
      </c>
      <c r="F226" s="48" t="s">
        <v>949</v>
      </c>
      <c r="G226" s="48" t="s">
        <v>976</v>
      </c>
      <c r="H226" s="48" t="s">
        <v>4883</v>
      </c>
    </row>
    <row r="227" spans="1:8" ht="15" x14ac:dyDescent="0.25">
      <c r="A227" s="48" t="s">
        <v>5213</v>
      </c>
      <c r="B227" s="48" t="s">
        <v>4881</v>
      </c>
      <c r="C227" s="48" t="s">
        <v>2097</v>
      </c>
      <c r="D227" s="48" t="s">
        <v>287</v>
      </c>
      <c r="E227" s="48" t="s">
        <v>5214</v>
      </c>
      <c r="F227" s="48" t="s">
        <v>949</v>
      </c>
      <c r="G227" s="48" t="s">
        <v>952</v>
      </c>
      <c r="H227" s="48" t="s">
        <v>4889</v>
      </c>
    </row>
    <row r="228" spans="1:8" ht="15" x14ac:dyDescent="0.25">
      <c r="A228" s="48" t="s">
        <v>5215</v>
      </c>
      <c r="B228" s="48" t="s">
        <v>4881</v>
      </c>
      <c r="C228" s="48" t="s">
        <v>2097</v>
      </c>
      <c r="D228" s="48" t="s">
        <v>288</v>
      </c>
      <c r="E228" s="48" t="s">
        <v>5216</v>
      </c>
      <c r="F228" s="48" t="s">
        <v>949</v>
      </c>
      <c r="G228" s="48" t="s">
        <v>1063</v>
      </c>
      <c r="H228" s="48" t="s">
        <v>4934</v>
      </c>
    </row>
    <row r="229" spans="1:8" ht="15" x14ac:dyDescent="0.25">
      <c r="A229" s="48" t="s">
        <v>2028</v>
      </c>
      <c r="B229" s="48" t="s">
        <v>4881</v>
      </c>
      <c r="C229" s="48" t="s">
        <v>2097</v>
      </c>
      <c r="D229" s="48" t="s">
        <v>289</v>
      </c>
      <c r="E229" s="48" t="s">
        <v>5217</v>
      </c>
      <c r="F229" s="48" t="s">
        <v>949</v>
      </c>
      <c r="G229" s="48" t="s">
        <v>1063</v>
      </c>
      <c r="H229" s="48" t="s">
        <v>4934</v>
      </c>
    </row>
    <row r="230" spans="1:8" ht="15" x14ac:dyDescent="0.25">
      <c r="A230" s="48" t="s">
        <v>5218</v>
      </c>
      <c r="B230" s="48" t="s">
        <v>4881</v>
      </c>
      <c r="C230" s="48" t="s">
        <v>2097</v>
      </c>
      <c r="D230" s="48" t="s">
        <v>290</v>
      </c>
      <c r="E230" s="48" t="s">
        <v>5219</v>
      </c>
      <c r="F230" s="48" t="s">
        <v>949</v>
      </c>
      <c r="G230" s="48" t="s">
        <v>952</v>
      </c>
      <c r="H230" s="48" t="s">
        <v>4889</v>
      </c>
    </row>
    <row r="231" spans="1:8" ht="15" x14ac:dyDescent="0.25">
      <c r="A231" s="48" t="s">
        <v>4827</v>
      </c>
      <c r="B231" s="48" t="s">
        <v>4881</v>
      </c>
      <c r="C231" s="48" t="s">
        <v>2097</v>
      </c>
      <c r="D231" s="48" t="s">
        <v>291</v>
      </c>
      <c r="E231" s="48" t="s">
        <v>5220</v>
      </c>
      <c r="F231" s="48" t="s">
        <v>949</v>
      </c>
      <c r="G231" s="48" t="s">
        <v>952</v>
      </c>
      <c r="H231" s="48" t="s">
        <v>4889</v>
      </c>
    </row>
    <row r="232" spans="1:8" ht="15" x14ac:dyDescent="0.25">
      <c r="A232" s="48" t="s">
        <v>4828</v>
      </c>
      <c r="B232" s="48" t="s">
        <v>4881</v>
      </c>
      <c r="C232" s="48" t="s">
        <v>2097</v>
      </c>
      <c r="D232" s="48" t="s">
        <v>292</v>
      </c>
      <c r="E232" s="48" t="s">
        <v>5221</v>
      </c>
      <c r="F232" s="48" t="s">
        <v>949</v>
      </c>
      <c r="G232" s="48" t="s">
        <v>976</v>
      </c>
      <c r="H232" s="48" t="s">
        <v>4883</v>
      </c>
    </row>
    <row r="233" spans="1:8" ht="15" x14ac:dyDescent="0.25">
      <c r="A233" s="48" t="s">
        <v>4830</v>
      </c>
      <c r="B233" s="48" t="s">
        <v>4881</v>
      </c>
      <c r="C233" s="48" t="s">
        <v>2071</v>
      </c>
      <c r="D233" s="48" t="s">
        <v>295</v>
      </c>
      <c r="E233" s="48" t="s">
        <v>5222</v>
      </c>
      <c r="F233" s="48" t="s">
        <v>949</v>
      </c>
      <c r="G233" s="48" t="s">
        <v>976</v>
      </c>
      <c r="H233" s="48" t="s">
        <v>4883</v>
      </c>
    </row>
    <row r="234" spans="1:8" ht="15" x14ac:dyDescent="0.25">
      <c r="A234" s="48" t="s">
        <v>5223</v>
      </c>
      <c r="B234" s="48" t="s">
        <v>4881</v>
      </c>
      <c r="C234" s="48" t="s">
        <v>2071</v>
      </c>
      <c r="D234" s="48" t="s">
        <v>296</v>
      </c>
      <c r="E234" s="48" t="s">
        <v>5224</v>
      </c>
      <c r="F234" s="48" t="s">
        <v>949</v>
      </c>
      <c r="G234" s="48" t="s">
        <v>952</v>
      </c>
      <c r="H234" s="48" t="s">
        <v>4889</v>
      </c>
    </row>
    <row r="235" spans="1:8" ht="15" x14ac:dyDescent="0.25">
      <c r="A235" s="48" t="s">
        <v>5225</v>
      </c>
      <c r="B235" s="48" t="s">
        <v>4881</v>
      </c>
      <c r="C235" s="48" t="s">
        <v>2071</v>
      </c>
      <c r="D235" s="48" t="s">
        <v>297</v>
      </c>
      <c r="E235" s="48" t="s">
        <v>5226</v>
      </c>
      <c r="F235" s="48" t="s">
        <v>949</v>
      </c>
      <c r="G235" s="48" t="s">
        <v>1100</v>
      </c>
      <c r="H235" s="48" t="s">
        <v>4908</v>
      </c>
    </row>
    <row r="236" spans="1:8" ht="15" x14ac:dyDescent="0.25">
      <c r="A236" s="48" t="s">
        <v>5227</v>
      </c>
      <c r="B236" s="48" t="s">
        <v>4881</v>
      </c>
      <c r="C236" s="48" t="s">
        <v>2071</v>
      </c>
      <c r="D236" s="48" t="s">
        <v>298</v>
      </c>
      <c r="E236" s="48" t="s">
        <v>5228</v>
      </c>
      <c r="F236" s="48" t="s">
        <v>949</v>
      </c>
      <c r="G236" s="48" t="s">
        <v>976</v>
      </c>
      <c r="H236" s="48" t="s">
        <v>4883</v>
      </c>
    </row>
    <row r="237" spans="1:8" ht="15" x14ac:dyDescent="0.25">
      <c r="A237" s="48" t="s">
        <v>5229</v>
      </c>
      <c r="B237" s="48" t="s">
        <v>4881</v>
      </c>
      <c r="C237" s="48" t="s">
        <v>1990</v>
      </c>
      <c r="D237" s="48" t="s">
        <v>300</v>
      </c>
      <c r="E237" s="48" t="s">
        <v>5230</v>
      </c>
      <c r="F237" s="48" t="s">
        <v>949</v>
      </c>
      <c r="G237" s="48" t="s">
        <v>976</v>
      </c>
      <c r="H237" s="48" t="s">
        <v>4883</v>
      </c>
    </row>
    <row r="238" spans="1:8" ht="15" x14ac:dyDescent="0.25">
      <c r="A238" s="48" t="s">
        <v>5231</v>
      </c>
      <c r="B238" s="48" t="s">
        <v>4881</v>
      </c>
      <c r="C238" s="48" t="s">
        <v>1990</v>
      </c>
      <c r="D238" s="48" t="s">
        <v>301</v>
      </c>
      <c r="E238" s="48" t="s">
        <v>5232</v>
      </c>
      <c r="F238" s="48" t="s">
        <v>949</v>
      </c>
      <c r="G238" s="48" t="s">
        <v>976</v>
      </c>
      <c r="H238" s="48" t="s">
        <v>4883</v>
      </c>
    </row>
    <row r="239" spans="1:8" ht="15" x14ac:dyDescent="0.25">
      <c r="A239" s="48" t="s">
        <v>5233</v>
      </c>
      <c r="B239" s="48" t="s">
        <v>4881</v>
      </c>
      <c r="C239" s="48" t="s">
        <v>1990</v>
      </c>
      <c r="D239" s="48" t="s">
        <v>302</v>
      </c>
      <c r="E239" s="48" t="s">
        <v>5234</v>
      </c>
      <c r="F239" s="48" t="s">
        <v>949</v>
      </c>
      <c r="G239" s="48" t="s">
        <v>952</v>
      </c>
      <c r="H239" s="48" t="s">
        <v>4889</v>
      </c>
    </row>
    <row r="240" spans="1:8" ht="15" x14ac:dyDescent="0.25">
      <c r="A240" s="48" t="s">
        <v>2173</v>
      </c>
      <c r="B240" s="48" t="s">
        <v>4881</v>
      </c>
      <c r="C240" s="48" t="s">
        <v>1990</v>
      </c>
      <c r="D240" s="48" t="s">
        <v>303</v>
      </c>
      <c r="E240" s="48" t="s">
        <v>5235</v>
      </c>
      <c r="F240" s="48" t="s">
        <v>949</v>
      </c>
      <c r="G240" s="48" t="s">
        <v>952</v>
      </c>
      <c r="H240" s="48" t="s">
        <v>4889</v>
      </c>
    </row>
    <row r="241" spans="1:8" ht="15" x14ac:dyDescent="0.25">
      <c r="A241" s="48" t="s">
        <v>5236</v>
      </c>
      <c r="B241" s="48" t="s">
        <v>4881</v>
      </c>
      <c r="C241" s="48" t="s">
        <v>1990</v>
      </c>
      <c r="D241" s="48" t="s">
        <v>304</v>
      </c>
      <c r="E241" s="48" t="s">
        <v>5237</v>
      </c>
      <c r="F241" s="48" t="s">
        <v>949</v>
      </c>
      <c r="G241" s="48" t="s">
        <v>959</v>
      </c>
      <c r="H241" s="48" t="s">
        <v>4877</v>
      </c>
    </row>
    <row r="242" spans="1:8" ht="15" x14ac:dyDescent="0.25">
      <c r="A242" s="48" t="s">
        <v>5238</v>
      </c>
      <c r="B242" s="48" t="s">
        <v>4881</v>
      </c>
      <c r="C242" s="48" t="s">
        <v>1990</v>
      </c>
      <c r="D242" s="48" t="s">
        <v>305</v>
      </c>
      <c r="E242" s="48" t="s">
        <v>5239</v>
      </c>
      <c r="F242" s="48" t="s">
        <v>949</v>
      </c>
      <c r="G242" s="48" t="s">
        <v>1100</v>
      </c>
      <c r="H242" s="48" t="s">
        <v>4908</v>
      </c>
    </row>
    <row r="243" spans="1:8" ht="15" x14ac:dyDescent="0.25">
      <c r="A243" s="48" t="s">
        <v>5240</v>
      </c>
      <c r="B243" s="48" t="s">
        <v>4884</v>
      </c>
      <c r="C243" s="48" t="s">
        <v>2216</v>
      </c>
      <c r="D243" s="48" t="s">
        <v>308</v>
      </c>
      <c r="E243" s="48" t="s">
        <v>5241</v>
      </c>
      <c r="F243" s="48" t="s">
        <v>949</v>
      </c>
      <c r="G243" s="48" t="s">
        <v>952</v>
      </c>
      <c r="H243" s="48" t="s">
        <v>4889</v>
      </c>
    </row>
    <row r="244" spans="1:8" ht="15" x14ac:dyDescent="0.25">
      <c r="A244" s="48" t="s">
        <v>2422</v>
      </c>
      <c r="B244" s="48" t="s">
        <v>4884</v>
      </c>
      <c r="C244" s="48" t="s">
        <v>2216</v>
      </c>
      <c r="D244" s="48" t="s">
        <v>309</v>
      </c>
      <c r="E244" s="48" t="s">
        <v>5242</v>
      </c>
      <c r="F244" s="48" t="s">
        <v>949</v>
      </c>
      <c r="G244" s="48" t="s">
        <v>952</v>
      </c>
      <c r="H244" s="48" t="s">
        <v>4889</v>
      </c>
    </row>
    <row r="245" spans="1:8" ht="15" x14ac:dyDescent="0.25">
      <c r="A245" s="48" t="s">
        <v>5243</v>
      </c>
      <c r="B245" s="48" t="s">
        <v>4884</v>
      </c>
      <c r="C245" s="48" t="s">
        <v>2216</v>
      </c>
      <c r="D245" s="48" t="s">
        <v>310</v>
      </c>
      <c r="E245" s="48" t="s">
        <v>5244</v>
      </c>
      <c r="F245" s="48" t="s">
        <v>949</v>
      </c>
      <c r="G245" s="48" t="s">
        <v>959</v>
      </c>
      <c r="H245" s="48" t="s">
        <v>4877</v>
      </c>
    </row>
    <row r="246" spans="1:8" ht="15" x14ac:dyDescent="0.25">
      <c r="A246" s="48" t="s">
        <v>2072</v>
      </c>
      <c r="B246" s="48" t="s">
        <v>4884</v>
      </c>
      <c r="C246" s="48" t="s">
        <v>2216</v>
      </c>
      <c r="D246" s="48" t="s">
        <v>311</v>
      </c>
      <c r="E246" s="48" t="s">
        <v>5245</v>
      </c>
      <c r="F246" s="48" t="s">
        <v>949</v>
      </c>
      <c r="G246" s="48" t="s">
        <v>976</v>
      </c>
      <c r="H246" s="48" t="s">
        <v>4883</v>
      </c>
    </row>
    <row r="247" spans="1:8" ht="15" x14ac:dyDescent="0.25">
      <c r="A247" s="48" t="s">
        <v>1503</v>
      </c>
      <c r="B247" s="48" t="s">
        <v>4884</v>
      </c>
      <c r="C247" s="48" t="s">
        <v>2216</v>
      </c>
      <c r="D247" s="48" t="s">
        <v>312</v>
      </c>
      <c r="E247" s="48" t="s">
        <v>5246</v>
      </c>
      <c r="F247" s="48" t="s">
        <v>949</v>
      </c>
      <c r="G247" s="48" t="s">
        <v>999</v>
      </c>
      <c r="H247" s="48" t="s">
        <v>4886</v>
      </c>
    </row>
    <row r="248" spans="1:8" ht="15" x14ac:dyDescent="0.25">
      <c r="A248" s="48" t="s">
        <v>5247</v>
      </c>
      <c r="B248" s="48" t="s">
        <v>4884</v>
      </c>
      <c r="C248" s="48" t="s">
        <v>2216</v>
      </c>
      <c r="D248" s="48" t="s">
        <v>313</v>
      </c>
      <c r="E248" s="48" t="s">
        <v>5248</v>
      </c>
      <c r="F248" s="48" t="s">
        <v>949</v>
      </c>
      <c r="G248" s="48" t="s">
        <v>1010</v>
      </c>
      <c r="H248" s="48" t="s">
        <v>4891</v>
      </c>
    </row>
    <row r="249" spans="1:8" ht="15" x14ac:dyDescent="0.25">
      <c r="A249" s="48" t="s">
        <v>5249</v>
      </c>
      <c r="B249" s="48" t="s">
        <v>4884</v>
      </c>
      <c r="C249" s="48" t="s">
        <v>2216</v>
      </c>
      <c r="D249" s="48" t="s">
        <v>314</v>
      </c>
      <c r="E249" s="48" t="s">
        <v>5250</v>
      </c>
      <c r="F249" s="48" t="s">
        <v>949</v>
      </c>
      <c r="G249" s="48" t="s">
        <v>952</v>
      </c>
      <c r="H249" s="48" t="s">
        <v>4889</v>
      </c>
    </row>
    <row r="250" spans="1:8" ht="15" x14ac:dyDescent="0.25">
      <c r="A250" s="48" t="s">
        <v>5251</v>
      </c>
      <c r="B250" s="48" t="s">
        <v>4884</v>
      </c>
      <c r="C250" s="48" t="s">
        <v>2216</v>
      </c>
      <c r="D250" s="48" t="s">
        <v>315</v>
      </c>
      <c r="E250" s="48" t="s">
        <v>5252</v>
      </c>
      <c r="F250" s="48" t="s">
        <v>949</v>
      </c>
      <c r="G250" s="48" t="s">
        <v>952</v>
      </c>
      <c r="H250" s="48" t="s">
        <v>4889</v>
      </c>
    </row>
    <row r="251" spans="1:8" ht="15" x14ac:dyDescent="0.25">
      <c r="A251" s="48" t="s">
        <v>5253</v>
      </c>
      <c r="B251" s="48" t="s">
        <v>4884</v>
      </c>
      <c r="C251" s="48" t="s">
        <v>2216</v>
      </c>
      <c r="D251" s="48" t="s">
        <v>316</v>
      </c>
      <c r="E251" s="48" t="s">
        <v>5254</v>
      </c>
      <c r="F251" s="48" t="s">
        <v>949</v>
      </c>
      <c r="G251" s="48" t="s">
        <v>952</v>
      </c>
      <c r="H251" s="48" t="s">
        <v>4889</v>
      </c>
    </row>
    <row r="252" spans="1:8" ht="15" x14ac:dyDescent="0.25">
      <c r="A252" s="48" t="s">
        <v>5255</v>
      </c>
      <c r="B252" s="48" t="s">
        <v>4884</v>
      </c>
      <c r="C252" s="48" t="s">
        <v>2216</v>
      </c>
      <c r="D252" s="48" t="s">
        <v>317</v>
      </c>
      <c r="E252" s="48" t="s">
        <v>5256</v>
      </c>
      <c r="F252" s="48" t="s">
        <v>949</v>
      </c>
      <c r="G252" s="48" t="s">
        <v>952</v>
      </c>
      <c r="H252" s="48" t="s">
        <v>4889</v>
      </c>
    </row>
    <row r="253" spans="1:8" ht="15" x14ac:dyDescent="0.25">
      <c r="A253" s="48" t="s">
        <v>2368</v>
      </c>
      <c r="B253" s="48" t="s">
        <v>4884</v>
      </c>
      <c r="C253" s="48" t="s">
        <v>2216</v>
      </c>
      <c r="D253" s="48" t="s">
        <v>318</v>
      </c>
      <c r="E253" s="48" t="s">
        <v>5257</v>
      </c>
      <c r="F253" s="48" t="s">
        <v>949</v>
      </c>
      <c r="G253" s="48" t="s">
        <v>952</v>
      </c>
      <c r="H253" s="48" t="s">
        <v>4889</v>
      </c>
    </row>
    <row r="254" spans="1:8" ht="15" x14ac:dyDescent="0.25">
      <c r="A254" s="48" t="s">
        <v>4011</v>
      </c>
      <c r="B254" s="48" t="s">
        <v>4884</v>
      </c>
      <c r="C254" s="48" t="s">
        <v>2216</v>
      </c>
      <c r="D254" s="48" t="s">
        <v>319</v>
      </c>
      <c r="E254" s="48" t="s">
        <v>5258</v>
      </c>
      <c r="F254" s="48" t="s">
        <v>949</v>
      </c>
      <c r="G254" s="48" t="s">
        <v>1259</v>
      </c>
      <c r="H254" s="48" t="s">
        <v>4950</v>
      </c>
    </row>
    <row r="255" spans="1:8" ht="15" x14ac:dyDescent="0.25">
      <c r="A255" s="48" t="s">
        <v>5259</v>
      </c>
      <c r="B255" s="48" t="s">
        <v>4884</v>
      </c>
      <c r="C255" s="48" t="s">
        <v>2216</v>
      </c>
      <c r="D255" s="48" t="s">
        <v>320</v>
      </c>
      <c r="E255" s="48" t="s">
        <v>5260</v>
      </c>
      <c r="F255" s="48" t="s">
        <v>949</v>
      </c>
      <c r="G255" s="48" t="s">
        <v>952</v>
      </c>
      <c r="H255" s="48" t="s">
        <v>4889</v>
      </c>
    </row>
    <row r="256" spans="1:8" ht="15" x14ac:dyDescent="0.25">
      <c r="A256" s="48" t="s">
        <v>5261</v>
      </c>
      <c r="B256" s="48" t="s">
        <v>4884</v>
      </c>
      <c r="C256" s="48" t="s">
        <v>2325</v>
      </c>
      <c r="D256" s="48" t="s">
        <v>322</v>
      </c>
      <c r="E256" s="48" t="s">
        <v>5262</v>
      </c>
      <c r="F256" s="48" t="s">
        <v>949</v>
      </c>
      <c r="G256" s="48" t="s">
        <v>1317</v>
      </c>
      <c r="H256" s="48" t="s">
        <v>4880</v>
      </c>
    </row>
    <row r="257" spans="1:8" ht="15" x14ac:dyDescent="0.25">
      <c r="A257" s="48" t="s">
        <v>5263</v>
      </c>
      <c r="B257" s="48" t="s">
        <v>4884</v>
      </c>
      <c r="C257" s="48" t="s">
        <v>2325</v>
      </c>
      <c r="D257" s="48" t="s">
        <v>323</v>
      </c>
      <c r="E257" s="48" t="s">
        <v>5264</v>
      </c>
      <c r="F257" s="48" t="s">
        <v>949</v>
      </c>
      <c r="G257" s="48" t="s">
        <v>1521</v>
      </c>
      <c r="H257" s="48" t="s">
        <v>5004</v>
      </c>
    </row>
    <row r="258" spans="1:8" ht="15" x14ac:dyDescent="0.25">
      <c r="A258" s="48" t="s">
        <v>5265</v>
      </c>
      <c r="B258" s="48" t="s">
        <v>4884</v>
      </c>
      <c r="C258" s="48" t="s">
        <v>2325</v>
      </c>
      <c r="D258" s="48" t="s">
        <v>324</v>
      </c>
      <c r="E258" s="48" t="s">
        <v>5266</v>
      </c>
      <c r="F258" s="48" t="s">
        <v>949</v>
      </c>
      <c r="G258" s="48" t="s">
        <v>1521</v>
      </c>
      <c r="H258" s="48" t="s">
        <v>5004</v>
      </c>
    </row>
    <row r="259" spans="1:8" ht="15" x14ac:dyDescent="0.25">
      <c r="A259" s="48" t="s">
        <v>5267</v>
      </c>
      <c r="B259" s="48" t="s">
        <v>4884</v>
      </c>
      <c r="C259" s="48" t="s">
        <v>2325</v>
      </c>
      <c r="D259" s="48" t="s">
        <v>325</v>
      </c>
      <c r="E259" s="48" t="s">
        <v>5268</v>
      </c>
      <c r="F259" s="48" t="s">
        <v>949</v>
      </c>
      <c r="G259" s="48" t="s">
        <v>952</v>
      </c>
      <c r="H259" s="48" t="s">
        <v>4889</v>
      </c>
    </row>
    <row r="260" spans="1:8" ht="15" x14ac:dyDescent="0.25">
      <c r="A260" s="48" t="s">
        <v>5269</v>
      </c>
      <c r="B260" s="48" t="s">
        <v>4884</v>
      </c>
      <c r="C260" s="48" t="s">
        <v>2325</v>
      </c>
      <c r="D260" s="48" t="s">
        <v>326</v>
      </c>
      <c r="E260" s="48" t="s">
        <v>5270</v>
      </c>
      <c r="F260" s="48" t="s">
        <v>949</v>
      </c>
      <c r="G260" s="48" t="s">
        <v>959</v>
      </c>
      <c r="H260" s="48" t="s">
        <v>4877</v>
      </c>
    </row>
    <row r="261" spans="1:8" ht="15" x14ac:dyDescent="0.25">
      <c r="A261" s="48" t="s">
        <v>5271</v>
      </c>
      <c r="B261" s="48" t="s">
        <v>4884</v>
      </c>
      <c r="C261" s="48" t="s">
        <v>2325</v>
      </c>
      <c r="D261" s="48" t="s">
        <v>327</v>
      </c>
      <c r="E261" s="48" t="s">
        <v>5272</v>
      </c>
      <c r="F261" s="48" t="s">
        <v>949</v>
      </c>
      <c r="G261" s="48" t="s">
        <v>1010</v>
      </c>
      <c r="H261" s="48" t="s">
        <v>4891</v>
      </c>
    </row>
    <row r="262" spans="1:8" ht="15" x14ac:dyDescent="0.25">
      <c r="A262" s="48" t="s">
        <v>5273</v>
      </c>
      <c r="B262" s="48" t="s">
        <v>4884</v>
      </c>
      <c r="C262" s="48" t="s">
        <v>2325</v>
      </c>
      <c r="D262" s="48" t="s">
        <v>328</v>
      </c>
      <c r="E262" s="48" t="s">
        <v>5274</v>
      </c>
      <c r="F262" s="48" t="s">
        <v>949</v>
      </c>
      <c r="G262" s="48" t="s">
        <v>952</v>
      </c>
      <c r="H262" s="48" t="s">
        <v>4889</v>
      </c>
    </row>
    <row r="263" spans="1:8" ht="15" x14ac:dyDescent="0.25">
      <c r="A263" s="48" t="s">
        <v>5275</v>
      </c>
      <c r="B263" s="48" t="s">
        <v>4884</v>
      </c>
      <c r="C263" s="48" t="s">
        <v>2325</v>
      </c>
      <c r="D263" s="48" t="s">
        <v>329</v>
      </c>
      <c r="E263" s="48" t="s">
        <v>5276</v>
      </c>
      <c r="F263" s="48" t="s">
        <v>949</v>
      </c>
      <c r="G263" s="48" t="s">
        <v>1521</v>
      </c>
      <c r="H263" s="48" t="s">
        <v>5004</v>
      </c>
    </row>
    <row r="264" spans="1:8" ht="15" x14ac:dyDescent="0.25">
      <c r="A264" s="48" t="s">
        <v>4402</v>
      </c>
      <c r="B264" s="48" t="s">
        <v>4884</v>
      </c>
      <c r="C264" s="48" t="s">
        <v>2421</v>
      </c>
      <c r="D264" s="48" t="s">
        <v>331</v>
      </c>
      <c r="E264" s="48" t="s">
        <v>5277</v>
      </c>
      <c r="F264" s="48" t="s">
        <v>949</v>
      </c>
      <c r="G264" s="48" t="s">
        <v>952</v>
      </c>
      <c r="H264" s="48" t="s">
        <v>4889</v>
      </c>
    </row>
    <row r="265" spans="1:8" ht="15" x14ac:dyDescent="0.25">
      <c r="A265" s="48" t="s">
        <v>4106</v>
      </c>
      <c r="B265" s="48" t="s">
        <v>4884</v>
      </c>
      <c r="C265" s="48" t="s">
        <v>2421</v>
      </c>
      <c r="D265" s="48" t="s">
        <v>332</v>
      </c>
      <c r="E265" s="48" t="s">
        <v>5278</v>
      </c>
      <c r="F265" s="48" t="s">
        <v>949</v>
      </c>
      <c r="G265" s="48" t="s">
        <v>952</v>
      </c>
      <c r="H265" s="48" t="s">
        <v>4889</v>
      </c>
    </row>
    <row r="266" spans="1:8" ht="15" x14ac:dyDescent="0.25">
      <c r="A266" s="48" t="s">
        <v>5279</v>
      </c>
      <c r="B266" s="48" t="s">
        <v>4884</v>
      </c>
      <c r="C266" s="48" t="s">
        <v>2421</v>
      </c>
      <c r="D266" s="48" t="s">
        <v>333</v>
      </c>
      <c r="E266" s="48" t="s">
        <v>5280</v>
      </c>
      <c r="F266" s="48" t="s">
        <v>949</v>
      </c>
      <c r="G266" s="48" t="s">
        <v>999</v>
      </c>
      <c r="H266" s="48" t="s">
        <v>4886</v>
      </c>
    </row>
    <row r="267" spans="1:8" ht="15" x14ac:dyDescent="0.25">
      <c r="A267" s="48" t="s">
        <v>5281</v>
      </c>
      <c r="B267" s="48" t="s">
        <v>4884</v>
      </c>
      <c r="C267" s="48" t="s">
        <v>2421</v>
      </c>
      <c r="D267" s="48" t="s">
        <v>334</v>
      </c>
      <c r="E267" s="48" t="s">
        <v>5282</v>
      </c>
      <c r="F267" s="48" t="s">
        <v>949</v>
      </c>
      <c r="G267" s="48" t="s">
        <v>952</v>
      </c>
      <c r="H267" s="48" t="s">
        <v>4889</v>
      </c>
    </row>
    <row r="268" spans="1:8" ht="15" x14ac:dyDescent="0.25">
      <c r="A268" s="48" t="s">
        <v>5283</v>
      </c>
      <c r="B268" s="48" t="s">
        <v>4884</v>
      </c>
      <c r="C268" s="48" t="s">
        <v>2421</v>
      </c>
      <c r="D268" s="48" t="s">
        <v>335</v>
      </c>
      <c r="E268" s="48" t="s">
        <v>5284</v>
      </c>
      <c r="F268" s="48" t="s">
        <v>949</v>
      </c>
      <c r="G268" s="48" t="s">
        <v>965</v>
      </c>
      <c r="H268" s="48" t="s">
        <v>4894</v>
      </c>
    </row>
    <row r="269" spans="1:8" ht="15" x14ac:dyDescent="0.25">
      <c r="A269" s="48" t="s">
        <v>5285</v>
      </c>
      <c r="B269" s="48" t="s">
        <v>4884</v>
      </c>
      <c r="C269" s="48" t="s">
        <v>2421</v>
      </c>
      <c r="D269" s="48" t="s">
        <v>337</v>
      </c>
      <c r="E269" s="48" t="s">
        <v>5286</v>
      </c>
      <c r="F269" s="48" t="s">
        <v>949</v>
      </c>
      <c r="G269" s="48" t="s">
        <v>952</v>
      </c>
      <c r="H269" s="48" t="s">
        <v>4889</v>
      </c>
    </row>
    <row r="270" spans="1:8" ht="15" x14ac:dyDescent="0.25">
      <c r="A270" s="48" t="s">
        <v>5287</v>
      </c>
      <c r="B270" s="48" t="s">
        <v>4884</v>
      </c>
      <c r="C270" s="48" t="s">
        <v>2387</v>
      </c>
      <c r="D270" s="48" t="s">
        <v>339</v>
      </c>
      <c r="E270" s="48" t="s">
        <v>5288</v>
      </c>
      <c r="F270" s="48" t="s">
        <v>949</v>
      </c>
      <c r="G270" s="48" t="s">
        <v>952</v>
      </c>
      <c r="H270" s="48" t="s">
        <v>4889</v>
      </c>
    </row>
    <row r="271" spans="1:8" ht="15" x14ac:dyDescent="0.25">
      <c r="A271" s="48" t="s">
        <v>5289</v>
      </c>
      <c r="B271" s="48" t="s">
        <v>4884</v>
      </c>
      <c r="C271" s="48" t="s">
        <v>2387</v>
      </c>
      <c r="D271" s="48" t="s">
        <v>340</v>
      </c>
      <c r="E271" s="48" t="s">
        <v>5290</v>
      </c>
      <c r="F271" s="48" t="s">
        <v>949</v>
      </c>
      <c r="G271" s="48" t="s">
        <v>976</v>
      </c>
      <c r="H271" s="48" t="s">
        <v>4883</v>
      </c>
    </row>
    <row r="272" spans="1:8" ht="15" x14ac:dyDescent="0.25">
      <c r="A272" s="48" t="s">
        <v>1457</v>
      </c>
      <c r="B272" s="48" t="s">
        <v>4884</v>
      </c>
      <c r="C272" s="48" t="s">
        <v>2387</v>
      </c>
      <c r="D272" s="48" t="s">
        <v>341</v>
      </c>
      <c r="E272" s="48" t="s">
        <v>5291</v>
      </c>
      <c r="F272" s="48" t="s">
        <v>949</v>
      </c>
      <c r="G272" s="48" t="s">
        <v>1010</v>
      </c>
      <c r="H272" s="48" t="s">
        <v>4891</v>
      </c>
    </row>
    <row r="273" spans="1:8" ht="15" x14ac:dyDescent="0.25">
      <c r="A273" s="48" t="s">
        <v>2374</v>
      </c>
      <c r="B273" s="48" t="s">
        <v>4884</v>
      </c>
      <c r="C273" s="48" t="s">
        <v>2387</v>
      </c>
      <c r="D273" s="48" t="s">
        <v>342</v>
      </c>
      <c r="E273" s="48" t="s">
        <v>5292</v>
      </c>
      <c r="F273" s="48" t="s">
        <v>949</v>
      </c>
      <c r="G273" s="48" t="s">
        <v>959</v>
      </c>
      <c r="H273" s="48" t="s">
        <v>4877</v>
      </c>
    </row>
    <row r="274" spans="1:8" ht="15" x14ac:dyDescent="0.25">
      <c r="A274" s="48" t="s">
        <v>2625</v>
      </c>
      <c r="B274" s="48" t="s">
        <v>4884</v>
      </c>
      <c r="C274" s="48" t="s">
        <v>2387</v>
      </c>
      <c r="D274" s="48" t="s">
        <v>343</v>
      </c>
      <c r="E274" s="48" t="s">
        <v>5293</v>
      </c>
      <c r="F274" s="48" t="s">
        <v>949</v>
      </c>
      <c r="G274" s="48" t="s">
        <v>952</v>
      </c>
      <c r="H274" s="48" t="s">
        <v>4889</v>
      </c>
    </row>
    <row r="275" spans="1:8" ht="15" x14ac:dyDescent="0.25">
      <c r="A275" s="48" t="s">
        <v>3134</v>
      </c>
      <c r="B275" s="48" t="s">
        <v>4884</v>
      </c>
      <c r="C275" s="48" t="s">
        <v>2387</v>
      </c>
      <c r="D275" s="48" t="s">
        <v>344</v>
      </c>
      <c r="E275" s="48" t="s">
        <v>5294</v>
      </c>
      <c r="F275" s="48" t="s">
        <v>949</v>
      </c>
      <c r="G275" s="48" t="s">
        <v>952</v>
      </c>
      <c r="H275" s="48" t="s">
        <v>4889</v>
      </c>
    </row>
    <row r="276" spans="1:8" ht="15" x14ac:dyDescent="0.25">
      <c r="A276" s="48" t="s">
        <v>2151</v>
      </c>
      <c r="B276" s="48" t="s">
        <v>4884</v>
      </c>
      <c r="C276" s="48" t="s">
        <v>2387</v>
      </c>
      <c r="D276" s="48" t="s">
        <v>345</v>
      </c>
      <c r="E276" s="48" t="s">
        <v>5295</v>
      </c>
      <c r="F276" s="48" t="s">
        <v>949</v>
      </c>
      <c r="G276" s="48" t="s">
        <v>952</v>
      </c>
      <c r="H276" s="48" t="s">
        <v>4889</v>
      </c>
    </row>
    <row r="277" spans="1:8" ht="15" x14ac:dyDescent="0.25">
      <c r="A277" s="48" t="s">
        <v>5296</v>
      </c>
      <c r="B277" s="48" t="s">
        <v>4884</v>
      </c>
      <c r="C277" s="48" t="s">
        <v>2167</v>
      </c>
      <c r="D277" s="48" t="s">
        <v>350</v>
      </c>
      <c r="E277" s="48" t="s">
        <v>5297</v>
      </c>
      <c r="F277" s="48" t="s">
        <v>949</v>
      </c>
      <c r="G277" s="48" t="s">
        <v>952</v>
      </c>
      <c r="H277" s="48" t="s">
        <v>4889</v>
      </c>
    </row>
    <row r="278" spans="1:8" ht="15" x14ac:dyDescent="0.25">
      <c r="A278" s="48" t="s">
        <v>1498</v>
      </c>
      <c r="B278" s="48" t="s">
        <v>4884</v>
      </c>
      <c r="C278" s="48" t="s">
        <v>2167</v>
      </c>
      <c r="D278" s="48" t="s">
        <v>351</v>
      </c>
      <c r="E278" s="48" t="s">
        <v>5298</v>
      </c>
      <c r="F278" s="48" t="s">
        <v>949</v>
      </c>
      <c r="G278" s="48" t="s">
        <v>952</v>
      </c>
      <c r="H278" s="48" t="s">
        <v>4889</v>
      </c>
    </row>
    <row r="279" spans="1:8" ht="15" x14ac:dyDescent="0.25">
      <c r="A279" s="48" t="s">
        <v>4831</v>
      </c>
      <c r="B279" s="48" t="s">
        <v>4884</v>
      </c>
      <c r="C279" s="48" t="s">
        <v>2167</v>
      </c>
      <c r="D279" s="48" t="s">
        <v>352</v>
      </c>
      <c r="E279" s="48" t="s">
        <v>5299</v>
      </c>
      <c r="F279" s="48" t="s">
        <v>949</v>
      </c>
      <c r="G279" s="48" t="s">
        <v>1521</v>
      </c>
      <c r="H279" s="48" t="s">
        <v>5004</v>
      </c>
    </row>
    <row r="280" spans="1:8" ht="15" x14ac:dyDescent="0.25">
      <c r="A280" s="48" t="s">
        <v>5300</v>
      </c>
      <c r="B280" s="48" t="s">
        <v>4884</v>
      </c>
      <c r="C280" s="48" t="s">
        <v>2167</v>
      </c>
      <c r="D280" s="48" t="s">
        <v>353</v>
      </c>
      <c r="E280" s="48" t="s">
        <v>5301</v>
      </c>
      <c r="F280" s="48" t="s">
        <v>949</v>
      </c>
      <c r="G280" s="48" t="s">
        <v>965</v>
      </c>
      <c r="H280" s="48" t="s">
        <v>4894</v>
      </c>
    </row>
    <row r="281" spans="1:8" ht="15" x14ac:dyDescent="0.25">
      <c r="A281" s="48" t="s">
        <v>5302</v>
      </c>
      <c r="B281" s="48" t="s">
        <v>4884</v>
      </c>
      <c r="C281" s="48" t="s">
        <v>2167</v>
      </c>
      <c r="D281" s="48" t="s">
        <v>354</v>
      </c>
      <c r="E281" s="48" t="s">
        <v>5303</v>
      </c>
      <c r="F281" s="48" t="s">
        <v>949</v>
      </c>
      <c r="G281" s="48" t="s">
        <v>976</v>
      </c>
      <c r="H281" s="48" t="s">
        <v>4883</v>
      </c>
    </row>
    <row r="282" spans="1:8" ht="15" x14ac:dyDescent="0.25">
      <c r="A282" s="48" t="s">
        <v>1991</v>
      </c>
      <c r="B282" s="48" t="s">
        <v>4884</v>
      </c>
      <c r="C282" s="48" t="s">
        <v>2167</v>
      </c>
      <c r="D282" s="48" t="s">
        <v>355</v>
      </c>
      <c r="E282" s="48" t="s">
        <v>5304</v>
      </c>
      <c r="F282" s="48" t="s">
        <v>949</v>
      </c>
      <c r="G282" s="48" t="s">
        <v>959</v>
      </c>
      <c r="H282" s="48" t="s">
        <v>4877</v>
      </c>
    </row>
    <row r="283" spans="1:8" ht="15" x14ac:dyDescent="0.25">
      <c r="A283" s="48" t="s">
        <v>5305</v>
      </c>
      <c r="B283" s="48" t="s">
        <v>4884</v>
      </c>
      <c r="C283" s="48" t="s">
        <v>2167</v>
      </c>
      <c r="D283" s="48" t="s">
        <v>356</v>
      </c>
      <c r="E283" s="48" t="s">
        <v>5306</v>
      </c>
      <c r="F283" s="48" t="s">
        <v>949</v>
      </c>
      <c r="G283" s="48" t="s">
        <v>1100</v>
      </c>
      <c r="H283" s="48" t="s">
        <v>4908</v>
      </c>
    </row>
    <row r="284" spans="1:8" ht="15" x14ac:dyDescent="0.25">
      <c r="A284" s="48" t="s">
        <v>5307</v>
      </c>
      <c r="B284" s="48" t="s">
        <v>4884</v>
      </c>
      <c r="C284" s="48" t="s">
        <v>2373</v>
      </c>
      <c r="D284" s="48" t="s">
        <v>358</v>
      </c>
      <c r="E284" s="48" t="s">
        <v>5308</v>
      </c>
      <c r="F284" s="48" t="s">
        <v>949</v>
      </c>
      <c r="G284" s="48" t="s">
        <v>1192</v>
      </c>
      <c r="H284" s="48" t="s">
        <v>4966</v>
      </c>
    </row>
    <row r="285" spans="1:8" ht="15" x14ac:dyDescent="0.25">
      <c r="A285" s="48" t="s">
        <v>5309</v>
      </c>
      <c r="B285" s="48" t="s">
        <v>4884</v>
      </c>
      <c r="C285" s="48" t="s">
        <v>2373</v>
      </c>
      <c r="D285" s="48" t="s">
        <v>359</v>
      </c>
      <c r="E285" s="48" t="s">
        <v>5310</v>
      </c>
      <c r="F285" s="48" t="s">
        <v>949</v>
      </c>
      <c r="G285" s="48" t="s">
        <v>952</v>
      </c>
      <c r="H285" s="48" t="s">
        <v>4889</v>
      </c>
    </row>
    <row r="286" spans="1:8" ht="15" x14ac:dyDescent="0.25">
      <c r="A286" s="48" t="s">
        <v>5311</v>
      </c>
      <c r="B286" s="48" t="s">
        <v>4884</v>
      </c>
      <c r="C286" s="48" t="s">
        <v>2281</v>
      </c>
      <c r="D286" s="48" t="s">
        <v>364</v>
      </c>
      <c r="E286" s="48" t="s">
        <v>5312</v>
      </c>
      <c r="F286" s="48" t="s">
        <v>949</v>
      </c>
      <c r="G286" s="48" t="s">
        <v>965</v>
      </c>
      <c r="H286" s="48" t="s">
        <v>4894</v>
      </c>
    </row>
    <row r="287" spans="1:8" ht="15" x14ac:dyDescent="0.25">
      <c r="A287" s="48" t="s">
        <v>5313</v>
      </c>
      <c r="B287" s="48" t="s">
        <v>4884</v>
      </c>
      <c r="C287" s="48" t="s">
        <v>2281</v>
      </c>
      <c r="D287" s="48" t="s">
        <v>365</v>
      </c>
      <c r="E287" s="48" t="s">
        <v>5314</v>
      </c>
      <c r="F287" s="48" t="s">
        <v>949</v>
      </c>
      <c r="G287" s="48" t="s">
        <v>959</v>
      </c>
      <c r="H287" s="48" t="s">
        <v>4877</v>
      </c>
    </row>
    <row r="288" spans="1:8" ht="15" x14ac:dyDescent="0.25">
      <c r="A288" s="48" t="s">
        <v>5315</v>
      </c>
      <c r="B288" s="48" t="s">
        <v>4884</v>
      </c>
      <c r="C288" s="48" t="s">
        <v>2281</v>
      </c>
      <c r="D288" s="48" t="s">
        <v>366</v>
      </c>
      <c r="E288" s="48" t="s">
        <v>5316</v>
      </c>
      <c r="F288" s="48" t="s">
        <v>949</v>
      </c>
      <c r="G288" s="48" t="s">
        <v>965</v>
      </c>
      <c r="H288" s="48" t="s">
        <v>4894</v>
      </c>
    </row>
    <row r="289" spans="1:8" ht="15" x14ac:dyDescent="0.25">
      <c r="A289" s="48" t="s">
        <v>5317</v>
      </c>
      <c r="B289" s="48" t="s">
        <v>4884</v>
      </c>
      <c r="C289" s="48" t="s">
        <v>2281</v>
      </c>
      <c r="D289" s="48" t="s">
        <v>367</v>
      </c>
      <c r="E289" s="48" t="s">
        <v>5318</v>
      </c>
      <c r="F289" s="48" t="s">
        <v>949</v>
      </c>
      <c r="G289" s="48" t="s">
        <v>965</v>
      </c>
      <c r="H289" s="48" t="s">
        <v>4894</v>
      </c>
    </row>
    <row r="290" spans="1:8" ht="15" x14ac:dyDescent="0.25">
      <c r="A290" s="48" t="s">
        <v>5319</v>
      </c>
      <c r="B290" s="48" t="s">
        <v>4884</v>
      </c>
      <c r="C290" s="48" t="s">
        <v>2281</v>
      </c>
      <c r="D290" s="48" t="s">
        <v>368</v>
      </c>
      <c r="E290" s="48" t="s">
        <v>5320</v>
      </c>
      <c r="F290" s="48" t="s">
        <v>949</v>
      </c>
      <c r="G290" s="48" t="s">
        <v>952</v>
      </c>
      <c r="H290" s="48" t="s">
        <v>4889</v>
      </c>
    </row>
    <row r="291" spans="1:8" ht="15" x14ac:dyDescent="0.25">
      <c r="A291" s="48" t="s">
        <v>5321</v>
      </c>
      <c r="B291" s="48" t="s">
        <v>4884</v>
      </c>
      <c r="C291" s="48" t="s">
        <v>2281</v>
      </c>
      <c r="D291" s="48" t="s">
        <v>369</v>
      </c>
      <c r="E291" s="48" t="s">
        <v>5322</v>
      </c>
      <c r="F291" s="48" t="s">
        <v>949</v>
      </c>
      <c r="G291" s="48" t="s">
        <v>952</v>
      </c>
      <c r="H291" s="48" t="s">
        <v>4889</v>
      </c>
    </row>
    <row r="292" spans="1:8" ht="15" x14ac:dyDescent="0.25">
      <c r="A292" s="48" t="s">
        <v>5323</v>
      </c>
      <c r="B292" s="48" t="s">
        <v>4884</v>
      </c>
      <c r="C292" s="48" t="s">
        <v>2281</v>
      </c>
      <c r="D292" s="48" t="s">
        <v>370</v>
      </c>
      <c r="E292" s="48" t="s">
        <v>5324</v>
      </c>
      <c r="F292" s="48" t="s">
        <v>949</v>
      </c>
      <c r="G292" s="48" t="s">
        <v>999</v>
      </c>
      <c r="H292" s="48" t="s">
        <v>4886</v>
      </c>
    </row>
    <row r="293" spans="1:8" ht="15" x14ac:dyDescent="0.25">
      <c r="A293" s="48" t="s">
        <v>2183</v>
      </c>
      <c r="B293" s="48" t="s">
        <v>4884</v>
      </c>
      <c r="C293" s="48" t="s">
        <v>2281</v>
      </c>
      <c r="D293" s="48" t="s">
        <v>371</v>
      </c>
      <c r="E293" s="48" t="s">
        <v>5325</v>
      </c>
      <c r="F293" s="48" t="s">
        <v>949</v>
      </c>
      <c r="G293" s="48" t="s">
        <v>952</v>
      </c>
      <c r="H293" s="48" t="s">
        <v>4889</v>
      </c>
    </row>
    <row r="294" spans="1:8" ht="15" x14ac:dyDescent="0.25">
      <c r="A294" s="48" t="s">
        <v>5326</v>
      </c>
      <c r="B294" s="48" t="s">
        <v>4887</v>
      </c>
      <c r="C294" s="48" t="s">
        <v>2574</v>
      </c>
      <c r="D294" s="48" t="s">
        <v>373</v>
      </c>
      <c r="E294" s="48" t="s">
        <v>5327</v>
      </c>
      <c r="F294" s="48" t="s">
        <v>949</v>
      </c>
      <c r="G294" s="48" t="s">
        <v>959</v>
      </c>
      <c r="H294" s="48" t="s">
        <v>4877</v>
      </c>
    </row>
    <row r="295" spans="1:8" ht="15" x14ac:dyDescent="0.25">
      <c r="A295" s="48" t="s">
        <v>5328</v>
      </c>
      <c r="B295" s="48" t="s">
        <v>4887</v>
      </c>
      <c r="C295" s="48" t="s">
        <v>2574</v>
      </c>
      <c r="D295" s="48" t="s">
        <v>374</v>
      </c>
      <c r="E295" s="48" t="s">
        <v>5329</v>
      </c>
      <c r="F295" s="48" t="s">
        <v>949</v>
      </c>
      <c r="G295" s="48" t="s">
        <v>965</v>
      </c>
      <c r="H295" s="48" t="s">
        <v>4894</v>
      </c>
    </row>
    <row r="296" spans="1:8" ht="15" x14ac:dyDescent="0.25">
      <c r="A296" s="48" t="s">
        <v>2448</v>
      </c>
      <c r="B296" s="48" t="s">
        <v>4887</v>
      </c>
      <c r="C296" s="48" t="s">
        <v>2574</v>
      </c>
      <c r="D296" s="48" t="s">
        <v>375</v>
      </c>
      <c r="E296" s="48" t="s">
        <v>5330</v>
      </c>
      <c r="F296" s="48" t="s">
        <v>949</v>
      </c>
      <c r="G296" s="48" t="s">
        <v>965</v>
      </c>
      <c r="H296" s="48" t="s">
        <v>4894</v>
      </c>
    </row>
    <row r="297" spans="1:8" ht="15" x14ac:dyDescent="0.25">
      <c r="A297" s="48" t="s">
        <v>3419</v>
      </c>
      <c r="B297" s="48" t="s">
        <v>4887</v>
      </c>
      <c r="C297" s="48" t="s">
        <v>2574</v>
      </c>
      <c r="D297" s="48" t="s">
        <v>376</v>
      </c>
      <c r="E297" s="48" t="s">
        <v>5331</v>
      </c>
      <c r="F297" s="48" t="s">
        <v>949</v>
      </c>
      <c r="G297" s="48" t="s">
        <v>965</v>
      </c>
      <c r="H297" s="48" t="s">
        <v>4894</v>
      </c>
    </row>
    <row r="298" spans="1:8" ht="15" x14ac:dyDescent="0.25">
      <c r="A298" s="48" t="s">
        <v>3305</v>
      </c>
      <c r="B298" s="48" t="s">
        <v>4887</v>
      </c>
      <c r="C298" s="48" t="s">
        <v>2574</v>
      </c>
      <c r="D298" s="48" t="s">
        <v>377</v>
      </c>
      <c r="E298" s="48" t="s">
        <v>5332</v>
      </c>
      <c r="F298" s="48" t="s">
        <v>949</v>
      </c>
      <c r="G298" s="48" t="s">
        <v>952</v>
      </c>
      <c r="H298" s="48" t="s">
        <v>4889</v>
      </c>
    </row>
    <row r="299" spans="1:8" ht="15" x14ac:dyDescent="0.25">
      <c r="A299" s="48" t="s">
        <v>5333</v>
      </c>
      <c r="B299" s="48" t="s">
        <v>4887</v>
      </c>
      <c r="C299" s="48" t="s">
        <v>2574</v>
      </c>
      <c r="D299" s="48" t="s">
        <v>378</v>
      </c>
      <c r="E299" s="48" t="s">
        <v>5334</v>
      </c>
      <c r="F299" s="48" t="s">
        <v>949</v>
      </c>
      <c r="G299" s="48" t="s">
        <v>1192</v>
      </c>
      <c r="H299" s="48" t="s">
        <v>4966</v>
      </c>
    </row>
    <row r="300" spans="1:8" ht="15" x14ac:dyDescent="0.25">
      <c r="A300" s="48" t="s">
        <v>1629</v>
      </c>
      <c r="B300" s="48" t="s">
        <v>4887</v>
      </c>
      <c r="C300" s="48" t="s">
        <v>2574</v>
      </c>
      <c r="D300" s="48" t="s">
        <v>379</v>
      </c>
      <c r="E300" s="48" t="s">
        <v>5335</v>
      </c>
      <c r="F300" s="48" t="s">
        <v>949</v>
      </c>
      <c r="G300" s="48" t="s">
        <v>952</v>
      </c>
      <c r="H300" s="48" t="s">
        <v>4889</v>
      </c>
    </row>
    <row r="301" spans="1:8" ht="15" x14ac:dyDescent="0.25">
      <c r="A301" s="48" t="s">
        <v>4077</v>
      </c>
      <c r="B301" s="48" t="s">
        <v>4887</v>
      </c>
      <c r="C301" s="48" t="s">
        <v>2574</v>
      </c>
      <c r="D301" s="48" t="s">
        <v>380</v>
      </c>
      <c r="E301" s="48" t="s">
        <v>5336</v>
      </c>
      <c r="F301" s="48" t="s">
        <v>949</v>
      </c>
      <c r="G301" s="48" t="s">
        <v>959</v>
      </c>
      <c r="H301" s="48" t="s">
        <v>4877</v>
      </c>
    </row>
    <row r="302" spans="1:8" ht="15" x14ac:dyDescent="0.25">
      <c r="A302" s="48" t="s">
        <v>2178</v>
      </c>
      <c r="B302" s="48" t="s">
        <v>4887</v>
      </c>
      <c r="C302" s="48" t="s">
        <v>2574</v>
      </c>
      <c r="D302" s="48" t="s">
        <v>381</v>
      </c>
      <c r="E302" s="48" t="s">
        <v>5337</v>
      </c>
      <c r="F302" s="48" t="s">
        <v>949</v>
      </c>
      <c r="G302" s="48" t="s">
        <v>952</v>
      </c>
      <c r="H302" s="48" t="s">
        <v>4889</v>
      </c>
    </row>
    <row r="303" spans="1:8" ht="15" x14ac:dyDescent="0.25">
      <c r="A303" s="48" t="s">
        <v>5338</v>
      </c>
      <c r="B303" s="48" t="s">
        <v>4887</v>
      </c>
      <c r="C303" s="48" t="s">
        <v>2574</v>
      </c>
      <c r="D303" s="48" t="s">
        <v>382</v>
      </c>
      <c r="E303" s="48" t="s">
        <v>5339</v>
      </c>
      <c r="F303" s="48" t="s">
        <v>949</v>
      </c>
      <c r="G303" s="48" t="s">
        <v>1192</v>
      </c>
      <c r="H303" s="48" t="s">
        <v>4966</v>
      </c>
    </row>
    <row r="304" spans="1:8" ht="15" x14ac:dyDescent="0.25">
      <c r="A304" s="48" t="s">
        <v>5340</v>
      </c>
      <c r="B304" s="48" t="s">
        <v>4887</v>
      </c>
      <c r="C304" s="48" t="s">
        <v>2574</v>
      </c>
      <c r="D304" s="48" t="s">
        <v>383</v>
      </c>
      <c r="E304" s="48" t="s">
        <v>5341</v>
      </c>
      <c r="F304" s="48" t="s">
        <v>949</v>
      </c>
      <c r="G304" s="48" t="s">
        <v>976</v>
      </c>
      <c r="H304" s="48" t="s">
        <v>4883</v>
      </c>
    </row>
    <row r="305" spans="1:8" ht="15" x14ac:dyDescent="0.25">
      <c r="A305" s="48" t="s">
        <v>5342</v>
      </c>
      <c r="B305" s="48" t="s">
        <v>4887</v>
      </c>
      <c r="C305" s="48" t="s">
        <v>2654</v>
      </c>
      <c r="D305" s="48" t="s">
        <v>385</v>
      </c>
      <c r="E305" s="48" t="s">
        <v>5343</v>
      </c>
      <c r="F305" s="48" t="s">
        <v>949</v>
      </c>
      <c r="G305" s="48" t="s">
        <v>952</v>
      </c>
      <c r="H305" s="48" t="s">
        <v>4889</v>
      </c>
    </row>
    <row r="306" spans="1:8" ht="15" x14ac:dyDescent="0.25">
      <c r="A306" s="48" t="s">
        <v>3622</v>
      </c>
      <c r="B306" s="48" t="s">
        <v>4887</v>
      </c>
      <c r="C306" s="48" t="s">
        <v>2654</v>
      </c>
      <c r="D306" s="48" t="s">
        <v>386</v>
      </c>
      <c r="E306" s="48" t="s">
        <v>5344</v>
      </c>
      <c r="F306" s="48" t="s">
        <v>949</v>
      </c>
      <c r="G306" s="48" t="s">
        <v>952</v>
      </c>
      <c r="H306" s="48" t="s">
        <v>4889</v>
      </c>
    </row>
    <row r="307" spans="1:8" ht="15" x14ac:dyDescent="0.25">
      <c r="A307" s="48" t="s">
        <v>5345</v>
      </c>
      <c r="B307" s="48" t="s">
        <v>4887</v>
      </c>
      <c r="C307" s="48" t="s">
        <v>2654</v>
      </c>
      <c r="D307" s="48" t="s">
        <v>387</v>
      </c>
      <c r="E307" s="48" t="s">
        <v>5346</v>
      </c>
      <c r="F307" s="48" t="s">
        <v>949</v>
      </c>
      <c r="G307" s="48" t="s">
        <v>959</v>
      </c>
      <c r="H307" s="48" t="s">
        <v>4877</v>
      </c>
    </row>
    <row r="308" spans="1:8" ht="15" x14ac:dyDescent="0.25">
      <c r="A308" s="48" t="s">
        <v>5347</v>
      </c>
      <c r="B308" s="48" t="s">
        <v>4887</v>
      </c>
      <c r="C308" s="48" t="s">
        <v>2654</v>
      </c>
      <c r="D308" s="48" t="s">
        <v>388</v>
      </c>
      <c r="E308" s="48" t="s">
        <v>5348</v>
      </c>
      <c r="F308" s="48" t="s">
        <v>949</v>
      </c>
      <c r="G308" s="48" t="s">
        <v>959</v>
      </c>
      <c r="H308" s="48" t="s">
        <v>4877</v>
      </c>
    </row>
    <row r="309" spans="1:8" ht="15" x14ac:dyDescent="0.25">
      <c r="A309" s="48" t="s">
        <v>5349</v>
      </c>
      <c r="B309" s="48" t="s">
        <v>4887</v>
      </c>
      <c r="C309" s="48" t="s">
        <v>2654</v>
      </c>
      <c r="D309" s="48" t="s">
        <v>389</v>
      </c>
      <c r="E309" s="48" t="s">
        <v>5350</v>
      </c>
      <c r="F309" s="48" t="s">
        <v>949</v>
      </c>
      <c r="G309" s="48" t="s">
        <v>952</v>
      </c>
      <c r="H309" s="48" t="s">
        <v>4889</v>
      </c>
    </row>
    <row r="310" spans="1:8" ht="15" x14ac:dyDescent="0.25">
      <c r="A310" s="48" t="s">
        <v>5351</v>
      </c>
      <c r="B310" s="48" t="s">
        <v>4887</v>
      </c>
      <c r="C310" s="48" t="s">
        <v>2654</v>
      </c>
      <c r="D310" s="48" t="s">
        <v>390</v>
      </c>
      <c r="E310" s="48" t="s">
        <v>5352</v>
      </c>
      <c r="F310" s="48" t="s">
        <v>949</v>
      </c>
      <c r="G310" s="48" t="s">
        <v>999</v>
      </c>
      <c r="H310" s="48" t="s">
        <v>4886</v>
      </c>
    </row>
    <row r="311" spans="1:8" ht="15" x14ac:dyDescent="0.25">
      <c r="A311" s="48" t="s">
        <v>5353</v>
      </c>
      <c r="B311" s="48" t="s">
        <v>4887</v>
      </c>
      <c r="C311" s="48" t="s">
        <v>2654</v>
      </c>
      <c r="D311" s="48" t="s">
        <v>391</v>
      </c>
      <c r="E311" s="48" t="s">
        <v>5354</v>
      </c>
      <c r="F311" s="48" t="s">
        <v>949</v>
      </c>
      <c r="G311" s="48" t="s">
        <v>959</v>
      </c>
      <c r="H311" s="48" t="s">
        <v>4877</v>
      </c>
    </row>
    <row r="312" spans="1:8" ht="15" x14ac:dyDescent="0.25">
      <c r="A312" s="48" t="s">
        <v>5355</v>
      </c>
      <c r="B312" s="48" t="s">
        <v>4887</v>
      </c>
      <c r="C312" s="48" t="s">
        <v>2654</v>
      </c>
      <c r="D312" s="48" t="s">
        <v>392</v>
      </c>
      <c r="E312" s="48" t="s">
        <v>5356</v>
      </c>
      <c r="F312" s="48" t="s">
        <v>949</v>
      </c>
      <c r="G312" s="48" t="s">
        <v>952</v>
      </c>
      <c r="H312" s="48" t="s">
        <v>4889</v>
      </c>
    </row>
    <row r="313" spans="1:8" ht="15" x14ac:dyDescent="0.25">
      <c r="A313" s="48" t="s">
        <v>5357</v>
      </c>
      <c r="B313" s="48" t="s">
        <v>4887</v>
      </c>
      <c r="C313" s="48" t="s">
        <v>2654</v>
      </c>
      <c r="D313" s="48" t="s">
        <v>393</v>
      </c>
      <c r="E313" s="48" t="s">
        <v>5358</v>
      </c>
      <c r="F313" s="48" t="s">
        <v>949</v>
      </c>
      <c r="G313" s="48" t="s">
        <v>976</v>
      </c>
      <c r="H313" s="48" t="s">
        <v>4883</v>
      </c>
    </row>
    <row r="314" spans="1:8" ht="15" x14ac:dyDescent="0.25">
      <c r="A314" s="48" t="s">
        <v>5359</v>
      </c>
      <c r="B314" s="48" t="s">
        <v>4887</v>
      </c>
      <c r="C314" s="48" t="s">
        <v>2654</v>
      </c>
      <c r="D314" s="48" t="s">
        <v>2694</v>
      </c>
      <c r="E314" s="48" t="s">
        <v>5360</v>
      </c>
      <c r="F314" s="48" t="s">
        <v>949</v>
      </c>
      <c r="G314" s="48" t="s">
        <v>1063</v>
      </c>
      <c r="H314" s="48" t="s">
        <v>4934</v>
      </c>
    </row>
    <row r="315" spans="1:8" ht="15" x14ac:dyDescent="0.25">
      <c r="A315" s="48" t="s">
        <v>1462</v>
      </c>
      <c r="B315" s="48" t="s">
        <v>4887</v>
      </c>
      <c r="C315" s="48" t="s">
        <v>2481</v>
      </c>
      <c r="D315" s="48" t="s">
        <v>395</v>
      </c>
      <c r="E315" s="48" t="s">
        <v>5361</v>
      </c>
      <c r="F315" s="48" t="s">
        <v>949</v>
      </c>
      <c r="G315" s="48" t="s">
        <v>1010</v>
      </c>
      <c r="H315" s="48" t="s">
        <v>4891</v>
      </c>
    </row>
    <row r="316" spans="1:8" ht="15" x14ac:dyDescent="0.25">
      <c r="A316" s="48" t="s">
        <v>5362</v>
      </c>
      <c r="B316" s="48" t="s">
        <v>4887</v>
      </c>
      <c r="C316" s="48" t="s">
        <v>2481</v>
      </c>
      <c r="D316" s="48" t="s">
        <v>396</v>
      </c>
      <c r="E316" s="48" t="s">
        <v>5363</v>
      </c>
      <c r="F316" s="48" t="s">
        <v>949</v>
      </c>
      <c r="G316" s="48" t="s">
        <v>976</v>
      </c>
      <c r="H316" s="48" t="s">
        <v>4883</v>
      </c>
    </row>
    <row r="317" spans="1:8" ht="15" x14ac:dyDescent="0.25">
      <c r="A317" s="48" t="s">
        <v>5364</v>
      </c>
      <c r="B317" s="48" t="s">
        <v>4887</v>
      </c>
      <c r="C317" s="48" t="s">
        <v>2481</v>
      </c>
      <c r="D317" s="48" t="s">
        <v>397</v>
      </c>
      <c r="E317" s="48" t="s">
        <v>5365</v>
      </c>
      <c r="F317" s="48" t="s">
        <v>949</v>
      </c>
      <c r="G317" s="48" t="s">
        <v>1389</v>
      </c>
      <c r="H317" s="48" t="s">
        <v>5366</v>
      </c>
    </row>
    <row r="318" spans="1:8" ht="15" x14ac:dyDescent="0.25">
      <c r="A318" s="48" t="s">
        <v>5367</v>
      </c>
      <c r="B318" s="48" t="s">
        <v>4887</v>
      </c>
      <c r="C318" s="48" t="s">
        <v>2481</v>
      </c>
      <c r="D318" s="48" t="s">
        <v>398</v>
      </c>
      <c r="E318" s="48" t="s">
        <v>5368</v>
      </c>
      <c r="F318" s="48" t="s">
        <v>949</v>
      </c>
      <c r="G318" s="48" t="s">
        <v>1521</v>
      </c>
      <c r="H318" s="48" t="s">
        <v>5004</v>
      </c>
    </row>
    <row r="319" spans="1:8" ht="15" x14ac:dyDescent="0.25">
      <c r="A319" s="48" t="s">
        <v>5369</v>
      </c>
      <c r="B319" s="48" t="s">
        <v>4887</v>
      </c>
      <c r="C319" s="48" t="s">
        <v>2481</v>
      </c>
      <c r="D319" s="48" t="s">
        <v>399</v>
      </c>
      <c r="E319" s="48" t="s">
        <v>5370</v>
      </c>
      <c r="F319" s="48" t="s">
        <v>949</v>
      </c>
      <c r="G319" s="48" t="s">
        <v>959</v>
      </c>
      <c r="H319" s="48" t="s">
        <v>4877</v>
      </c>
    </row>
    <row r="320" spans="1:8" ht="15" x14ac:dyDescent="0.25">
      <c r="A320" s="48" t="s">
        <v>5371</v>
      </c>
      <c r="B320" s="48" t="s">
        <v>4887</v>
      </c>
      <c r="C320" s="48" t="s">
        <v>2481</v>
      </c>
      <c r="D320" s="48" t="s">
        <v>400</v>
      </c>
      <c r="E320" s="48" t="s">
        <v>5372</v>
      </c>
      <c r="F320" s="48" t="s">
        <v>949</v>
      </c>
      <c r="G320" s="48" t="s">
        <v>999</v>
      </c>
      <c r="H320" s="48" t="s">
        <v>4886</v>
      </c>
    </row>
    <row r="321" spans="1:8" ht="15" x14ac:dyDescent="0.25">
      <c r="A321" s="48" t="s">
        <v>5373</v>
      </c>
      <c r="B321" s="48" t="s">
        <v>4887</v>
      </c>
      <c r="C321" s="48" t="s">
        <v>2481</v>
      </c>
      <c r="D321" s="48" t="s">
        <v>401</v>
      </c>
      <c r="E321" s="48" t="s">
        <v>5374</v>
      </c>
      <c r="F321" s="48" t="s">
        <v>949</v>
      </c>
      <c r="G321" s="48" t="s">
        <v>999</v>
      </c>
      <c r="H321" s="48" t="s">
        <v>4886</v>
      </c>
    </row>
    <row r="322" spans="1:8" ht="15" x14ac:dyDescent="0.25">
      <c r="A322" s="48" t="s">
        <v>5375</v>
      </c>
      <c r="B322" s="48" t="s">
        <v>4887</v>
      </c>
      <c r="C322" s="48" t="s">
        <v>2481</v>
      </c>
      <c r="D322" s="48" t="s">
        <v>402</v>
      </c>
      <c r="E322" s="48" t="s">
        <v>5376</v>
      </c>
      <c r="F322" s="48" t="s">
        <v>949</v>
      </c>
      <c r="G322" s="48" t="s">
        <v>2520</v>
      </c>
      <c r="H322" s="48" t="s">
        <v>5377</v>
      </c>
    </row>
    <row r="323" spans="1:8" ht="15" x14ac:dyDescent="0.25">
      <c r="A323" s="48" t="s">
        <v>5378</v>
      </c>
      <c r="B323" s="48" t="s">
        <v>4887</v>
      </c>
      <c r="C323" s="48" t="s">
        <v>2481</v>
      </c>
      <c r="D323" s="48" t="s">
        <v>403</v>
      </c>
      <c r="E323" s="48" t="s">
        <v>5379</v>
      </c>
      <c r="F323" s="48" t="s">
        <v>949</v>
      </c>
      <c r="G323" s="48" t="s">
        <v>1317</v>
      </c>
      <c r="H323" s="48" t="s">
        <v>4880</v>
      </c>
    </row>
    <row r="324" spans="1:8" ht="15" x14ac:dyDescent="0.25">
      <c r="A324" s="48" t="s">
        <v>5380</v>
      </c>
      <c r="B324" s="48" t="s">
        <v>4887</v>
      </c>
      <c r="C324" s="48" t="s">
        <v>2481</v>
      </c>
      <c r="D324" s="48" t="s">
        <v>404</v>
      </c>
      <c r="E324" s="48" t="s">
        <v>5381</v>
      </c>
      <c r="F324" s="48" t="s">
        <v>949</v>
      </c>
      <c r="G324" s="48" t="s">
        <v>952</v>
      </c>
      <c r="H324" s="48" t="s">
        <v>4889</v>
      </c>
    </row>
    <row r="325" spans="1:8" ht="15" x14ac:dyDescent="0.25">
      <c r="A325" s="48" t="s">
        <v>5382</v>
      </c>
      <c r="B325" s="48" t="s">
        <v>4887</v>
      </c>
      <c r="C325" s="48" t="s">
        <v>2481</v>
      </c>
      <c r="D325" s="48" t="s">
        <v>405</v>
      </c>
      <c r="E325" s="48" t="s">
        <v>5383</v>
      </c>
      <c r="F325" s="48" t="s">
        <v>949</v>
      </c>
      <c r="G325" s="48" t="s">
        <v>1259</v>
      </c>
      <c r="H325" s="48" t="s">
        <v>4950</v>
      </c>
    </row>
    <row r="326" spans="1:8" ht="15" x14ac:dyDescent="0.25">
      <c r="A326" s="48" t="s">
        <v>5384</v>
      </c>
      <c r="B326" s="48" t="s">
        <v>4887</v>
      </c>
      <c r="C326" s="48" t="s">
        <v>2624</v>
      </c>
      <c r="D326" s="48" t="s">
        <v>407</v>
      </c>
      <c r="E326" s="48" t="s">
        <v>5385</v>
      </c>
      <c r="F326" s="48" t="s">
        <v>949</v>
      </c>
      <c r="G326" s="48" t="s">
        <v>976</v>
      </c>
      <c r="H326" s="48" t="s">
        <v>4883</v>
      </c>
    </row>
    <row r="327" spans="1:8" ht="15" x14ac:dyDescent="0.25">
      <c r="A327" s="48" t="s">
        <v>5386</v>
      </c>
      <c r="B327" s="48" t="s">
        <v>4887</v>
      </c>
      <c r="C327" s="48" t="s">
        <v>2624</v>
      </c>
      <c r="D327" s="48" t="s">
        <v>408</v>
      </c>
      <c r="E327" s="48" t="s">
        <v>5387</v>
      </c>
      <c r="F327" s="48" t="s">
        <v>949</v>
      </c>
      <c r="G327" s="48" t="s">
        <v>952</v>
      </c>
      <c r="H327" s="48" t="s">
        <v>4889</v>
      </c>
    </row>
    <row r="328" spans="1:8" ht="15" x14ac:dyDescent="0.25">
      <c r="A328" s="48" t="s">
        <v>5388</v>
      </c>
      <c r="B328" s="48" t="s">
        <v>4887</v>
      </c>
      <c r="C328" s="48" t="s">
        <v>2624</v>
      </c>
      <c r="D328" s="48" t="s">
        <v>409</v>
      </c>
      <c r="E328" s="48" t="s">
        <v>5389</v>
      </c>
      <c r="F328" s="48" t="s">
        <v>949</v>
      </c>
      <c r="G328" s="48" t="s">
        <v>952</v>
      </c>
      <c r="H328" s="48" t="s">
        <v>4889</v>
      </c>
    </row>
    <row r="329" spans="1:8" ht="15" x14ac:dyDescent="0.25">
      <c r="A329" s="48" t="s">
        <v>1887</v>
      </c>
      <c r="B329" s="48" t="s">
        <v>4887</v>
      </c>
      <c r="C329" s="48" t="s">
        <v>2624</v>
      </c>
      <c r="D329" s="48" t="s">
        <v>410</v>
      </c>
      <c r="E329" s="48" t="s">
        <v>5390</v>
      </c>
      <c r="F329" s="48" t="s">
        <v>949</v>
      </c>
      <c r="G329" s="48" t="s">
        <v>976</v>
      </c>
      <c r="H329" s="48" t="s">
        <v>4883</v>
      </c>
    </row>
    <row r="330" spans="1:8" ht="15" x14ac:dyDescent="0.25">
      <c r="A330" s="48" t="s">
        <v>5391</v>
      </c>
      <c r="B330" s="48" t="s">
        <v>4887</v>
      </c>
      <c r="C330" s="48" t="s">
        <v>2624</v>
      </c>
      <c r="D330" s="48" t="s">
        <v>411</v>
      </c>
      <c r="E330" s="48" t="s">
        <v>5392</v>
      </c>
      <c r="F330" s="48" t="s">
        <v>949</v>
      </c>
      <c r="G330" s="48" t="s">
        <v>2520</v>
      </c>
      <c r="H330" s="48" t="s">
        <v>5377</v>
      </c>
    </row>
    <row r="331" spans="1:8" ht="15" x14ac:dyDescent="0.25">
      <c r="A331" s="48" t="s">
        <v>5393</v>
      </c>
      <c r="B331" s="48" t="s">
        <v>4887</v>
      </c>
      <c r="C331" s="48" t="s">
        <v>2624</v>
      </c>
      <c r="D331" s="48" t="s">
        <v>412</v>
      </c>
      <c r="E331" s="48" t="s">
        <v>5394</v>
      </c>
      <c r="F331" s="48" t="s">
        <v>949</v>
      </c>
      <c r="G331" s="48" t="s">
        <v>2520</v>
      </c>
      <c r="H331" s="48" t="s">
        <v>5377</v>
      </c>
    </row>
    <row r="332" spans="1:8" ht="15" x14ac:dyDescent="0.25">
      <c r="A332" s="48" t="s">
        <v>5395</v>
      </c>
      <c r="B332" s="48" t="s">
        <v>4887</v>
      </c>
      <c r="C332" s="48" t="s">
        <v>2702</v>
      </c>
      <c r="D332" s="48" t="s">
        <v>414</v>
      </c>
      <c r="E332" s="48" t="s">
        <v>5396</v>
      </c>
      <c r="F332" s="48" t="s">
        <v>949</v>
      </c>
      <c r="G332" s="48" t="s">
        <v>943</v>
      </c>
      <c r="H332" s="48" t="s">
        <v>4910</v>
      </c>
    </row>
    <row r="333" spans="1:8" ht="15" x14ac:dyDescent="0.25">
      <c r="A333" s="48" t="s">
        <v>5397</v>
      </c>
      <c r="B333" s="48" t="s">
        <v>4887</v>
      </c>
      <c r="C333" s="48" t="s">
        <v>2702</v>
      </c>
      <c r="D333" s="48" t="s">
        <v>415</v>
      </c>
      <c r="E333" s="48" t="s">
        <v>5398</v>
      </c>
      <c r="F333" s="48" t="s">
        <v>949</v>
      </c>
      <c r="G333" s="48" t="s">
        <v>952</v>
      </c>
      <c r="H333" s="48" t="s">
        <v>4889</v>
      </c>
    </row>
    <row r="334" spans="1:8" ht="15" x14ac:dyDescent="0.25">
      <c r="A334" s="48" t="s">
        <v>5399</v>
      </c>
      <c r="B334" s="48" t="s">
        <v>4887</v>
      </c>
      <c r="C334" s="48" t="s">
        <v>2702</v>
      </c>
      <c r="D334" s="48" t="s">
        <v>416</v>
      </c>
      <c r="E334" s="48" t="s">
        <v>5400</v>
      </c>
      <c r="F334" s="48" t="s">
        <v>949</v>
      </c>
      <c r="G334" s="48" t="s">
        <v>952</v>
      </c>
      <c r="H334" s="48" t="s">
        <v>4889</v>
      </c>
    </row>
    <row r="335" spans="1:8" ht="15" x14ac:dyDescent="0.25">
      <c r="A335" s="48" t="s">
        <v>5401</v>
      </c>
      <c r="B335" s="48" t="s">
        <v>4887</v>
      </c>
      <c r="C335" s="48" t="s">
        <v>2702</v>
      </c>
      <c r="D335" s="48" t="s">
        <v>417</v>
      </c>
      <c r="E335" s="48" t="s">
        <v>5402</v>
      </c>
      <c r="F335" s="48" t="s">
        <v>949</v>
      </c>
      <c r="G335" s="48" t="s">
        <v>952</v>
      </c>
      <c r="H335" s="48" t="s">
        <v>4889</v>
      </c>
    </row>
    <row r="336" spans="1:8" ht="15" x14ac:dyDescent="0.25">
      <c r="A336" s="48" t="s">
        <v>2733</v>
      </c>
      <c r="B336" s="48" t="s">
        <v>4887</v>
      </c>
      <c r="C336" s="48" t="s">
        <v>2702</v>
      </c>
      <c r="D336" s="48" t="s">
        <v>418</v>
      </c>
      <c r="E336" s="48" t="s">
        <v>5403</v>
      </c>
      <c r="F336" s="48" t="s">
        <v>949</v>
      </c>
      <c r="G336" s="48" t="s">
        <v>965</v>
      </c>
      <c r="H336" s="48" t="s">
        <v>4894</v>
      </c>
    </row>
    <row r="337" spans="1:8" ht="15" x14ac:dyDescent="0.25">
      <c r="A337" s="48" t="s">
        <v>5404</v>
      </c>
      <c r="B337" s="48" t="s">
        <v>4887</v>
      </c>
      <c r="C337" s="48" t="s">
        <v>2702</v>
      </c>
      <c r="D337" s="48" t="s">
        <v>419</v>
      </c>
      <c r="E337" s="48" t="s">
        <v>5405</v>
      </c>
      <c r="F337" s="48" t="s">
        <v>949</v>
      </c>
      <c r="G337" s="48" t="s">
        <v>976</v>
      </c>
      <c r="H337" s="48" t="s">
        <v>4883</v>
      </c>
    </row>
    <row r="338" spans="1:8" ht="15" x14ac:dyDescent="0.25">
      <c r="A338" s="48" t="s">
        <v>5406</v>
      </c>
      <c r="B338" s="48" t="s">
        <v>4887</v>
      </c>
      <c r="C338" s="48" t="s">
        <v>2536</v>
      </c>
      <c r="D338" s="48" t="s">
        <v>421</v>
      </c>
      <c r="E338" s="48" t="s">
        <v>5407</v>
      </c>
      <c r="F338" s="48" t="s">
        <v>949</v>
      </c>
      <c r="G338" s="48" t="s">
        <v>982</v>
      </c>
      <c r="H338" s="48" t="s">
        <v>4917</v>
      </c>
    </row>
    <row r="339" spans="1:8" ht="15" x14ac:dyDescent="0.25">
      <c r="A339" s="48" t="s">
        <v>5408</v>
      </c>
      <c r="B339" s="48" t="s">
        <v>4887</v>
      </c>
      <c r="C339" s="48" t="s">
        <v>2536</v>
      </c>
      <c r="D339" s="48" t="s">
        <v>422</v>
      </c>
      <c r="E339" s="48" t="s">
        <v>5409</v>
      </c>
      <c r="F339" s="48" t="s">
        <v>949</v>
      </c>
      <c r="G339" s="48" t="s">
        <v>959</v>
      </c>
      <c r="H339" s="48" t="s">
        <v>4877</v>
      </c>
    </row>
    <row r="340" spans="1:8" ht="15" x14ac:dyDescent="0.25">
      <c r="A340" s="48" t="s">
        <v>5410</v>
      </c>
      <c r="B340" s="48" t="s">
        <v>4887</v>
      </c>
      <c r="C340" s="48" t="s">
        <v>2536</v>
      </c>
      <c r="D340" s="48" t="s">
        <v>423</v>
      </c>
      <c r="E340" s="48" t="s">
        <v>5411</v>
      </c>
      <c r="F340" s="48" t="s">
        <v>949</v>
      </c>
      <c r="G340" s="48" t="s">
        <v>982</v>
      </c>
      <c r="H340" s="48" t="s">
        <v>4917</v>
      </c>
    </row>
    <row r="341" spans="1:8" ht="15" x14ac:dyDescent="0.25">
      <c r="A341" s="48" t="s">
        <v>5412</v>
      </c>
      <c r="B341" s="48" t="s">
        <v>4887</v>
      </c>
      <c r="C341" s="48" t="s">
        <v>2536</v>
      </c>
      <c r="D341" s="48" t="s">
        <v>424</v>
      </c>
      <c r="E341" s="48" t="s">
        <v>5413</v>
      </c>
      <c r="F341" s="48" t="s">
        <v>949</v>
      </c>
      <c r="G341" s="48" t="s">
        <v>976</v>
      </c>
      <c r="H341" s="48" t="s">
        <v>4883</v>
      </c>
    </row>
    <row r="342" spans="1:8" ht="15" x14ac:dyDescent="0.25">
      <c r="A342" s="48" t="s">
        <v>5414</v>
      </c>
      <c r="B342" s="48" t="s">
        <v>4887</v>
      </c>
      <c r="C342" s="48" t="s">
        <v>2536</v>
      </c>
      <c r="D342" s="48" t="s">
        <v>425</v>
      </c>
      <c r="E342" s="48" t="s">
        <v>5415</v>
      </c>
      <c r="F342" s="48" t="s">
        <v>949</v>
      </c>
      <c r="G342" s="48" t="s">
        <v>965</v>
      </c>
      <c r="H342" s="48" t="s">
        <v>4894</v>
      </c>
    </row>
    <row r="343" spans="1:8" ht="15" x14ac:dyDescent="0.25">
      <c r="A343" s="48" t="s">
        <v>5416</v>
      </c>
      <c r="B343" s="48" t="s">
        <v>4887</v>
      </c>
      <c r="C343" s="48" t="s">
        <v>2536</v>
      </c>
      <c r="D343" s="48" t="s">
        <v>426</v>
      </c>
      <c r="E343" s="48" t="s">
        <v>5417</v>
      </c>
      <c r="F343" s="48" t="s">
        <v>949</v>
      </c>
      <c r="G343" s="48" t="s">
        <v>952</v>
      </c>
      <c r="H343" s="48" t="s">
        <v>4889</v>
      </c>
    </row>
    <row r="344" spans="1:8" ht="15" x14ac:dyDescent="0.25">
      <c r="A344" s="48" t="s">
        <v>5418</v>
      </c>
      <c r="B344" s="48" t="s">
        <v>4887</v>
      </c>
      <c r="C344" s="48" t="s">
        <v>2536</v>
      </c>
      <c r="D344" s="48" t="s">
        <v>427</v>
      </c>
      <c r="E344" s="48" t="s">
        <v>5419</v>
      </c>
      <c r="F344" s="48" t="s">
        <v>949</v>
      </c>
      <c r="G344" s="48" t="s">
        <v>976</v>
      </c>
      <c r="H344" s="48" t="s">
        <v>4883</v>
      </c>
    </row>
    <row r="345" spans="1:8" ht="15" x14ac:dyDescent="0.25">
      <c r="A345" s="48" t="s">
        <v>5420</v>
      </c>
      <c r="B345" s="48" t="s">
        <v>4887</v>
      </c>
      <c r="C345" s="48" t="s">
        <v>2536</v>
      </c>
      <c r="D345" s="48" t="s">
        <v>428</v>
      </c>
      <c r="E345" s="48" t="s">
        <v>5421</v>
      </c>
      <c r="F345" s="48" t="s">
        <v>949</v>
      </c>
      <c r="G345" s="48" t="s">
        <v>952</v>
      </c>
      <c r="H345" s="48" t="s">
        <v>4889</v>
      </c>
    </row>
    <row r="346" spans="1:8" ht="15" x14ac:dyDescent="0.25">
      <c r="A346" s="48" t="s">
        <v>1264</v>
      </c>
      <c r="B346" s="48" t="s">
        <v>4887</v>
      </c>
      <c r="C346" s="48" t="s">
        <v>2455</v>
      </c>
      <c r="D346" s="48" t="s">
        <v>430</v>
      </c>
      <c r="E346" s="48" t="s">
        <v>5422</v>
      </c>
      <c r="F346" s="48" t="s">
        <v>949</v>
      </c>
      <c r="G346" s="48" t="s">
        <v>999</v>
      </c>
      <c r="H346" s="48" t="s">
        <v>4886</v>
      </c>
    </row>
    <row r="347" spans="1:8" ht="15" x14ac:dyDescent="0.25">
      <c r="A347" s="48" t="s">
        <v>5423</v>
      </c>
      <c r="B347" s="48" t="s">
        <v>4887</v>
      </c>
      <c r="C347" s="48" t="s">
        <v>2455</v>
      </c>
      <c r="D347" s="48" t="s">
        <v>431</v>
      </c>
      <c r="E347" s="48" t="s">
        <v>5424</v>
      </c>
      <c r="F347" s="48" t="s">
        <v>949</v>
      </c>
      <c r="G347" s="48" t="s">
        <v>982</v>
      </c>
      <c r="H347" s="48" t="s">
        <v>4917</v>
      </c>
    </row>
    <row r="348" spans="1:8" ht="15" x14ac:dyDescent="0.25">
      <c r="A348" s="48" t="s">
        <v>5425</v>
      </c>
      <c r="B348" s="48" t="s">
        <v>4887</v>
      </c>
      <c r="C348" s="48" t="s">
        <v>2455</v>
      </c>
      <c r="D348" s="48" t="s">
        <v>432</v>
      </c>
      <c r="E348" s="48" t="s">
        <v>5426</v>
      </c>
      <c r="F348" s="48" t="s">
        <v>949</v>
      </c>
      <c r="G348" s="48" t="s">
        <v>1317</v>
      </c>
      <c r="H348" s="48" t="s">
        <v>4880</v>
      </c>
    </row>
    <row r="349" spans="1:8" ht="15" x14ac:dyDescent="0.25">
      <c r="A349" s="48" t="s">
        <v>5427</v>
      </c>
      <c r="B349" s="48" t="s">
        <v>4887</v>
      </c>
      <c r="C349" s="48" t="s">
        <v>2455</v>
      </c>
      <c r="D349" s="48" t="s">
        <v>433</v>
      </c>
      <c r="E349" s="48" t="s">
        <v>5428</v>
      </c>
      <c r="F349" s="48" t="s">
        <v>949</v>
      </c>
      <c r="G349" s="48" t="s">
        <v>1521</v>
      </c>
      <c r="H349" s="48" t="s">
        <v>5004</v>
      </c>
    </row>
    <row r="350" spans="1:8" ht="15" x14ac:dyDescent="0.25">
      <c r="A350" s="48" t="s">
        <v>5429</v>
      </c>
      <c r="B350" s="48" t="s">
        <v>4887</v>
      </c>
      <c r="C350" s="48" t="s">
        <v>2455</v>
      </c>
      <c r="D350" s="48" t="s">
        <v>434</v>
      </c>
      <c r="E350" s="48" t="s">
        <v>5430</v>
      </c>
      <c r="F350" s="48" t="s">
        <v>949</v>
      </c>
      <c r="G350" s="48" t="s">
        <v>1259</v>
      </c>
      <c r="H350" s="48" t="s">
        <v>4950</v>
      </c>
    </row>
    <row r="351" spans="1:8" ht="15" x14ac:dyDescent="0.25">
      <c r="A351" s="48" t="s">
        <v>5431</v>
      </c>
      <c r="B351" s="48" t="s">
        <v>4887</v>
      </c>
      <c r="C351" s="48" t="s">
        <v>2732</v>
      </c>
      <c r="D351" s="48" t="s">
        <v>436</v>
      </c>
      <c r="E351" s="48" t="s">
        <v>5432</v>
      </c>
      <c r="F351" s="48" t="s">
        <v>949</v>
      </c>
      <c r="G351" s="48" t="s">
        <v>952</v>
      </c>
      <c r="H351" s="48" t="s">
        <v>4889</v>
      </c>
    </row>
    <row r="352" spans="1:8" ht="15" x14ac:dyDescent="0.25">
      <c r="A352" s="48" t="s">
        <v>5433</v>
      </c>
      <c r="B352" s="48" t="s">
        <v>4887</v>
      </c>
      <c r="C352" s="48" t="s">
        <v>2732</v>
      </c>
      <c r="D352" s="48" t="s">
        <v>437</v>
      </c>
      <c r="E352" s="48" t="s">
        <v>5434</v>
      </c>
      <c r="F352" s="48" t="s">
        <v>949</v>
      </c>
      <c r="G352" s="48" t="s">
        <v>952</v>
      </c>
      <c r="H352" s="48" t="s">
        <v>4889</v>
      </c>
    </row>
    <row r="353" spans="1:8" ht="15" x14ac:dyDescent="0.25">
      <c r="A353" s="48" t="s">
        <v>5435</v>
      </c>
      <c r="B353" s="48" t="s">
        <v>4887</v>
      </c>
      <c r="C353" s="48" t="s">
        <v>2732</v>
      </c>
      <c r="D353" s="48" t="s">
        <v>438</v>
      </c>
      <c r="E353" s="48" t="s">
        <v>5436</v>
      </c>
      <c r="F353" s="48" t="s">
        <v>949</v>
      </c>
      <c r="G353" s="48" t="s">
        <v>965</v>
      </c>
      <c r="H353" s="48" t="s">
        <v>4894</v>
      </c>
    </row>
    <row r="354" spans="1:8" ht="15" x14ac:dyDescent="0.25">
      <c r="A354" s="48" t="s">
        <v>5437</v>
      </c>
      <c r="B354" s="48" t="s">
        <v>4887</v>
      </c>
      <c r="C354" s="48" t="s">
        <v>2732</v>
      </c>
      <c r="D354" s="48" t="s">
        <v>439</v>
      </c>
      <c r="E354" s="48" t="s">
        <v>5438</v>
      </c>
      <c r="F354" s="48" t="s">
        <v>949</v>
      </c>
      <c r="G354" s="48" t="s">
        <v>965</v>
      </c>
      <c r="H354" s="48" t="s">
        <v>4894</v>
      </c>
    </row>
    <row r="355" spans="1:8" ht="15" x14ac:dyDescent="0.25">
      <c r="A355" s="48" t="s">
        <v>1756</v>
      </c>
      <c r="B355" s="48" t="s">
        <v>4887</v>
      </c>
      <c r="C355" s="48" t="s">
        <v>2732</v>
      </c>
      <c r="D355" s="48" t="s">
        <v>440</v>
      </c>
      <c r="E355" s="48" t="s">
        <v>5439</v>
      </c>
      <c r="F355" s="48" t="s">
        <v>949</v>
      </c>
      <c r="G355" s="48" t="s">
        <v>982</v>
      </c>
      <c r="H355" s="48" t="s">
        <v>4917</v>
      </c>
    </row>
    <row r="356" spans="1:8" ht="15" x14ac:dyDescent="0.25">
      <c r="A356" s="48" t="s">
        <v>1068</v>
      </c>
      <c r="B356" s="48" t="s">
        <v>4887</v>
      </c>
      <c r="C356" s="48" t="s">
        <v>2732</v>
      </c>
      <c r="D356" s="48" t="s">
        <v>441</v>
      </c>
      <c r="E356" s="48" t="s">
        <v>5440</v>
      </c>
      <c r="F356" s="48" t="s">
        <v>949</v>
      </c>
      <c r="G356" s="48" t="s">
        <v>952</v>
      </c>
      <c r="H356" s="48" t="s">
        <v>4889</v>
      </c>
    </row>
    <row r="357" spans="1:8" ht="15" x14ac:dyDescent="0.25">
      <c r="A357" s="48" t="s">
        <v>5441</v>
      </c>
      <c r="B357" s="48" t="s">
        <v>4887</v>
      </c>
      <c r="C357" s="48" t="s">
        <v>2732</v>
      </c>
      <c r="D357" s="48" t="s">
        <v>442</v>
      </c>
      <c r="E357" s="48" t="s">
        <v>5442</v>
      </c>
      <c r="F357" s="48" t="s">
        <v>949</v>
      </c>
      <c r="G357" s="48" t="s">
        <v>1259</v>
      </c>
      <c r="H357" s="48" t="s">
        <v>4950</v>
      </c>
    </row>
    <row r="358" spans="1:8" ht="15" x14ac:dyDescent="0.25">
      <c r="A358" s="48" t="s">
        <v>5443</v>
      </c>
      <c r="B358" s="48" t="s">
        <v>4887</v>
      </c>
      <c r="C358" s="48" t="s">
        <v>2732</v>
      </c>
      <c r="D358" s="48" t="s">
        <v>443</v>
      </c>
      <c r="E358" s="48" t="s">
        <v>5444</v>
      </c>
      <c r="F358" s="48" t="s">
        <v>949</v>
      </c>
      <c r="G358" s="48" t="s">
        <v>1259</v>
      </c>
      <c r="H358" s="48" t="s">
        <v>4950</v>
      </c>
    </row>
    <row r="359" spans="1:8" ht="15" x14ac:dyDescent="0.25">
      <c r="A359" s="48" t="s">
        <v>2456</v>
      </c>
      <c r="B359" s="48" t="s">
        <v>2646</v>
      </c>
      <c r="C359" s="48" t="s">
        <v>3024</v>
      </c>
      <c r="D359" s="48" t="s">
        <v>445</v>
      </c>
      <c r="E359" s="48" t="s">
        <v>5445</v>
      </c>
      <c r="F359" s="48" t="s">
        <v>949</v>
      </c>
      <c r="G359" s="48" t="s">
        <v>952</v>
      </c>
      <c r="H359" s="48" t="s">
        <v>4889</v>
      </c>
    </row>
    <row r="360" spans="1:8" ht="15" x14ac:dyDescent="0.25">
      <c r="A360" s="48" t="s">
        <v>5446</v>
      </c>
      <c r="B360" s="48" t="s">
        <v>2646</v>
      </c>
      <c r="C360" s="48" t="s">
        <v>3024</v>
      </c>
      <c r="D360" s="48" t="s">
        <v>446</v>
      </c>
      <c r="E360" s="48" t="s">
        <v>5447</v>
      </c>
      <c r="F360" s="48" t="s">
        <v>949</v>
      </c>
      <c r="G360" s="48" t="s">
        <v>959</v>
      </c>
      <c r="H360" s="48" t="s">
        <v>4877</v>
      </c>
    </row>
    <row r="361" spans="1:8" ht="15" x14ac:dyDescent="0.25">
      <c r="A361" s="48" t="s">
        <v>5448</v>
      </c>
      <c r="B361" s="48" t="s">
        <v>2646</v>
      </c>
      <c r="C361" s="48" t="s">
        <v>3024</v>
      </c>
      <c r="D361" s="48" t="s">
        <v>447</v>
      </c>
      <c r="E361" s="48" t="s">
        <v>5449</v>
      </c>
      <c r="F361" s="48" t="s">
        <v>949</v>
      </c>
      <c r="G361" s="48" t="s">
        <v>976</v>
      </c>
      <c r="H361" s="48" t="s">
        <v>4883</v>
      </c>
    </row>
    <row r="362" spans="1:8" ht="15" x14ac:dyDescent="0.25">
      <c r="A362" s="48" t="s">
        <v>5450</v>
      </c>
      <c r="B362" s="48" t="s">
        <v>2646</v>
      </c>
      <c r="C362" s="48" t="s">
        <v>3024</v>
      </c>
      <c r="D362" s="48" t="s">
        <v>448</v>
      </c>
      <c r="E362" s="48" t="s">
        <v>5451</v>
      </c>
      <c r="F362" s="48" t="s">
        <v>949</v>
      </c>
      <c r="G362" s="48" t="s">
        <v>952</v>
      </c>
      <c r="H362" s="48" t="s">
        <v>4889</v>
      </c>
    </row>
    <row r="363" spans="1:8" ht="15" x14ac:dyDescent="0.25">
      <c r="A363" s="48" t="s">
        <v>5452</v>
      </c>
      <c r="B363" s="48" t="s">
        <v>2646</v>
      </c>
      <c r="C363" s="48" t="s">
        <v>3024</v>
      </c>
      <c r="D363" s="48" t="s">
        <v>449</v>
      </c>
      <c r="E363" s="48" t="s">
        <v>5453</v>
      </c>
      <c r="F363" s="48" t="s">
        <v>949</v>
      </c>
      <c r="G363" s="48" t="s">
        <v>999</v>
      </c>
      <c r="H363" s="48" t="s">
        <v>4886</v>
      </c>
    </row>
    <row r="364" spans="1:8" ht="15" x14ac:dyDescent="0.25">
      <c r="A364" s="48" t="s">
        <v>5454</v>
      </c>
      <c r="B364" s="48" t="s">
        <v>2646</v>
      </c>
      <c r="C364" s="48" t="s">
        <v>3024</v>
      </c>
      <c r="D364" s="48" t="s">
        <v>450</v>
      </c>
      <c r="E364" s="48" t="s">
        <v>5455</v>
      </c>
      <c r="F364" s="48" t="s">
        <v>949</v>
      </c>
      <c r="G364" s="48" t="s">
        <v>952</v>
      </c>
      <c r="H364" s="48" t="s">
        <v>4889</v>
      </c>
    </row>
    <row r="365" spans="1:8" ht="15" x14ac:dyDescent="0.25">
      <c r="A365" s="48" t="s">
        <v>5456</v>
      </c>
      <c r="B365" s="48" t="s">
        <v>2646</v>
      </c>
      <c r="C365" s="48" t="s">
        <v>3024</v>
      </c>
      <c r="D365" s="48" t="s">
        <v>451</v>
      </c>
      <c r="E365" s="48" t="s">
        <v>5457</v>
      </c>
      <c r="F365" s="48" t="s">
        <v>949</v>
      </c>
      <c r="G365" s="48" t="s">
        <v>952</v>
      </c>
      <c r="H365" s="48" t="s">
        <v>4889</v>
      </c>
    </row>
    <row r="366" spans="1:8" ht="15" x14ac:dyDescent="0.25">
      <c r="A366" s="48" t="s">
        <v>5458</v>
      </c>
      <c r="B366" s="48" t="s">
        <v>2646</v>
      </c>
      <c r="C366" s="48" t="s">
        <v>3024</v>
      </c>
      <c r="D366" s="48" t="s">
        <v>452</v>
      </c>
      <c r="E366" s="48" t="s">
        <v>5459</v>
      </c>
      <c r="F366" s="48" t="s">
        <v>949</v>
      </c>
      <c r="G366" s="48" t="s">
        <v>952</v>
      </c>
      <c r="H366" s="48" t="s">
        <v>4889</v>
      </c>
    </row>
    <row r="367" spans="1:8" ht="15" x14ac:dyDescent="0.25">
      <c r="A367" s="48" t="s">
        <v>3247</v>
      </c>
      <c r="B367" s="48" t="s">
        <v>2646</v>
      </c>
      <c r="C367" s="48" t="s">
        <v>3024</v>
      </c>
      <c r="D367" s="48" t="s">
        <v>453</v>
      </c>
      <c r="E367" s="48" t="s">
        <v>5460</v>
      </c>
      <c r="F367" s="48" t="s">
        <v>949</v>
      </c>
      <c r="G367" s="48" t="s">
        <v>952</v>
      </c>
      <c r="H367" s="48" t="s">
        <v>4889</v>
      </c>
    </row>
    <row r="368" spans="1:8" ht="15" x14ac:dyDescent="0.25">
      <c r="A368" s="48" t="s">
        <v>5461</v>
      </c>
      <c r="B368" s="48" t="s">
        <v>2646</v>
      </c>
      <c r="C368" s="48" t="s">
        <v>3024</v>
      </c>
      <c r="D368" s="48" t="s">
        <v>454</v>
      </c>
      <c r="E368" s="48" t="s">
        <v>5462</v>
      </c>
      <c r="F368" s="48" t="s">
        <v>949</v>
      </c>
      <c r="G368" s="48" t="s">
        <v>965</v>
      </c>
      <c r="H368" s="48" t="s">
        <v>4894</v>
      </c>
    </row>
    <row r="369" spans="1:8" ht="15" x14ac:dyDescent="0.25">
      <c r="A369" s="48" t="s">
        <v>5463</v>
      </c>
      <c r="B369" s="48" t="s">
        <v>2646</v>
      </c>
      <c r="C369" s="48" t="s">
        <v>3024</v>
      </c>
      <c r="D369" s="48" t="s">
        <v>455</v>
      </c>
      <c r="E369" s="48" t="s">
        <v>5464</v>
      </c>
      <c r="F369" s="48" t="s">
        <v>949</v>
      </c>
      <c r="G369" s="48" t="s">
        <v>1010</v>
      </c>
      <c r="H369" s="48" t="s">
        <v>4891</v>
      </c>
    </row>
    <row r="370" spans="1:8" ht="15" x14ac:dyDescent="0.25">
      <c r="A370" s="48" t="s">
        <v>5465</v>
      </c>
      <c r="B370" s="48" t="s">
        <v>2646</v>
      </c>
      <c r="C370" s="48" t="s">
        <v>3024</v>
      </c>
      <c r="D370" s="48" t="s">
        <v>456</v>
      </c>
      <c r="E370" s="48" t="s">
        <v>5466</v>
      </c>
      <c r="F370" s="48" t="s">
        <v>949</v>
      </c>
      <c r="G370" s="48" t="s">
        <v>952</v>
      </c>
      <c r="H370" s="48" t="s">
        <v>4889</v>
      </c>
    </row>
    <row r="371" spans="1:8" ht="15" x14ac:dyDescent="0.25">
      <c r="A371" s="48" t="s">
        <v>4740</v>
      </c>
      <c r="B371" s="48" t="s">
        <v>2646</v>
      </c>
      <c r="C371" s="48" t="s">
        <v>3024</v>
      </c>
      <c r="D371" s="48" t="s">
        <v>457</v>
      </c>
      <c r="E371" s="48" t="s">
        <v>5467</v>
      </c>
      <c r="F371" s="48" t="s">
        <v>949</v>
      </c>
      <c r="G371" s="48" t="s">
        <v>999</v>
      </c>
      <c r="H371" s="48" t="s">
        <v>4886</v>
      </c>
    </row>
    <row r="372" spans="1:8" ht="15" x14ac:dyDescent="0.25">
      <c r="A372" s="48" t="s">
        <v>2023</v>
      </c>
      <c r="B372" s="48" t="s">
        <v>2646</v>
      </c>
      <c r="C372" s="48" t="s">
        <v>3024</v>
      </c>
      <c r="D372" s="48" t="s">
        <v>3079</v>
      </c>
      <c r="E372" s="48" t="s">
        <v>5468</v>
      </c>
      <c r="F372" s="48" t="s">
        <v>949</v>
      </c>
      <c r="G372" s="48" t="s">
        <v>1259</v>
      </c>
      <c r="H372" s="48" t="s">
        <v>4950</v>
      </c>
    </row>
    <row r="373" spans="1:8" ht="15" x14ac:dyDescent="0.25">
      <c r="A373" s="48" t="s">
        <v>5469</v>
      </c>
      <c r="B373" s="48" t="s">
        <v>2646</v>
      </c>
      <c r="C373" s="48" t="s">
        <v>3024</v>
      </c>
      <c r="D373" s="48" t="s">
        <v>910</v>
      </c>
      <c r="E373" s="48" t="s">
        <v>5470</v>
      </c>
      <c r="F373" s="48" t="s">
        <v>949</v>
      </c>
      <c r="G373" s="48" t="s">
        <v>1259</v>
      </c>
      <c r="H373" s="48" t="s">
        <v>4950</v>
      </c>
    </row>
    <row r="374" spans="1:8" ht="15" x14ac:dyDescent="0.25">
      <c r="A374" s="48" t="s">
        <v>5471</v>
      </c>
      <c r="B374" s="48" t="s">
        <v>2646</v>
      </c>
      <c r="C374" s="48" t="s">
        <v>3024</v>
      </c>
      <c r="D374" s="48" t="s">
        <v>3088</v>
      </c>
      <c r="E374" s="48" t="s">
        <v>5472</v>
      </c>
      <c r="F374" s="48" t="s">
        <v>949</v>
      </c>
      <c r="G374" s="48" t="s">
        <v>1259</v>
      </c>
      <c r="H374" s="48" t="s">
        <v>4950</v>
      </c>
    </row>
    <row r="375" spans="1:8" ht="15" x14ac:dyDescent="0.25">
      <c r="A375" s="48" t="s">
        <v>5473</v>
      </c>
      <c r="B375" s="48" t="s">
        <v>2646</v>
      </c>
      <c r="C375" s="48" t="s">
        <v>3024</v>
      </c>
      <c r="D375" s="48" t="s">
        <v>3093</v>
      </c>
      <c r="E375" s="48" t="s">
        <v>5474</v>
      </c>
      <c r="F375" s="48" t="s">
        <v>949</v>
      </c>
      <c r="G375" s="48" t="s">
        <v>1259</v>
      </c>
      <c r="H375" s="48" t="s">
        <v>4950</v>
      </c>
    </row>
    <row r="376" spans="1:8" ht="15" x14ac:dyDescent="0.25">
      <c r="A376" s="48" t="s">
        <v>2703</v>
      </c>
      <c r="B376" s="48" t="s">
        <v>2646</v>
      </c>
      <c r="C376" s="48" t="s">
        <v>2771</v>
      </c>
      <c r="D376" s="48" t="s">
        <v>459</v>
      </c>
      <c r="E376" s="48" t="s">
        <v>5475</v>
      </c>
      <c r="F376" s="48" t="s">
        <v>949</v>
      </c>
      <c r="G376" s="48" t="s">
        <v>952</v>
      </c>
      <c r="H376" s="48" t="s">
        <v>4889</v>
      </c>
    </row>
    <row r="377" spans="1:8" ht="15" x14ac:dyDescent="0.25">
      <c r="A377" s="48" t="s">
        <v>2388</v>
      </c>
      <c r="B377" s="48" t="s">
        <v>2646</v>
      </c>
      <c r="C377" s="48" t="s">
        <v>2771</v>
      </c>
      <c r="D377" s="48" t="s">
        <v>460</v>
      </c>
      <c r="E377" s="48" t="s">
        <v>5476</v>
      </c>
      <c r="F377" s="48" t="s">
        <v>949</v>
      </c>
      <c r="G377" s="48" t="s">
        <v>952</v>
      </c>
      <c r="H377" s="48" t="s">
        <v>4889</v>
      </c>
    </row>
    <row r="378" spans="1:8" ht="15" x14ac:dyDescent="0.25">
      <c r="A378" s="48" t="s">
        <v>5477</v>
      </c>
      <c r="B378" s="48" t="s">
        <v>2646</v>
      </c>
      <c r="C378" s="48" t="s">
        <v>2771</v>
      </c>
      <c r="D378" s="48" t="s">
        <v>461</v>
      </c>
      <c r="E378" s="48" t="s">
        <v>5478</v>
      </c>
      <c r="F378" s="48" t="s">
        <v>949</v>
      </c>
      <c r="G378" s="48" t="s">
        <v>1521</v>
      </c>
      <c r="H378" s="48" t="s">
        <v>5004</v>
      </c>
    </row>
    <row r="379" spans="1:8" ht="15" x14ac:dyDescent="0.25">
      <c r="A379" s="48" t="s">
        <v>5479</v>
      </c>
      <c r="B379" s="48" t="s">
        <v>2646</v>
      </c>
      <c r="C379" s="48" t="s">
        <v>2771</v>
      </c>
      <c r="D379" s="48" t="s">
        <v>462</v>
      </c>
      <c r="E379" s="48" t="s">
        <v>5480</v>
      </c>
      <c r="F379" s="48" t="s">
        <v>949</v>
      </c>
      <c r="G379" s="48" t="s">
        <v>982</v>
      </c>
      <c r="H379" s="48" t="s">
        <v>4917</v>
      </c>
    </row>
    <row r="380" spans="1:8" ht="15" x14ac:dyDescent="0.25">
      <c r="A380" s="48" t="s">
        <v>5481</v>
      </c>
      <c r="B380" s="48" t="s">
        <v>2646</v>
      </c>
      <c r="C380" s="48" t="s">
        <v>2771</v>
      </c>
      <c r="D380" s="48" t="s">
        <v>463</v>
      </c>
      <c r="E380" s="48" t="s">
        <v>5482</v>
      </c>
      <c r="F380" s="48" t="s">
        <v>949</v>
      </c>
      <c r="G380" s="48" t="s">
        <v>965</v>
      </c>
      <c r="H380" s="48" t="s">
        <v>4894</v>
      </c>
    </row>
    <row r="381" spans="1:8" ht="15" x14ac:dyDescent="0.25">
      <c r="A381" s="48" t="s">
        <v>5483</v>
      </c>
      <c r="B381" s="48" t="s">
        <v>2646</v>
      </c>
      <c r="C381" s="48" t="s">
        <v>2771</v>
      </c>
      <c r="D381" s="48" t="s">
        <v>464</v>
      </c>
      <c r="E381" s="48" t="s">
        <v>5484</v>
      </c>
      <c r="F381" s="48" t="s">
        <v>949</v>
      </c>
      <c r="G381" s="48" t="s">
        <v>1317</v>
      </c>
      <c r="H381" s="48" t="s">
        <v>4880</v>
      </c>
    </row>
    <row r="382" spans="1:8" ht="15" x14ac:dyDescent="0.25">
      <c r="A382" s="48" t="s">
        <v>5485</v>
      </c>
      <c r="B382" s="48" t="s">
        <v>2646</v>
      </c>
      <c r="C382" s="48" t="s">
        <v>2771</v>
      </c>
      <c r="D382" s="48" t="s">
        <v>465</v>
      </c>
      <c r="E382" s="48" t="s">
        <v>5486</v>
      </c>
      <c r="F382" s="48" t="s">
        <v>949</v>
      </c>
      <c r="G382" s="48" t="s">
        <v>952</v>
      </c>
      <c r="H382" s="48" t="s">
        <v>4889</v>
      </c>
    </row>
    <row r="383" spans="1:8" ht="15" x14ac:dyDescent="0.25">
      <c r="A383" s="48" t="s">
        <v>2217</v>
      </c>
      <c r="B383" s="48" t="s">
        <v>2646</v>
      </c>
      <c r="C383" s="48" t="s">
        <v>2771</v>
      </c>
      <c r="D383" s="48" t="s">
        <v>466</v>
      </c>
      <c r="E383" s="48" t="s">
        <v>5487</v>
      </c>
      <c r="F383" s="48" t="s">
        <v>949</v>
      </c>
      <c r="G383" s="48" t="s">
        <v>999</v>
      </c>
      <c r="H383" s="48" t="s">
        <v>4886</v>
      </c>
    </row>
    <row r="384" spans="1:8" ht="15" x14ac:dyDescent="0.25">
      <c r="A384" s="48" t="s">
        <v>5488</v>
      </c>
      <c r="B384" s="48" t="s">
        <v>2646</v>
      </c>
      <c r="C384" s="48" t="s">
        <v>2771</v>
      </c>
      <c r="D384" s="48" t="s">
        <v>467</v>
      </c>
      <c r="E384" s="48" t="s">
        <v>5489</v>
      </c>
      <c r="F384" s="48" t="s">
        <v>949</v>
      </c>
      <c r="G384" s="48" t="s">
        <v>976</v>
      </c>
      <c r="H384" s="48" t="s">
        <v>4883</v>
      </c>
    </row>
    <row r="385" spans="1:8" ht="15" x14ac:dyDescent="0.25">
      <c r="A385" s="48" t="s">
        <v>5490</v>
      </c>
      <c r="B385" s="48" t="s">
        <v>2646</v>
      </c>
      <c r="C385" s="48" t="s">
        <v>2771</v>
      </c>
      <c r="D385" s="48" t="s">
        <v>468</v>
      </c>
      <c r="E385" s="48" t="s">
        <v>5491</v>
      </c>
      <c r="F385" s="48" t="s">
        <v>949</v>
      </c>
      <c r="G385" s="48" t="s">
        <v>1010</v>
      </c>
      <c r="H385" s="48" t="s">
        <v>4891</v>
      </c>
    </row>
    <row r="386" spans="1:8" ht="15" x14ac:dyDescent="0.25">
      <c r="A386" s="48" t="s">
        <v>5492</v>
      </c>
      <c r="B386" s="48" t="s">
        <v>2646</v>
      </c>
      <c r="C386" s="48" t="s">
        <v>2771</v>
      </c>
      <c r="D386" s="48" t="s">
        <v>469</v>
      </c>
      <c r="E386" s="48" t="s">
        <v>5493</v>
      </c>
      <c r="F386" s="48" t="s">
        <v>949</v>
      </c>
      <c r="G386" s="48" t="s">
        <v>976</v>
      </c>
      <c r="H386" s="48" t="s">
        <v>4883</v>
      </c>
    </row>
    <row r="387" spans="1:8" ht="15" x14ac:dyDescent="0.25">
      <c r="A387" s="48" t="s">
        <v>5494</v>
      </c>
      <c r="B387" s="48" t="s">
        <v>2646</v>
      </c>
      <c r="C387" s="48" t="s">
        <v>2771</v>
      </c>
      <c r="D387" s="48" t="s">
        <v>470</v>
      </c>
      <c r="E387" s="48" t="s">
        <v>5495</v>
      </c>
      <c r="F387" s="48" t="s">
        <v>949</v>
      </c>
      <c r="G387" s="48" t="s">
        <v>952</v>
      </c>
      <c r="H387" s="48" t="s">
        <v>4889</v>
      </c>
    </row>
    <row r="388" spans="1:8" ht="15" x14ac:dyDescent="0.25">
      <c r="A388" s="48" t="s">
        <v>4610</v>
      </c>
      <c r="B388" s="48" t="s">
        <v>2646</v>
      </c>
      <c r="C388" s="48" t="s">
        <v>2771</v>
      </c>
      <c r="D388" s="48" t="s">
        <v>471</v>
      </c>
      <c r="E388" s="48" t="s">
        <v>5496</v>
      </c>
      <c r="F388" s="48" t="s">
        <v>949</v>
      </c>
      <c r="G388" s="48" t="s">
        <v>965</v>
      </c>
      <c r="H388" s="48" t="s">
        <v>4894</v>
      </c>
    </row>
    <row r="389" spans="1:8" ht="15" x14ac:dyDescent="0.25">
      <c r="A389" s="48" t="s">
        <v>5497</v>
      </c>
      <c r="B389" s="48" t="s">
        <v>2646</v>
      </c>
      <c r="C389" s="48" t="s">
        <v>2771</v>
      </c>
      <c r="D389" s="48" t="s">
        <v>472</v>
      </c>
      <c r="E389" s="48" t="s">
        <v>5498</v>
      </c>
      <c r="F389" s="48" t="s">
        <v>949</v>
      </c>
      <c r="G389" s="48" t="s">
        <v>965</v>
      </c>
      <c r="H389" s="48" t="s">
        <v>4894</v>
      </c>
    </row>
    <row r="390" spans="1:8" ht="15" x14ac:dyDescent="0.25">
      <c r="A390" s="48" t="s">
        <v>5499</v>
      </c>
      <c r="B390" s="48" t="s">
        <v>2646</v>
      </c>
      <c r="C390" s="48" t="s">
        <v>2771</v>
      </c>
      <c r="D390" s="48" t="s">
        <v>473</v>
      </c>
      <c r="E390" s="48" t="s">
        <v>5500</v>
      </c>
      <c r="F390" s="48" t="s">
        <v>949</v>
      </c>
      <c r="G390" s="48" t="s">
        <v>965</v>
      </c>
      <c r="H390" s="48" t="s">
        <v>4894</v>
      </c>
    </row>
    <row r="391" spans="1:8" ht="15" x14ac:dyDescent="0.25">
      <c r="A391" s="48" t="s">
        <v>5501</v>
      </c>
      <c r="B391" s="48" t="s">
        <v>2646</v>
      </c>
      <c r="C391" s="48" t="s">
        <v>2771</v>
      </c>
      <c r="D391" s="48" t="s">
        <v>474</v>
      </c>
      <c r="E391" s="48" t="s">
        <v>5502</v>
      </c>
      <c r="F391" s="48" t="s">
        <v>949</v>
      </c>
      <c r="G391" s="48" t="s">
        <v>952</v>
      </c>
      <c r="H391" s="48" t="s">
        <v>4889</v>
      </c>
    </row>
    <row r="392" spans="1:8" ht="15" x14ac:dyDescent="0.25">
      <c r="A392" s="48" t="s">
        <v>5503</v>
      </c>
      <c r="B392" s="48" t="s">
        <v>2646</v>
      </c>
      <c r="C392" s="48" t="s">
        <v>2771</v>
      </c>
      <c r="D392" s="48" t="s">
        <v>475</v>
      </c>
      <c r="E392" s="48" t="s">
        <v>5504</v>
      </c>
      <c r="F392" s="48" t="s">
        <v>949</v>
      </c>
      <c r="G392" s="48" t="s">
        <v>952</v>
      </c>
      <c r="H392" s="48" t="s">
        <v>4889</v>
      </c>
    </row>
    <row r="393" spans="1:8" ht="15" x14ac:dyDescent="0.25">
      <c r="A393" s="48" t="s">
        <v>5505</v>
      </c>
      <c r="B393" s="48" t="s">
        <v>2646</v>
      </c>
      <c r="C393" s="48" t="s">
        <v>2771</v>
      </c>
      <c r="D393" s="48" t="s">
        <v>476</v>
      </c>
      <c r="E393" s="48" t="s">
        <v>5506</v>
      </c>
      <c r="F393" s="48" t="s">
        <v>949</v>
      </c>
      <c r="G393" s="48" t="s">
        <v>976</v>
      </c>
      <c r="H393" s="48" t="s">
        <v>4883</v>
      </c>
    </row>
    <row r="394" spans="1:8" ht="15" x14ac:dyDescent="0.25">
      <c r="A394" s="48" t="s">
        <v>5507</v>
      </c>
      <c r="B394" s="48" t="s">
        <v>2646</v>
      </c>
      <c r="C394" s="48" t="s">
        <v>2771</v>
      </c>
      <c r="D394" s="48" t="s">
        <v>477</v>
      </c>
      <c r="E394" s="48" t="s">
        <v>5508</v>
      </c>
      <c r="F394" s="48" t="s">
        <v>949</v>
      </c>
      <c r="G394" s="48" t="s">
        <v>999</v>
      </c>
      <c r="H394" s="48" t="s">
        <v>4886</v>
      </c>
    </row>
    <row r="395" spans="1:8" ht="15" x14ac:dyDescent="0.25">
      <c r="A395" s="48" t="s">
        <v>5509</v>
      </c>
      <c r="B395" s="48" t="s">
        <v>2646</v>
      </c>
      <c r="C395" s="48" t="s">
        <v>2771</v>
      </c>
      <c r="D395" s="48" t="s">
        <v>479</v>
      </c>
      <c r="E395" s="48" t="s">
        <v>5510</v>
      </c>
      <c r="F395" s="48" t="s">
        <v>949</v>
      </c>
      <c r="G395" s="48" t="s">
        <v>952</v>
      </c>
      <c r="H395" s="48" t="s">
        <v>4889</v>
      </c>
    </row>
    <row r="396" spans="1:8" ht="15" x14ac:dyDescent="0.25">
      <c r="A396" s="48" t="s">
        <v>5511</v>
      </c>
      <c r="B396" s="48" t="s">
        <v>2646</v>
      </c>
      <c r="C396" s="48" t="s">
        <v>2771</v>
      </c>
      <c r="D396" s="48" t="s">
        <v>2860</v>
      </c>
      <c r="E396" s="48" t="s">
        <v>5512</v>
      </c>
      <c r="F396" s="48" t="s">
        <v>949</v>
      </c>
      <c r="G396" s="48" t="s">
        <v>1100</v>
      </c>
      <c r="H396" s="48" t="s">
        <v>4908</v>
      </c>
    </row>
    <row r="397" spans="1:8" ht="15" x14ac:dyDescent="0.25">
      <c r="A397" s="48" t="s">
        <v>5513</v>
      </c>
      <c r="B397" s="48" t="s">
        <v>2646</v>
      </c>
      <c r="C397" s="48" t="s">
        <v>2771</v>
      </c>
      <c r="D397" s="48" t="s">
        <v>2865</v>
      </c>
      <c r="E397" s="48" t="s">
        <v>5514</v>
      </c>
      <c r="F397" s="48" t="s">
        <v>949</v>
      </c>
      <c r="G397" s="48" t="s">
        <v>1100</v>
      </c>
      <c r="H397" s="48" t="s">
        <v>4908</v>
      </c>
    </row>
    <row r="398" spans="1:8" ht="15" x14ac:dyDescent="0.25">
      <c r="A398" s="48" t="s">
        <v>1807</v>
      </c>
      <c r="B398" s="48" t="s">
        <v>2646</v>
      </c>
      <c r="C398" s="48" t="s">
        <v>2771</v>
      </c>
      <c r="D398" s="48" t="s">
        <v>2870</v>
      </c>
      <c r="E398" s="48" t="s">
        <v>5515</v>
      </c>
      <c r="F398" s="48" t="s">
        <v>949</v>
      </c>
      <c r="G398" s="48" t="s">
        <v>1259</v>
      </c>
      <c r="H398" s="48" t="s">
        <v>4950</v>
      </c>
    </row>
    <row r="399" spans="1:8" ht="15" x14ac:dyDescent="0.25">
      <c r="A399" s="48" t="s">
        <v>5516</v>
      </c>
      <c r="B399" s="48" t="s">
        <v>2646</v>
      </c>
      <c r="C399" s="48" t="s">
        <v>2771</v>
      </c>
      <c r="D399" s="48" t="s">
        <v>2875</v>
      </c>
      <c r="E399" s="48" t="s">
        <v>5517</v>
      </c>
      <c r="F399" s="48" t="s">
        <v>949</v>
      </c>
      <c r="G399" s="48" t="s">
        <v>1259</v>
      </c>
      <c r="H399" s="48" t="s">
        <v>4950</v>
      </c>
    </row>
    <row r="400" spans="1:8" ht="15" x14ac:dyDescent="0.25">
      <c r="A400" s="48" t="s">
        <v>5518</v>
      </c>
      <c r="B400" s="48" t="s">
        <v>2646</v>
      </c>
      <c r="C400" s="48" t="s">
        <v>2882</v>
      </c>
      <c r="D400" s="48" t="s">
        <v>481</v>
      </c>
      <c r="E400" s="48" t="s">
        <v>5519</v>
      </c>
      <c r="F400" s="48" t="s">
        <v>949</v>
      </c>
      <c r="G400" s="48" t="s">
        <v>976</v>
      </c>
      <c r="H400" s="48" t="s">
        <v>4883</v>
      </c>
    </row>
    <row r="401" spans="1:8" ht="15" x14ac:dyDescent="0.25">
      <c r="A401" s="48" t="s">
        <v>5520</v>
      </c>
      <c r="B401" s="48" t="s">
        <v>2646</v>
      </c>
      <c r="C401" s="48" t="s">
        <v>2882</v>
      </c>
      <c r="D401" s="48" t="s">
        <v>482</v>
      </c>
      <c r="E401" s="48" t="s">
        <v>5521</v>
      </c>
      <c r="F401" s="48" t="s">
        <v>949</v>
      </c>
      <c r="G401" s="48" t="s">
        <v>1317</v>
      </c>
      <c r="H401" s="48" t="s">
        <v>4880</v>
      </c>
    </row>
    <row r="402" spans="1:8" ht="15" x14ac:dyDescent="0.25">
      <c r="A402" s="48" t="s">
        <v>5522</v>
      </c>
      <c r="B402" s="48" t="s">
        <v>2646</v>
      </c>
      <c r="C402" s="48" t="s">
        <v>2882</v>
      </c>
      <c r="D402" s="48" t="s">
        <v>483</v>
      </c>
      <c r="E402" s="48" t="s">
        <v>5523</v>
      </c>
      <c r="F402" s="48" t="s">
        <v>949</v>
      </c>
      <c r="G402" s="48" t="s">
        <v>965</v>
      </c>
      <c r="H402" s="48" t="s">
        <v>4894</v>
      </c>
    </row>
    <row r="403" spans="1:8" ht="15" x14ac:dyDescent="0.25">
      <c r="A403" s="48" t="s">
        <v>5524</v>
      </c>
      <c r="B403" s="48" t="s">
        <v>2646</v>
      </c>
      <c r="C403" s="48" t="s">
        <v>2882</v>
      </c>
      <c r="D403" s="48" t="s">
        <v>484</v>
      </c>
      <c r="E403" s="48" t="s">
        <v>5525</v>
      </c>
      <c r="F403" s="48" t="s">
        <v>949</v>
      </c>
      <c r="G403" s="48" t="s">
        <v>965</v>
      </c>
      <c r="H403" s="48" t="s">
        <v>4894</v>
      </c>
    </row>
    <row r="404" spans="1:8" ht="15" x14ac:dyDescent="0.25">
      <c r="A404" s="48" t="s">
        <v>5526</v>
      </c>
      <c r="B404" s="48" t="s">
        <v>2646</v>
      </c>
      <c r="C404" s="48" t="s">
        <v>2882</v>
      </c>
      <c r="D404" s="48" t="s">
        <v>485</v>
      </c>
      <c r="E404" s="48" t="s">
        <v>5527</v>
      </c>
      <c r="F404" s="48" t="s">
        <v>949</v>
      </c>
      <c r="G404" s="48" t="s">
        <v>1010</v>
      </c>
      <c r="H404" s="48" t="s">
        <v>4891</v>
      </c>
    </row>
    <row r="405" spans="1:8" ht="15" x14ac:dyDescent="0.25">
      <c r="A405" s="48" t="s">
        <v>5528</v>
      </c>
      <c r="B405" s="48" t="s">
        <v>2646</v>
      </c>
      <c r="C405" s="48" t="s">
        <v>2882</v>
      </c>
      <c r="D405" s="48" t="s">
        <v>486</v>
      </c>
      <c r="E405" s="48" t="s">
        <v>5529</v>
      </c>
      <c r="F405" s="48" t="s">
        <v>949</v>
      </c>
      <c r="G405" s="48" t="s">
        <v>965</v>
      </c>
      <c r="H405" s="48" t="s">
        <v>4894</v>
      </c>
    </row>
    <row r="406" spans="1:8" ht="15" x14ac:dyDescent="0.25">
      <c r="A406" s="48" t="s">
        <v>5530</v>
      </c>
      <c r="B406" s="48" t="s">
        <v>2646</v>
      </c>
      <c r="C406" s="48" t="s">
        <v>2882</v>
      </c>
      <c r="D406" s="48" t="s">
        <v>487</v>
      </c>
      <c r="E406" s="48" t="s">
        <v>5531</v>
      </c>
      <c r="F406" s="48" t="s">
        <v>949</v>
      </c>
      <c r="G406" s="48" t="s">
        <v>999</v>
      </c>
      <c r="H406" s="48" t="s">
        <v>4886</v>
      </c>
    </row>
    <row r="407" spans="1:8" ht="15" x14ac:dyDescent="0.25">
      <c r="A407" s="48" t="s">
        <v>5532</v>
      </c>
      <c r="B407" s="48" t="s">
        <v>2646</v>
      </c>
      <c r="C407" s="48" t="s">
        <v>2882</v>
      </c>
      <c r="D407" s="48" t="s">
        <v>488</v>
      </c>
      <c r="E407" s="48" t="s">
        <v>5533</v>
      </c>
      <c r="F407" s="48" t="s">
        <v>949</v>
      </c>
      <c r="G407" s="48" t="s">
        <v>1317</v>
      </c>
      <c r="H407" s="48" t="s">
        <v>4880</v>
      </c>
    </row>
    <row r="408" spans="1:8" ht="15" x14ac:dyDescent="0.25">
      <c r="A408" s="48" t="s">
        <v>5534</v>
      </c>
      <c r="B408" s="48" t="s">
        <v>2646</v>
      </c>
      <c r="C408" s="48" t="s">
        <v>2882</v>
      </c>
      <c r="D408" s="48" t="s">
        <v>489</v>
      </c>
      <c r="E408" s="48" t="s">
        <v>5535</v>
      </c>
      <c r="F408" s="48" t="s">
        <v>949</v>
      </c>
      <c r="G408" s="48" t="s">
        <v>952</v>
      </c>
      <c r="H408" s="48" t="s">
        <v>4889</v>
      </c>
    </row>
    <row r="409" spans="1:8" ht="15" x14ac:dyDescent="0.25">
      <c r="A409" s="48" t="s">
        <v>5536</v>
      </c>
      <c r="B409" s="48" t="s">
        <v>2646</v>
      </c>
      <c r="C409" s="48" t="s">
        <v>2882</v>
      </c>
      <c r="D409" s="48" t="s">
        <v>490</v>
      </c>
      <c r="E409" s="48" t="s">
        <v>5537</v>
      </c>
      <c r="F409" s="48" t="s">
        <v>949</v>
      </c>
      <c r="G409" s="48" t="s">
        <v>952</v>
      </c>
      <c r="H409" s="48" t="s">
        <v>4889</v>
      </c>
    </row>
    <row r="410" spans="1:8" ht="15" x14ac:dyDescent="0.25">
      <c r="A410" s="48" t="s">
        <v>5538</v>
      </c>
      <c r="B410" s="48" t="s">
        <v>2646</v>
      </c>
      <c r="C410" s="48" t="s">
        <v>2882</v>
      </c>
      <c r="D410" s="48" t="s">
        <v>2929</v>
      </c>
      <c r="E410" s="48" t="s">
        <v>5539</v>
      </c>
      <c r="F410" s="48" t="s">
        <v>949</v>
      </c>
      <c r="G410" s="48" t="s">
        <v>1259</v>
      </c>
      <c r="H410" s="48" t="s">
        <v>4950</v>
      </c>
    </row>
    <row r="411" spans="1:8" ht="15" x14ac:dyDescent="0.25">
      <c r="A411" s="48" t="s">
        <v>5540</v>
      </c>
      <c r="B411" s="48" t="s">
        <v>2646</v>
      </c>
      <c r="C411" s="48" t="s">
        <v>2882</v>
      </c>
      <c r="D411" s="48" t="s">
        <v>2934</v>
      </c>
      <c r="E411" s="48" t="s">
        <v>5541</v>
      </c>
      <c r="F411" s="48" t="s">
        <v>949</v>
      </c>
      <c r="G411" s="48" t="s">
        <v>1100</v>
      </c>
      <c r="H411" s="48" t="s">
        <v>4908</v>
      </c>
    </row>
    <row r="412" spans="1:8" ht="15" x14ac:dyDescent="0.25">
      <c r="A412" s="48" t="s">
        <v>5542</v>
      </c>
      <c r="B412" s="48" t="s">
        <v>2646</v>
      </c>
      <c r="C412" s="48" t="s">
        <v>2940</v>
      </c>
      <c r="D412" s="48" t="s">
        <v>492</v>
      </c>
      <c r="E412" s="48" t="s">
        <v>5543</v>
      </c>
      <c r="F412" s="48" t="s">
        <v>949</v>
      </c>
      <c r="G412" s="48" t="s">
        <v>1010</v>
      </c>
      <c r="H412" s="48" t="s">
        <v>4891</v>
      </c>
    </row>
    <row r="413" spans="1:8" ht="15" x14ac:dyDescent="0.25">
      <c r="A413" s="48" t="s">
        <v>5544</v>
      </c>
      <c r="B413" s="48" t="s">
        <v>2646</v>
      </c>
      <c r="C413" s="48" t="s">
        <v>2940</v>
      </c>
      <c r="D413" s="48" t="s">
        <v>493</v>
      </c>
      <c r="E413" s="48" t="s">
        <v>5545</v>
      </c>
      <c r="F413" s="48" t="s">
        <v>949</v>
      </c>
      <c r="G413" s="48" t="s">
        <v>952</v>
      </c>
      <c r="H413" s="48" t="s">
        <v>4889</v>
      </c>
    </row>
    <row r="414" spans="1:8" ht="15" x14ac:dyDescent="0.25">
      <c r="A414" s="48" t="s">
        <v>5546</v>
      </c>
      <c r="B414" s="48" t="s">
        <v>2646</v>
      </c>
      <c r="C414" s="48" t="s">
        <v>2940</v>
      </c>
      <c r="D414" s="48" t="s">
        <v>494</v>
      </c>
      <c r="E414" s="48" t="s">
        <v>5547</v>
      </c>
      <c r="F414" s="48" t="s">
        <v>949</v>
      </c>
      <c r="G414" s="48" t="s">
        <v>965</v>
      </c>
      <c r="H414" s="48" t="s">
        <v>4894</v>
      </c>
    </row>
    <row r="415" spans="1:8" ht="15" x14ac:dyDescent="0.25">
      <c r="A415" s="48" t="s">
        <v>5548</v>
      </c>
      <c r="B415" s="48" t="s">
        <v>2646</v>
      </c>
      <c r="C415" s="48" t="s">
        <v>2940</v>
      </c>
      <c r="D415" s="48" t="s">
        <v>495</v>
      </c>
      <c r="E415" s="48" t="s">
        <v>5549</v>
      </c>
      <c r="F415" s="48" t="s">
        <v>949</v>
      </c>
      <c r="G415" s="48" t="s">
        <v>965</v>
      </c>
      <c r="H415" s="48" t="s">
        <v>4894</v>
      </c>
    </row>
    <row r="416" spans="1:8" ht="15" x14ac:dyDescent="0.25">
      <c r="A416" s="48" t="s">
        <v>5550</v>
      </c>
      <c r="B416" s="48" t="s">
        <v>2646</v>
      </c>
      <c r="C416" s="48" t="s">
        <v>2940</v>
      </c>
      <c r="D416" s="48" t="s">
        <v>496</v>
      </c>
      <c r="E416" s="48" t="s">
        <v>5551</v>
      </c>
      <c r="F416" s="48" t="s">
        <v>949</v>
      </c>
      <c r="G416" s="48" t="s">
        <v>959</v>
      </c>
      <c r="H416" s="48" t="s">
        <v>4877</v>
      </c>
    </row>
    <row r="417" spans="1:8" ht="15" x14ac:dyDescent="0.25">
      <c r="A417" s="48" t="s">
        <v>5552</v>
      </c>
      <c r="B417" s="48" t="s">
        <v>2646</v>
      </c>
      <c r="C417" s="48" t="s">
        <v>2940</v>
      </c>
      <c r="D417" s="48" t="s">
        <v>497</v>
      </c>
      <c r="E417" s="48" t="s">
        <v>5553</v>
      </c>
      <c r="F417" s="48" t="s">
        <v>949</v>
      </c>
      <c r="G417" s="48" t="s">
        <v>999</v>
      </c>
      <c r="H417" s="48" t="s">
        <v>4886</v>
      </c>
    </row>
    <row r="418" spans="1:8" ht="15" x14ac:dyDescent="0.25">
      <c r="A418" s="48" t="s">
        <v>5554</v>
      </c>
      <c r="B418" s="48" t="s">
        <v>2646</v>
      </c>
      <c r="C418" s="48" t="s">
        <v>2940</v>
      </c>
      <c r="D418" s="48" t="s">
        <v>498</v>
      </c>
      <c r="E418" s="48" t="s">
        <v>5555</v>
      </c>
      <c r="F418" s="48" t="s">
        <v>949</v>
      </c>
      <c r="G418" s="48" t="s">
        <v>952</v>
      </c>
      <c r="H418" s="48" t="s">
        <v>4889</v>
      </c>
    </row>
    <row r="419" spans="1:8" ht="15" x14ac:dyDescent="0.25">
      <c r="A419" s="48" t="s">
        <v>4705</v>
      </c>
      <c r="B419" s="48" t="s">
        <v>2646</v>
      </c>
      <c r="C419" s="48" t="s">
        <v>2940</v>
      </c>
      <c r="D419" s="48" t="s">
        <v>499</v>
      </c>
      <c r="E419" s="48" t="s">
        <v>5556</v>
      </c>
      <c r="F419" s="48" t="s">
        <v>949</v>
      </c>
      <c r="G419" s="48" t="s">
        <v>965</v>
      </c>
      <c r="H419" s="48" t="s">
        <v>4894</v>
      </c>
    </row>
    <row r="420" spans="1:8" ht="15" x14ac:dyDescent="0.25">
      <c r="A420" s="48" t="s">
        <v>5557</v>
      </c>
      <c r="B420" s="48" t="s">
        <v>2646</v>
      </c>
      <c r="C420" s="48" t="s">
        <v>2940</v>
      </c>
      <c r="D420" s="48" t="s">
        <v>500</v>
      </c>
      <c r="E420" s="48" t="s">
        <v>5558</v>
      </c>
      <c r="F420" s="48" t="s">
        <v>949</v>
      </c>
      <c r="G420" s="48" t="s">
        <v>999</v>
      </c>
      <c r="H420" s="48" t="s">
        <v>4886</v>
      </c>
    </row>
    <row r="421" spans="1:8" ht="15" x14ac:dyDescent="0.25">
      <c r="A421" s="48" t="s">
        <v>5559</v>
      </c>
      <c r="B421" s="48" t="s">
        <v>2646</v>
      </c>
      <c r="C421" s="48" t="s">
        <v>2940</v>
      </c>
      <c r="D421" s="48" t="s">
        <v>501</v>
      </c>
      <c r="E421" s="48" t="s">
        <v>5560</v>
      </c>
      <c r="F421" s="48" t="s">
        <v>949</v>
      </c>
      <c r="G421" s="48" t="s">
        <v>1010</v>
      </c>
      <c r="H421" s="48" t="s">
        <v>4891</v>
      </c>
    </row>
    <row r="422" spans="1:8" ht="15" x14ac:dyDescent="0.25">
      <c r="A422" s="48" t="s">
        <v>5561</v>
      </c>
      <c r="B422" s="48" t="s">
        <v>2646</v>
      </c>
      <c r="C422" s="48" t="s">
        <v>2940</v>
      </c>
      <c r="D422" s="48" t="s">
        <v>502</v>
      </c>
      <c r="E422" s="48" t="s">
        <v>5562</v>
      </c>
      <c r="F422" s="48" t="s">
        <v>949</v>
      </c>
      <c r="G422" s="48" t="s">
        <v>976</v>
      </c>
      <c r="H422" s="48" t="s">
        <v>4883</v>
      </c>
    </row>
    <row r="423" spans="1:8" ht="15" x14ac:dyDescent="0.25">
      <c r="A423" s="48" t="s">
        <v>5563</v>
      </c>
      <c r="B423" s="48" t="s">
        <v>2646</v>
      </c>
      <c r="C423" s="48" t="s">
        <v>2940</v>
      </c>
      <c r="D423" s="48" t="s">
        <v>503</v>
      </c>
      <c r="E423" s="48" t="s">
        <v>5564</v>
      </c>
      <c r="F423" s="48" t="s">
        <v>949</v>
      </c>
      <c r="G423" s="48" t="s">
        <v>976</v>
      </c>
      <c r="H423" s="48" t="s">
        <v>4883</v>
      </c>
    </row>
    <row r="424" spans="1:8" ht="15" x14ac:dyDescent="0.25">
      <c r="A424" s="48" t="s">
        <v>5565</v>
      </c>
      <c r="B424" s="48" t="s">
        <v>2646</v>
      </c>
      <c r="C424" s="48" t="s">
        <v>2940</v>
      </c>
      <c r="D424" s="48" t="s">
        <v>504</v>
      </c>
      <c r="E424" s="48" t="s">
        <v>5566</v>
      </c>
      <c r="F424" s="48" t="s">
        <v>949</v>
      </c>
      <c r="G424" s="48" t="s">
        <v>965</v>
      </c>
      <c r="H424" s="48" t="s">
        <v>4894</v>
      </c>
    </row>
    <row r="425" spans="1:8" ht="15" x14ac:dyDescent="0.25">
      <c r="A425" s="48" t="s">
        <v>5567</v>
      </c>
      <c r="B425" s="48" t="s">
        <v>2646</v>
      </c>
      <c r="C425" s="48" t="s">
        <v>2940</v>
      </c>
      <c r="D425" s="48" t="s">
        <v>505</v>
      </c>
      <c r="E425" s="48" t="s">
        <v>5568</v>
      </c>
      <c r="F425" s="48" t="s">
        <v>949</v>
      </c>
      <c r="G425" s="48" t="s">
        <v>976</v>
      </c>
      <c r="H425" s="48" t="s">
        <v>4883</v>
      </c>
    </row>
    <row r="426" spans="1:8" ht="15" x14ac:dyDescent="0.25">
      <c r="A426" s="48" t="s">
        <v>5569</v>
      </c>
      <c r="B426" s="48" t="s">
        <v>2646</v>
      </c>
      <c r="C426" s="48" t="s">
        <v>2940</v>
      </c>
      <c r="D426" s="48" t="s">
        <v>506</v>
      </c>
      <c r="E426" s="48" t="s">
        <v>5570</v>
      </c>
      <c r="F426" s="48" t="s">
        <v>949</v>
      </c>
      <c r="G426" s="48" t="s">
        <v>952</v>
      </c>
      <c r="H426" s="48" t="s">
        <v>4889</v>
      </c>
    </row>
    <row r="427" spans="1:8" ht="15" x14ac:dyDescent="0.25">
      <c r="A427" s="48" t="s">
        <v>5571</v>
      </c>
      <c r="B427" s="48" t="s">
        <v>2646</v>
      </c>
      <c r="C427" s="48" t="s">
        <v>2940</v>
      </c>
      <c r="D427" s="48" t="s">
        <v>507</v>
      </c>
      <c r="E427" s="48" t="s">
        <v>5572</v>
      </c>
      <c r="F427" s="48" t="s">
        <v>949</v>
      </c>
      <c r="G427" s="48" t="s">
        <v>952</v>
      </c>
      <c r="H427" s="48" t="s">
        <v>4889</v>
      </c>
    </row>
    <row r="428" spans="1:8" ht="15" x14ac:dyDescent="0.25">
      <c r="A428" s="48" t="s">
        <v>5573</v>
      </c>
      <c r="B428" s="48" t="s">
        <v>2646</v>
      </c>
      <c r="C428" s="48" t="s">
        <v>2940</v>
      </c>
      <c r="D428" s="48" t="s">
        <v>508</v>
      </c>
      <c r="E428" s="48" t="s">
        <v>5574</v>
      </c>
      <c r="F428" s="48" t="s">
        <v>949</v>
      </c>
      <c r="G428" s="48" t="s">
        <v>1100</v>
      </c>
      <c r="H428" s="48" t="s">
        <v>4908</v>
      </c>
    </row>
    <row r="429" spans="1:8" ht="15" x14ac:dyDescent="0.25">
      <c r="A429" s="48" t="s">
        <v>5575</v>
      </c>
      <c r="B429" s="48" t="s">
        <v>2646</v>
      </c>
      <c r="C429" s="48" t="s">
        <v>2940</v>
      </c>
      <c r="D429" s="48" t="s">
        <v>509</v>
      </c>
      <c r="E429" s="48" t="s">
        <v>5576</v>
      </c>
      <c r="F429" s="48" t="s">
        <v>949</v>
      </c>
      <c r="G429" s="48" t="s">
        <v>1259</v>
      </c>
      <c r="H429" s="48" t="s">
        <v>4950</v>
      </c>
    </row>
    <row r="430" spans="1:8" ht="15" x14ac:dyDescent="0.25">
      <c r="A430" s="48" t="s">
        <v>5577</v>
      </c>
      <c r="B430" s="48" t="s">
        <v>2646</v>
      </c>
      <c r="C430" s="48" t="s">
        <v>2940</v>
      </c>
      <c r="D430" s="48" t="s">
        <v>510</v>
      </c>
      <c r="E430" s="48" t="s">
        <v>5578</v>
      </c>
      <c r="F430" s="48" t="s">
        <v>949</v>
      </c>
      <c r="G430" s="48" t="s">
        <v>1100</v>
      </c>
      <c r="H430" s="48" t="s">
        <v>4908</v>
      </c>
    </row>
    <row r="431" spans="1:8" ht="15" x14ac:dyDescent="0.25">
      <c r="A431" s="48" t="s">
        <v>5579</v>
      </c>
      <c r="B431" s="48" t="s">
        <v>4892</v>
      </c>
      <c r="C431" s="48" t="s">
        <v>3418</v>
      </c>
      <c r="D431" s="48" t="s">
        <v>512</v>
      </c>
      <c r="E431" s="48" t="s">
        <v>5580</v>
      </c>
      <c r="F431" s="48" t="s">
        <v>949</v>
      </c>
      <c r="G431" s="48" t="s">
        <v>952</v>
      </c>
      <c r="H431" s="48" t="s">
        <v>4889</v>
      </c>
    </row>
    <row r="432" spans="1:8" ht="15" x14ac:dyDescent="0.25">
      <c r="A432" s="48" t="s">
        <v>5581</v>
      </c>
      <c r="B432" s="48" t="s">
        <v>4892</v>
      </c>
      <c r="C432" s="48" t="s">
        <v>3418</v>
      </c>
      <c r="D432" s="48" t="s">
        <v>513</v>
      </c>
      <c r="E432" s="48" t="s">
        <v>5582</v>
      </c>
      <c r="F432" s="48" t="s">
        <v>949</v>
      </c>
      <c r="G432" s="48" t="s">
        <v>952</v>
      </c>
      <c r="H432" s="48" t="s">
        <v>4889</v>
      </c>
    </row>
    <row r="433" spans="1:8" ht="15" x14ac:dyDescent="0.25">
      <c r="A433" s="48" t="s">
        <v>5583</v>
      </c>
      <c r="B433" s="48" t="s">
        <v>4892</v>
      </c>
      <c r="C433" s="48" t="s">
        <v>3418</v>
      </c>
      <c r="D433" s="48" t="s">
        <v>514</v>
      </c>
      <c r="E433" s="48" t="s">
        <v>5584</v>
      </c>
      <c r="F433" s="48" t="s">
        <v>949</v>
      </c>
      <c r="G433" s="48" t="s">
        <v>952</v>
      </c>
      <c r="H433" s="48" t="s">
        <v>4889</v>
      </c>
    </row>
    <row r="434" spans="1:8" ht="15" x14ac:dyDescent="0.25">
      <c r="A434" s="48" t="s">
        <v>5585</v>
      </c>
      <c r="B434" s="48" t="s">
        <v>4892</v>
      </c>
      <c r="C434" s="48" t="s">
        <v>3418</v>
      </c>
      <c r="D434" s="48" t="s">
        <v>515</v>
      </c>
      <c r="E434" s="48" t="s">
        <v>5586</v>
      </c>
      <c r="F434" s="48" t="s">
        <v>949</v>
      </c>
      <c r="G434" s="48" t="s">
        <v>976</v>
      </c>
      <c r="H434" s="48" t="s">
        <v>4883</v>
      </c>
    </row>
    <row r="435" spans="1:8" ht="15" x14ac:dyDescent="0.25">
      <c r="A435" s="48" t="s">
        <v>5587</v>
      </c>
      <c r="B435" s="48" t="s">
        <v>4892</v>
      </c>
      <c r="C435" s="48" t="s">
        <v>3418</v>
      </c>
      <c r="D435" s="48" t="s">
        <v>516</v>
      </c>
      <c r="E435" s="48" t="s">
        <v>5588</v>
      </c>
      <c r="F435" s="48" t="s">
        <v>949</v>
      </c>
      <c r="G435" s="48" t="s">
        <v>952</v>
      </c>
      <c r="H435" s="48" t="s">
        <v>4889</v>
      </c>
    </row>
    <row r="436" spans="1:8" ht="15" x14ac:dyDescent="0.25">
      <c r="A436" s="48" t="s">
        <v>5589</v>
      </c>
      <c r="B436" s="48" t="s">
        <v>4892</v>
      </c>
      <c r="C436" s="48" t="s">
        <v>3418</v>
      </c>
      <c r="D436" s="48" t="s">
        <v>3441</v>
      </c>
      <c r="E436" s="48" t="s">
        <v>5590</v>
      </c>
      <c r="F436" s="48" t="s">
        <v>949</v>
      </c>
      <c r="G436" s="48" t="s">
        <v>965</v>
      </c>
      <c r="H436" s="48" t="s">
        <v>4894</v>
      </c>
    </row>
    <row r="437" spans="1:8" ht="15" x14ac:dyDescent="0.25">
      <c r="A437" s="48" t="s">
        <v>5591</v>
      </c>
      <c r="B437" s="48" t="s">
        <v>4892</v>
      </c>
      <c r="C437" s="48" t="s">
        <v>3418</v>
      </c>
      <c r="D437" s="48" t="s">
        <v>517</v>
      </c>
      <c r="E437" s="48" t="s">
        <v>5592</v>
      </c>
      <c r="F437" s="48" t="s">
        <v>949</v>
      </c>
      <c r="G437" s="48" t="s">
        <v>959</v>
      </c>
      <c r="H437" s="48" t="s">
        <v>4877</v>
      </c>
    </row>
    <row r="438" spans="1:8" ht="15" x14ac:dyDescent="0.25">
      <c r="A438" s="48" t="s">
        <v>5593</v>
      </c>
      <c r="B438" s="48" t="s">
        <v>4892</v>
      </c>
      <c r="C438" s="48" t="s">
        <v>3418</v>
      </c>
      <c r="D438" s="48" t="s">
        <v>518</v>
      </c>
      <c r="E438" s="48" t="s">
        <v>5594</v>
      </c>
      <c r="F438" s="48" t="s">
        <v>949</v>
      </c>
      <c r="G438" s="48" t="s">
        <v>952</v>
      </c>
      <c r="H438" s="48" t="s">
        <v>4889</v>
      </c>
    </row>
    <row r="439" spans="1:8" ht="15" x14ac:dyDescent="0.25">
      <c r="A439" s="48" t="s">
        <v>1161</v>
      </c>
      <c r="B439" s="48" t="s">
        <v>4892</v>
      </c>
      <c r="C439" s="48" t="s">
        <v>3418</v>
      </c>
      <c r="D439" s="48" t="s">
        <v>519</v>
      </c>
      <c r="E439" s="48" t="s">
        <v>5595</v>
      </c>
      <c r="F439" s="48" t="s">
        <v>949</v>
      </c>
      <c r="G439" s="48" t="s">
        <v>952</v>
      </c>
      <c r="H439" s="48" t="s">
        <v>4889</v>
      </c>
    </row>
    <row r="440" spans="1:8" ht="15" x14ac:dyDescent="0.25">
      <c r="A440" s="48" t="s">
        <v>5596</v>
      </c>
      <c r="B440" s="48" t="s">
        <v>4892</v>
      </c>
      <c r="C440" s="48" t="s">
        <v>3418</v>
      </c>
      <c r="D440" s="48" t="s">
        <v>520</v>
      </c>
      <c r="E440" s="48" t="s">
        <v>5597</v>
      </c>
      <c r="F440" s="48" t="s">
        <v>949</v>
      </c>
      <c r="G440" s="48" t="s">
        <v>999</v>
      </c>
      <c r="H440" s="48" t="s">
        <v>4886</v>
      </c>
    </row>
    <row r="441" spans="1:8" ht="15" x14ac:dyDescent="0.25">
      <c r="A441" s="48" t="s">
        <v>1197</v>
      </c>
      <c r="B441" s="48" t="s">
        <v>4892</v>
      </c>
      <c r="C441" s="48" t="s">
        <v>3418</v>
      </c>
      <c r="D441" s="48" t="s">
        <v>3463</v>
      </c>
      <c r="E441" s="48" t="s">
        <v>5598</v>
      </c>
      <c r="F441" s="48" t="s">
        <v>949</v>
      </c>
      <c r="G441" s="48" t="s">
        <v>1100</v>
      </c>
      <c r="H441" s="48" t="s">
        <v>4908</v>
      </c>
    </row>
    <row r="442" spans="1:8" ht="15" x14ac:dyDescent="0.25">
      <c r="A442" s="48" t="s">
        <v>4655</v>
      </c>
      <c r="B442" s="48" t="s">
        <v>4892</v>
      </c>
      <c r="C442" s="48" t="s">
        <v>3100</v>
      </c>
      <c r="D442" s="48" t="s">
        <v>522</v>
      </c>
      <c r="E442" s="48" t="s">
        <v>5599</v>
      </c>
      <c r="F442" s="48" t="s">
        <v>949</v>
      </c>
      <c r="G442" s="48" t="s">
        <v>952</v>
      </c>
      <c r="H442" s="48" t="s">
        <v>4889</v>
      </c>
    </row>
    <row r="443" spans="1:8" ht="15" x14ac:dyDescent="0.25">
      <c r="A443" s="48" t="s">
        <v>5600</v>
      </c>
      <c r="B443" s="48" t="s">
        <v>4892</v>
      </c>
      <c r="C443" s="48" t="s">
        <v>3100</v>
      </c>
      <c r="D443" s="48" t="s">
        <v>523</v>
      </c>
      <c r="E443" s="48" t="s">
        <v>5601</v>
      </c>
      <c r="F443" s="48" t="s">
        <v>949</v>
      </c>
      <c r="G443" s="48" t="s">
        <v>965</v>
      </c>
      <c r="H443" s="48" t="s">
        <v>4894</v>
      </c>
    </row>
    <row r="444" spans="1:8" ht="15" x14ac:dyDescent="0.25">
      <c r="A444" s="48" t="s">
        <v>5602</v>
      </c>
      <c r="B444" s="48" t="s">
        <v>4892</v>
      </c>
      <c r="C444" s="48" t="s">
        <v>3100</v>
      </c>
      <c r="D444" s="48" t="s">
        <v>524</v>
      </c>
      <c r="E444" s="48" t="s">
        <v>5603</v>
      </c>
      <c r="F444" s="48" t="s">
        <v>949</v>
      </c>
      <c r="G444" s="48" t="s">
        <v>959</v>
      </c>
      <c r="H444" s="48" t="s">
        <v>4877</v>
      </c>
    </row>
    <row r="445" spans="1:8" ht="15" x14ac:dyDescent="0.25">
      <c r="A445" s="48" t="s">
        <v>5604</v>
      </c>
      <c r="B445" s="48" t="s">
        <v>4892</v>
      </c>
      <c r="C445" s="48" t="s">
        <v>3100</v>
      </c>
      <c r="D445" s="48" t="s">
        <v>525</v>
      </c>
      <c r="E445" s="48" t="s">
        <v>5605</v>
      </c>
      <c r="F445" s="48" t="s">
        <v>949</v>
      </c>
      <c r="G445" s="48" t="s">
        <v>952</v>
      </c>
      <c r="H445" s="48" t="s">
        <v>4889</v>
      </c>
    </row>
    <row r="446" spans="1:8" ht="15" x14ac:dyDescent="0.25">
      <c r="A446" s="48" t="s">
        <v>4474</v>
      </c>
      <c r="B446" s="48" t="s">
        <v>4892</v>
      </c>
      <c r="C446" s="48" t="s">
        <v>3100</v>
      </c>
      <c r="D446" s="48" t="s">
        <v>526</v>
      </c>
      <c r="E446" s="48" t="s">
        <v>5606</v>
      </c>
      <c r="F446" s="48" t="s">
        <v>949</v>
      </c>
      <c r="G446" s="48" t="s">
        <v>952</v>
      </c>
      <c r="H446" s="48" t="s">
        <v>4889</v>
      </c>
    </row>
    <row r="447" spans="1:8" ht="15" x14ac:dyDescent="0.25">
      <c r="A447" s="48" t="s">
        <v>1579</v>
      </c>
      <c r="B447" s="48" t="s">
        <v>4892</v>
      </c>
      <c r="C447" s="48" t="s">
        <v>3100</v>
      </c>
      <c r="D447" s="48" t="s">
        <v>527</v>
      </c>
      <c r="E447" s="48" t="s">
        <v>5607</v>
      </c>
      <c r="F447" s="48" t="s">
        <v>949</v>
      </c>
      <c r="G447" s="48" t="s">
        <v>952</v>
      </c>
      <c r="H447" s="48" t="s">
        <v>4889</v>
      </c>
    </row>
    <row r="448" spans="1:8" ht="15" x14ac:dyDescent="0.25">
      <c r="A448" s="48" t="s">
        <v>5608</v>
      </c>
      <c r="B448" s="48" t="s">
        <v>4892</v>
      </c>
      <c r="C448" s="48" t="s">
        <v>3100</v>
      </c>
      <c r="D448" s="48" t="s">
        <v>528</v>
      </c>
      <c r="E448" s="48" t="s">
        <v>5609</v>
      </c>
      <c r="F448" s="48" t="s">
        <v>949</v>
      </c>
      <c r="G448" s="48" t="s">
        <v>1063</v>
      </c>
      <c r="H448" s="48" t="s">
        <v>4934</v>
      </c>
    </row>
    <row r="449" spans="1:8" ht="15" x14ac:dyDescent="0.25">
      <c r="A449" s="48" t="s">
        <v>5610</v>
      </c>
      <c r="B449" s="48" t="s">
        <v>4892</v>
      </c>
      <c r="C449" s="48" t="s">
        <v>3246</v>
      </c>
      <c r="D449" s="48" t="s">
        <v>530</v>
      </c>
      <c r="E449" s="48" t="s">
        <v>5611</v>
      </c>
      <c r="F449" s="48" t="s">
        <v>949</v>
      </c>
      <c r="G449" s="48" t="s">
        <v>976</v>
      </c>
      <c r="H449" s="48" t="s">
        <v>4883</v>
      </c>
    </row>
    <row r="450" spans="1:8" ht="15" x14ac:dyDescent="0.25">
      <c r="A450" s="48" t="s">
        <v>5612</v>
      </c>
      <c r="B450" s="48" t="s">
        <v>4892</v>
      </c>
      <c r="C450" s="48" t="s">
        <v>3246</v>
      </c>
      <c r="D450" s="48" t="s">
        <v>531</v>
      </c>
      <c r="E450" s="48" t="s">
        <v>5613</v>
      </c>
      <c r="F450" s="48" t="s">
        <v>949</v>
      </c>
      <c r="G450" s="48" t="s">
        <v>965</v>
      </c>
      <c r="H450" s="48" t="s">
        <v>4894</v>
      </c>
    </row>
    <row r="451" spans="1:8" ht="15" x14ac:dyDescent="0.25">
      <c r="A451" s="48" t="s">
        <v>5614</v>
      </c>
      <c r="B451" s="48" t="s">
        <v>4892</v>
      </c>
      <c r="C451" s="48" t="s">
        <v>3246</v>
      </c>
      <c r="D451" s="48" t="s">
        <v>532</v>
      </c>
      <c r="E451" s="48" t="s">
        <v>5615</v>
      </c>
      <c r="F451" s="48" t="s">
        <v>949</v>
      </c>
      <c r="G451" s="48" t="s">
        <v>952</v>
      </c>
      <c r="H451" s="48" t="s">
        <v>4889</v>
      </c>
    </row>
    <row r="452" spans="1:8" ht="15" x14ac:dyDescent="0.25">
      <c r="A452" s="48" t="s">
        <v>1858</v>
      </c>
      <c r="B452" s="48" t="s">
        <v>4892</v>
      </c>
      <c r="C452" s="48" t="s">
        <v>3246</v>
      </c>
      <c r="D452" s="48" t="s">
        <v>533</v>
      </c>
      <c r="E452" s="48" t="s">
        <v>5616</v>
      </c>
      <c r="F452" s="48" t="s">
        <v>949</v>
      </c>
      <c r="G452" s="48" t="s">
        <v>1063</v>
      </c>
      <c r="H452" s="48" t="s">
        <v>4934</v>
      </c>
    </row>
    <row r="453" spans="1:8" ht="15" x14ac:dyDescent="0.25">
      <c r="A453" s="48" t="s">
        <v>5617</v>
      </c>
      <c r="B453" s="48" t="s">
        <v>4892</v>
      </c>
      <c r="C453" s="48" t="s">
        <v>3246</v>
      </c>
      <c r="D453" s="48" t="s">
        <v>534</v>
      </c>
      <c r="E453" s="48" t="s">
        <v>5618</v>
      </c>
      <c r="F453" s="48" t="s">
        <v>949</v>
      </c>
      <c r="G453" s="48" t="s">
        <v>976</v>
      </c>
      <c r="H453" s="48" t="s">
        <v>4883</v>
      </c>
    </row>
    <row r="454" spans="1:8" ht="15" x14ac:dyDescent="0.25">
      <c r="A454" s="48" t="s">
        <v>5619</v>
      </c>
      <c r="B454" s="48" t="s">
        <v>4892</v>
      </c>
      <c r="C454" s="48" t="s">
        <v>3246</v>
      </c>
      <c r="D454" s="48" t="s">
        <v>535</v>
      </c>
      <c r="E454" s="48" t="s">
        <v>5620</v>
      </c>
      <c r="F454" s="48" t="s">
        <v>949</v>
      </c>
      <c r="G454" s="48" t="s">
        <v>976</v>
      </c>
      <c r="H454" s="48" t="s">
        <v>4883</v>
      </c>
    </row>
    <row r="455" spans="1:8" ht="15" x14ac:dyDescent="0.25">
      <c r="A455" s="48" t="s">
        <v>5621</v>
      </c>
      <c r="B455" s="48" t="s">
        <v>4892</v>
      </c>
      <c r="C455" s="48" t="s">
        <v>3246</v>
      </c>
      <c r="D455" s="48" t="s">
        <v>536</v>
      </c>
      <c r="E455" s="48" t="s">
        <v>5622</v>
      </c>
      <c r="F455" s="48" t="s">
        <v>949</v>
      </c>
      <c r="G455" s="48" t="s">
        <v>1521</v>
      </c>
      <c r="H455" s="48" t="s">
        <v>5004</v>
      </c>
    </row>
    <row r="456" spans="1:8" ht="15" x14ac:dyDescent="0.25">
      <c r="A456" s="48" t="s">
        <v>5623</v>
      </c>
      <c r="B456" s="48" t="s">
        <v>4892</v>
      </c>
      <c r="C456" s="48" t="s">
        <v>3246</v>
      </c>
      <c r="D456" s="48" t="s">
        <v>537</v>
      </c>
      <c r="E456" s="48" t="s">
        <v>5624</v>
      </c>
      <c r="F456" s="48" t="s">
        <v>949</v>
      </c>
      <c r="G456" s="48" t="s">
        <v>952</v>
      </c>
      <c r="H456" s="48" t="s">
        <v>4889</v>
      </c>
    </row>
    <row r="457" spans="1:8" ht="15" x14ac:dyDescent="0.25">
      <c r="A457" s="48" t="s">
        <v>5625</v>
      </c>
      <c r="B457" s="48" t="s">
        <v>4892</v>
      </c>
      <c r="C457" s="48" t="s">
        <v>3246</v>
      </c>
      <c r="D457" s="48" t="s">
        <v>538</v>
      </c>
      <c r="E457" s="48" t="s">
        <v>5626</v>
      </c>
      <c r="F457" s="48" t="s">
        <v>949</v>
      </c>
      <c r="G457" s="48" t="s">
        <v>976</v>
      </c>
      <c r="H457" s="48" t="s">
        <v>4883</v>
      </c>
    </row>
    <row r="458" spans="1:8" ht="15" x14ac:dyDescent="0.25">
      <c r="A458" s="48" t="s">
        <v>5627</v>
      </c>
      <c r="B458" s="48" t="s">
        <v>4892</v>
      </c>
      <c r="C458" s="48" t="s">
        <v>3246</v>
      </c>
      <c r="D458" s="48" t="s">
        <v>539</v>
      </c>
      <c r="E458" s="48" t="s">
        <v>5628</v>
      </c>
      <c r="F458" s="48" t="s">
        <v>949</v>
      </c>
      <c r="G458" s="48" t="s">
        <v>952</v>
      </c>
      <c r="H458" s="48" t="s">
        <v>4889</v>
      </c>
    </row>
    <row r="459" spans="1:8" ht="15" x14ac:dyDescent="0.25">
      <c r="A459" s="48" t="s">
        <v>5629</v>
      </c>
      <c r="B459" s="48" t="s">
        <v>4892</v>
      </c>
      <c r="C459" s="48" t="s">
        <v>3246</v>
      </c>
      <c r="D459" s="48" t="s">
        <v>540</v>
      </c>
      <c r="E459" s="48" t="s">
        <v>5630</v>
      </c>
      <c r="F459" s="48" t="s">
        <v>949</v>
      </c>
      <c r="G459" s="48" t="s">
        <v>1010</v>
      </c>
      <c r="H459" s="48" t="s">
        <v>4891</v>
      </c>
    </row>
    <row r="460" spans="1:8" ht="15" x14ac:dyDescent="0.25">
      <c r="A460" s="48" t="s">
        <v>5631</v>
      </c>
      <c r="B460" s="48" t="s">
        <v>4892</v>
      </c>
      <c r="C460" s="48" t="s">
        <v>3246</v>
      </c>
      <c r="D460" s="48" t="s">
        <v>541</v>
      </c>
      <c r="E460" s="48" t="s">
        <v>5632</v>
      </c>
      <c r="F460" s="48" t="s">
        <v>949</v>
      </c>
      <c r="G460" s="48" t="s">
        <v>952</v>
      </c>
      <c r="H460" s="48" t="s">
        <v>4889</v>
      </c>
    </row>
    <row r="461" spans="1:8" ht="15" x14ac:dyDescent="0.25">
      <c r="A461" s="48" t="s">
        <v>1920</v>
      </c>
      <c r="B461" s="48" t="s">
        <v>4892</v>
      </c>
      <c r="C461" s="48" t="s">
        <v>3246</v>
      </c>
      <c r="D461" s="48" t="s">
        <v>542</v>
      </c>
      <c r="E461" s="48" t="s">
        <v>5633</v>
      </c>
      <c r="F461" s="48" t="s">
        <v>949</v>
      </c>
      <c r="G461" s="48" t="s">
        <v>1100</v>
      </c>
      <c r="H461" s="48" t="s">
        <v>4908</v>
      </c>
    </row>
    <row r="462" spans="1:8" ht="15" x14ac:dyDescent="0.25">
      <c r="A462" s="48" t="s">
        <v>5634</v>
      </c>
      <c r="B462" s="48" t="s">
        <v>4892</v>
      </c>
      <c r="C462" s="48" t="s">
        <v>3342</v>
      </c>
      <c r="D462" s="48" t="s">
        <v>544</v>
      </c>
      <c r="E462" s="48" t="s">
        <v>5635</v>
      </c>
      <c r="F462" s="48" t="s">
        <v>949</v>
      </c>
      <c r="G462" s="48" t="s">
        <v>952</v>
      </c>
      <c r="H462" s="48" t="s">
        <v>4889</v>
      </c>
    </row>
    <row r="463" spans="1:8" ht="15" x14ac:dyDescent="0.25">
      <c r="A463" s="48" t="s">
        <v>5636</v>
      </c>
      <c r="B463" s="48" t="s">
        <v>4892</v>
      </c>
      <c r="C463" s="48" t="s">
        <v>3342</v>
      </c>
      <c r="D463" s="48" t="s">
        <v>545</v>
      </c>
      <c r="E463" s="48" t="s">
        <v>5637</v>
      </c>
      <c r="F463" s="48" t="s">
        <v>949</v>
      </c>
      <c r="G463" s="48" t="s">
        <v>952</v>
      </c>
      <c r="H463" s="48" t="s">
        <v>4889</v>
      </c>
    </row>
    <row r="464" spans="1:8" ht="15" x14ac:dyDescent="0.25">
      <c r="A464" s="48" t="s">
        <v>5638</v>
      </c>
      <c r="B464" s="48" t="s">
        <v>4892</v>
      </c>
      <c r="C464" s="48" t="s">
        <v>3342</v>
      </c>
      <c r="D464" s="48" t="s">
        <v>546</v>
      </c>
      <c r="E464" s="48" t="s">
        <v>5639</v>
      </c>
      <c r="F464" s="48" t="s">
        <v>949</v>
      </c>
      <c r="G464" s="48" t="s">
        <v>965</v>
      </c>
      <c r="H464" s="48" t="s">
        <v>4894</v>
      </c>
    </row>
    <row r="465" spans="1:8" ht="15" x14ac:dyDescent="0.25">
      <c r="A465" s="48" t="s">
        <v>5640</v>
      </c>
      <c r="B465" s="48" t="s">
        <v>4892</v>
      </c>
      <c r="C465" s="48" t="s">
        <v>3342</v>
      </c>
      <c r="D465" s="48" t="s">
        <v>547</v>
      </c>
      <c r="E465" s="48" t="s">
        <v>5641</v>
      </c>
      <c r="F465" s="48" t="s">
        <v>949</v>
      </c>
      <c r="G465" s="48" t="s">
        <v>959</v>
      </c>
      <c r="H465" s="48" t="s">
        <v>4877</v>
      </c>
    </row>
    <row r="466" spans="1:8" ht="15" x14ac:dyDescent="0.25">
      <c r="A466" s="48" t="s">
        <v>5642</v>
      </c>
      <c r="B466" s="48" t="s">
        <v>4892</v>
      </c>
      <c r="C466" s="48" t="s">
        <v>3342</v>
      </c>
      <c r="D466" s="48" t="s">
        <v>548</v>
      </c>
      <c r="E466" s="48" t="s">
        <v>5643</v>
      </c>
      <c r="F466" s="48" t="s">
        <v>949</v>
      </c>
      <c r="G466" s="48" t="s">
        <v>952</v>
      </c>
      <c r="H466" s="48" t="s">
        <v>4889</v>
      </c>
    </row>
    <row r="467" spans="1:8" ht="15" x14ac:dyDescent="0.25">
      <c r="A467" s="48" t="s">
        <v>5644</v>
      </c>
      <c r="B467" s="48" t="s">
        <v>4892</v>
      </c>
      <c r="C467" s="48" t="s">
        <v>3342</v>
      </c>
      <c r="D467" s="48" t="s">
        <v>549</v>
      </c>
      <c r="E467" s="48" t="s">
        <v>5645</v>
      </c>
      <c r="F467" s="48" t="s">
        <v>949</v>
      </c>
      <c r="G467" s="48" t="s">
        <v>1063</v>
      </c>
      <c r="H467" s="48" t="s">
        <v>4934</v>
      </c>
    </row>
    <row r="468" spans="1:8" ht="15" x14ac:dyDescent="0.25">
      <c r="A468" s="48" t="s">
        <v>5646</v>
      </c>
      <c r="B468" s="48" t="s">
        <v>4892</v>
      </c>
      <c r="C468" s="48" t="s">
        <v>3342</v>
      </c>
      <c r="D468" s="48" t="s">
        <v>550</v>
      </c>
      <c r="E468" s="48" t="s">
        <v>5647</v>
      </c>
      <c r="F468" s="48" t="s">
        <v>949</v>
      </c>
      <c r="G468" s="48" t="s">
        <v>1010</v>
      </c>
      <c r="H468" s="48" t="s">
        <v>4891</v>
      </c>
    </row>
    <row r="469" spans="1:8" ht="15" x14ac:dyDescent="0.25">
      <c r="A469" s="48" t="s">
        <v>5648</v>
      </c>
      <c r="B469" s="48" t="s">
        <v>4892</v>
      </c>
      <c r="C469" s="48" t="s">
        <v>3342</v>
      </c>
      <c r="D469" s="48" t="s">
        <v>551</v>
      </c>
      <c r="E469" s="48" t="s">
        <v>5649</v>
      </c>
      <c r="F469" s="48" t="s">
        <v>949</v>
      </c>
      <c r="G469" s="48" t="s">
        <v>952</v>
      </c>
      <c r="H469" s="48" t="s">
        <v>4889</v>
      </c>
    </row>
    <row r="470" spans="1:8" ht="15" x14ac:dyDescent="0.25">
      <c r="A470" s="48" t="s">
        <v>4306</v>
      </c>
      <c r="B470" s="48" t="s">
        <v>4892</v>
      </c>
      <c r="C470" s="48" t="s">
        <v>3342</v>
      </c>
      <c r="D470" s="48" t="s">
        <v>552</v>
      </c>
      <c r="E470" s="48" t="s">
        <v>5650</v>
      </c>
      <c r="F470" s="48" t="s">
        <v>949</v>
      </c>
      <c r="G470" s="48" t="s">
        <v>965</v>
      </c>
      <c r="H470" s="48" t="s">
        <v>4894</v>
      </c>
    </row>
    <row r="471" spans="1:8" ht="15" x14ac:dyDescent="0.25">
      <c r="A471" s="48" t="s">
        <v>5651</v>
      </c>
      <c r="B471" s="48" t="s">
        <v>4892</v>
      </c>
      <c r="C471" s="48" t="s">
        <v>3342</v>
      </c>
      <c r="D471" s="48" t="s">
        <v>553</v>
      </c>
      <c r="E471" s="48" t="s">
        <v>5652</v>
      </c>
      <c r="F471" s="48" t="s">
        <v>949</v>
      </c>
      <c r="G471" s="48" t="s">
        <v>965</v>
      </c>
      <c r="H471" s="48" t="s">
        <v>4894</v>
      </c>
    </row>
    <row r="472" spans="1:8" ht="15" x14ac:dyDescent="0.25">
      <c r="A472" s="48" t="s">
        <v>5653</v>
      </c>
      <c r="B472" s="48" t="s">
        <v>4892</v>
      </c>
      <c r="C472" s="48" t="s">
        <v>3342</v>
      </c>
      <c r="D472" s="48" t="s">
        <v>554</v>
      </c>
      <c r="E472" s="48" t="s">
        <v>5654</v>
      </c>
      <c r="F472" s="48" t="s">
        <v>949</v>
      </c>
      <c r="G472" s="48" t="s">
        <v>952</v>
      </c>
      <c r="H472" s="48" t="s">
        <v>4889</v>
      </c>
    </row>
    <row r="473" spans="1:8" ht="15" x14ac:dyDescent="0.25">
      <c r="A473" s="48" t="s">
        <v>5655</v>
      </c>
      <c r="B473" s="48" t="s">
        <v>4892</v>
      </c>
      <c r="C473" s="48" t="s">
        <v>3342</v>
      </c>
      <c r="D473" s="48" t="s">
        <v>555</v>
      </c>
      <c r="E473" s="48" t="s">
        <v>5656</v>
      </c>
      <c r="F473" s="48" t="s">
        <v>949</v>
      </c>
      <c r="G473" s="48" t="s">
        <v>976</v>
      </c>
      <c r="H473" s="48" t="s">
        <v>4883</v>
      </c>
    </row>
    <row r="474" spans="1:8" ht="15" x14ac:dyDescent="0.25">
      <c r="A474" s="48" t="s">
        <v>5657</v>
      </c>
      <c r="B474" s="48" t="s">
        <v>4892</v>
      </c>
      <c r="C474" s="48" t="s">
        <v>3342</v>
      </c>
      <c r="D474" s="48" t="s">
        <v>556</v>
      </c>
      <c r="E474" s="48" t="s">
        <v>5658</v>
      </c>
      <c r="F474" s="48" t="s">
        <v>949</v>
      </c>
      <c r="G474" s="48" t="s">
        <v>952</v>
      </c>
      <c r="H474" s="48" t="s">
        <v>4889</v>
      </c>
    </row>
    <row r="475" spans="1:8" ht="15" x14ac:dyDescent="0.25">
      <c r="A475" s="48" t="s">
        <v>5659</v>
      </c>
      <c r="B475" s="48" t="s">
        <v>4892</v>
      </c>
      <c r="C475" s="48" t="s">
        <v>3342</v>
      </c>
      <c r="D475" s="48" t="s">
        <v>557</v>
      </c>
      <c r="E475" s="48" t="s">
        <v>5660</v>
      </c>
      <c r="F475" s="48" t="s">
        <v>949</v>
      </c>
      <c r="G475" s="48" t="s">
        <v>952</v>
      </c>
      <c r="H475" s="48" t="s">
        <v>4889</v>
      </c>
    </row>
    <row r="476" spans="1:8" ht="15" x14ac:dyDescent="0.25">
      <c r="A476" s="48" t="s">
        <v>3025</v>
      </c>
      <c r="B476" s="48" t="s">
        <v>4892</v>
      </c>
      <c r="C476" s="48" t="s">
        <v>3342</v>
      </c>
      <c r="D476" s="48" t="s">
        <v>558</v>
      </c>
      <c r="E476" s="48" t="s">
        <v>5661</v>
      </c>
      <c r="F476" s="48" t="s">
        <v>949</v>
      </c>
      <c r="G476" s="48" t="s">
        <v>952</v>
      </c>
      <c r="H476" s="48" t="s">
        <v>4889</v>
      </c>
    </row>
    <row r="477" spans="1:8" ht="15" x14ac:dyDescent="0.25">
      <c r="A477" s="48" t="s">
        <v>5662</v>
      </c>
      <c r="B477" s="48" t="s">
        <v>4892</v>
      </c>
      <c r="C477" s="48" t="s">
        <v>3342</v>
      </c>
      <c r="D477" s="48" t="s">
        <v>559</v>
      </c>
      <c r="E477" s="48" t="s">
        <v>5663</v>
      </c>
      <c r="F477" s="48" t="s">
        <v>949</v>
      </c>
      <c r="G477" s="48" t="s">
        <v>982</v>
      </c>
      <c r="H477" s="48" t="s">
        <v>4917</v>
      </c>
    </row>
    <row r="478" spans="1:8" ht="15" x14ac:dyDescent="0.25">
      <c r="A478" s="48" t="s">
        <v>5664</v>
      </c>
      <c r="B478" s="48" t="s">
        <v>4892</v>
      </c>
      <c r="C478" s="48" t="s">
        <v>3342</v>
      </c>
      <c r="D478" s="48" t="s">
        <v>560</v>
      </c>
      <c r="E478" s="48" t="s">
        <v>5665</v>
      </c>
      <c r="F478" s="48" t="s">
        <v>949</v>
      </c>
      <c r="G478" s="48" t="s">
        <v>952</v>
      </c>
      <c r="H478" s="48" t="s">
        <v>4889</v>
      </c>
    </row>
    <row r="479" spans="1:8" ht="15" x14ac:dyDescent="0.25">
      <c r="A479" s="48" t="s">
        <v>5666</v>
      </c>
      <c r="B479" s="48" t="s">
        <v>4892</v>
      </c>
      <c r="C479" s="48" t="s">
        <v>3304</v>
      </c>
      <c r="D479" s="48" t="s">
        <v>562</v>
      </c>
      <c r="E479" s="48" t="s">
        <v>5667</v>
      </c>
      <c r="F479" s="48" t="s">
        <v>949</v>
      </c>
      <c r="G479" s="48" t="s">
        <v>959</v>
      </c>
      <c r="H479" s="48" t="s">
        <v>4877</v>
      </c>
    </row>
    <row r="480" spans="1:8" ht="15" x14ac:dyDescent="0.25">
      <c r="A480" s="48" t="s">
        <v>5668</v>
      </c>
      <c r="B480" s="48" t="s">
        <v>4892</v>
      </c>
      <c r="C480" s="48" t="s">
        <v>3304</v>
      </c>
      <c r="D480" s="48" t="s">
        <v>563</v>
      </c>
      <c r="E480" s="48" t="s">
        <v>5669</v>
      </c>
      <c r="F480" s="48" t="s">
        <v>949</v>
      </c>
      <c r="G480" s="48" t="s">
        <v>952</v>
      </c>
      <c r="H480" s="48" t="s">
        <v>4889</v>
      </c>
    </row>
    <row r="481" spans="1:8" ht="15" x14ac:dyDescent="0.25">
      <c r="A481" s="48" t="s">
        <v>5670</v>
      </c>
      <c r="B481" s="48" t="s">
        <v>4892</v>
      </c>
      <c r="C481" s="48" t="s">
        <v>3304</v>
      </c>
      <c r="D481" s="48" t="s">
        <v>564</v>
      </c>
      <c r="E481" s="48" t="s">
        <v>5671</v>
      </c>
      <c r="F481" s="48" t="s">
        <v>949</v>
      </c>
      <c r="G481" s="48" t="s">
        <v>976</v>
      </c>
      <c r="H481" s="48" t="s">
        <v>4883</v>
      </c>
    </row>
    <row r="482" spans="1:8" ht="15" x14ac:dyDescent="0.25">
      <c r="A482" s="48" t="s">
        <v>5672</v>
      </c>
      <c r="B482" s="48" t="s">
        <v>4892</v>
      </c>
      <c r="C482" s="48" t="s">
        <v>3304</v>
      </c>
      <c r="D482" s="48" t="s">
        <v>565</v>
      </c>
      <c r="E482" s="48" t="s">
        <v>5673</v>
      </c>
      <c r="F482" s="48" t="s">
        <v>949</v>
      </c>
      <c r="G482" s="48" t="s">
        <v>999</v>
      </c>
      <c r="H482" s="48" t="s">
        <v>4886</v>
      </c>
    </row>
    <row r="483" spans="1:8" ht="15" x14ac:dyDescent="0.25">
      <c r="A483" s="48" t="s">
        <v>5674</v>
      </c>
      <c r="B483" s="48" t="s">
        <v>4892</v>
      </c>
      <c r="C483" s="48" t="s">
        <v>3304</v>
      </c>
      <c r="D483" s="48" t="s">
        <v>566</v>
      </c>
      <c r="E483" s="48" t="s">
        <v>5675</v>
      </c>
      <c r="F483" s="48" t="s">
        <v>949</v>
      </c>
      <c r="G483" s="48" t="s">
        <v>1259</v>
      </c>
      <c r="H483" s="48" t="s">
        <v>4950</v>
      </c>
    </row>
    <row r="484" spans="1:8" ht="15" x14ac:dyDescent="0.25">
      <c r="A484" s="48" t="s">
        <v>4569</v>
      </c>
      <c r="B484" s="48" t="s">
        <v>4892</v>
      </c>
      <c r="C484" s="48" t="s">
        <v>3304</v>
      </c>
      <c r="D484" s="48" t="s">
        <v>567</v>
      </c>
      <c r="E484" s="48" t="s">
        <v>5676</v>
      </c>
      <c r="F484" s="48" t="s">
        <v>949</v>
      </c>
      <c r="G484" s="48" t="s">
        <v>1100</v>
      </c>
      <c r="H484" s="48" t="s">
        <v>4908</v>
      </c>
    </row>
    <row r="485" spans="1:8" ht="15" x14ac:dyDescent="0.25">
      <c r="A485" s="48" t="s">
        <v>5677</v>
      </c>
      <c r="B485" s="48" t="s">
        <v>4892</v>
      </c>
      <c r="C485" s="48" t="s">
        <v>3304</v>
      </c>
      <c r="D485" s="48" t="s">
        <v>568</v>
      </c>
      <c r="E485" s="48" t="s">
        <v>5678</v>
      </c>
      <c r="F485" s="48" t="s">
        <v>949</v>
      </c>
      <c r="G485" s="48" t="s">
        <v>1259</v>
      </c>
      <c r="H485" s="48" t="s">
        <v>4950</v>
      </c>
    </row>
    <row r="486" spans="1:8" ht="15" x14ac:dyDescent="0.25">
      <c r="A486" s="48" t="s">
        <v>5679</v>
      </c>
      <c r="B486" s="48" t="s">
        <v>4892</v>
      </c>
      <c r="C486" s="48" t="s">
        <v>3304</v>
      </c>
      <c r="D486" s="48" t="s">
        <v>569</v>
      </c>
      <c r="E486" s="48" t="s">
        <v>5680</v>
      </c>
      <c r="F486" s="48" t="s">
        <v>949</v>
      </c>
      <c r="G486" s="48" t="s">
        <v>1259</v>
      </c>
      <c r="H486" s="48" t="s">
        <v>4950</v>
      </c>
    </row>
    <row r="487" spans="1:8" ht="15" x14ac:dyDescent="0.25">
      <c r="A487" s="48" t="s">
        <v>5681</v>
      </c>
      <c r="B487" s="48" t="s">
        <v>4892</v>
      </c>
      <c r="C487" s="48" t="s">
        <v>3133</v>
      </c>
      <c r="D487" s="48" t="s">
        <v>571</v>
      </c>
      <c r="E487" s="48" t="s">
        <v>5682</v>
      </c>
      <c r="F487" s="48" t="s">
        <v>949</v>
      </c>
      <c r="G487" s="48" t="s">
        <v>1521</v>
      </c>
      <c r="H487" s="48" t="s">
        <v>5004</v>
      </c>
    </row>
    <row r="488" spans="1:8" ht="15" x14ac:dyDescent="0.25">
      <c r="A488" s="48" t="s">
        <v>5683</v>
      </c>
      <c r="B488" s="48" t="s">
        <v>4892</v>
      </c>
      <c r="C488" s="48" t="s">
        <v>3133</v>
      </c>
      <c r="D488" s="48" t="s">
        <v>572</v>
      </c>
      <c r="E488" s="48" t="s">
        <v>5684</v>
      </c>
      <c r="F488" s="48" t="s">
        <v>949</v>
      </c>
      <c r="G488" s="48" t="s">
        <v>965</v>
      </c>
      <c r="H488" s="48" t="s">
        <v>4894</v>
      </c>
    </row>
    <row r="489" spans="1:8" ht="15" x14ac:dyDescent="0.25">
      <c r="A489" s="48" t="s">
        <v>5685</v>
      </c>
      <c r="B489" s="48" t="s">
        <v>4892</v>
      </c>
      <c r="C489" s="48" t="s">
        <v>3133</v>
      </c>
      <c r="D489" s="48" t="s">
        <v>573</v>
      </c>
      <c r="E489" s="48" t="s">
        <v>5686</v>
      </c>
      <c r="F489" s="48" t="s">
        <v>949</v>
      </c>
      <c r="G489" s="48" t="s">
        <v>1317</v>
      </c>
      <c r="H489" s="48" t="s">
        <v>4880</v>
      </c>
    </row>
    <row r="490" spans="1:8" ht="15" x14ac:dyDescent="0.25">
      <c r="A490" s="48" t="s">
        <v>5687</v>
      </c>
      <c r="B490" s="48" t="s">
        <v>4892</v>
      </c>
      <c r="C490" s="48" t="s">
        <v>3133</v>
      </c>
      <c r="D490" s="48" t="s">
        <v>574</v>
      </c>
      <c r="E490" s="48" t="s">
        <v>5688</v>
      </c>
      <c r="F490" s="48" t="s">
        <v>949</v>
      </c>
      <c r="G490" s="48" t="s">
        <v>965</v>
      </c>
      <c r="H490" s="48" t="s">
        <v>4894</v>
      </c>
    </row>
    <row r="491" spans="1:8" ht="15" x14ac:dyDescent="0.25">
      <c r="A491" s="48" t="s">
        <v>5689</v>
      </c>
      <c r="B491" s="48" t="s">
        <v>4892</v>
      </c>
      <c r="C491" s="48" t="s">
        <v>3133</v>
      </c>
      <c r="D491" s="48" t="s">
        <v>575</v>
      </c>
      <c r="E491" s="48" t="s">
        <v>5690</v>
      </c>
      <c r="F491" s="48" t="s">
        <v>949</v>
      </c>
      <c r="G491" s="48" t="s">
        <v>952</v>
      </c>
      <c r="H491" s="48" t="s">
        <v>4889</v>
      </c>
    </row>
    <row r="492" spans="1:8" ht="15" x14ac:dyDescent="0.25">
      <c r="A492" s="48" t="s">
        <v>5691</v>
      </c>
      <c r="B492" s="48" t="s">
        <v>4892</v>
      </c>
      <c r="C492" s="48" t="s">
        <v>3158</v>
      </c>
      <c r="D492" s="48" t="s">
        <v>577</v>
      </c>
      <c r="E492" s="48" t="s">
        <v>5692</v>
      </c>
      <c r="F492" s="48" t="s">
        <v>949</v>
      </c>
      <c r="G492" s="48" t="s">
        <v>965</v>
      </c>
      <c r="H492" s="48" t="s">
        <v>4894</v>
      </c>
    </row>
    <row r="493" spans="1:8" ht="15" x14ac:dyDescent="0.25">
      <c r="A493" s="48" t="s">
        <v>5693</v>
      </c>
      <c r="B493" s="48" t="s">
        <v>4892</v>
      </c>
      <c r="C493" s="48" t="s">
        <v>3158</v>
      </c>
      <c r="D493" s="48" t="s">
        <v>578</v>
      </c>
      <c r="E493" s="48" t="s">
        <v>5694</v>
      </c>
      <c r="F493" s="48" t="s">
        <v>949</v>
      </c>
      <c r="G493" s="48" t="s">
        <v>965</v>
      </c>
      <c r="H493" s="48" t="s">
        <v>4894</v>
      </c>
    </row>
    <row r="494" spans="1:8" ht="15" x14ac:dyDescent="0.25">
      <c r="A494" s="48" t="s">
        <v>5695</v>
      </c>
      <c r="B494" s="48" t="s">
        <v>4892</v>
      </c>
      <c r="C494" s="48" t="s">
        <v>3158</v>
      </c>
      <c r="D494" s="48" t="s">
        <v>579</v>
      </c>
      <c r="E494" s="48" t="s">
        <v>5696</v>
      </c>
      <c r="F494" s="48" t="s">
        <v>949</v>
      </c>
      <c r="G494" s="48" t="s">
        <v>982</v>
      </c>
      <c r="H494" s="48" t="s">
        <v>4917</v>
      </c>
    </row>
    <row r="495" spans="1:8" ht="15" x14ac:dyDescent="0.25">
      <c r="A495" s="48" t="s">
        <v>5697</v>
      </c>
      <c r="B495" s="48" t="s">
        <v>4892</v>
      </c>
      <c r="C495" s="48" t="s">
        <v>3158</v>
      </c>
      <c r="D495" s="48" t="s">
        <v>580</v>
      </c>
      <c r="E495" s="48" t="s">
        <v>5698</v>
      </c>
      <c r="F495" s="48" t="s">
        <v>949</v>
      </c>
      <c r="G495" s="48" t="s">
        <v>1259</v>
      </c>
      <c r="H495" s="48" t="s">
        <v>4950</v>
      </c>
    </row>
    <row r="496" spans="1:8" ht="15" x14ac:dyDescent="0.25">
      <c r="A496" s="48" t="s">
        <v>5699</v>
      </c>
      <c r="B496" s="48" t="s">
        <v>4892</v>
      </c>
      <c r="C496" s="48" t="s">
        <v>3158</v>
      </c>
      <c r="D496" s="48" t="s">
        <v>581</v>
      </c>
      <c r="E496" s="48" t="s">
        <v>5700</v>
      </c>
      <c r="F496" s="48" t="s">
        <v>949</v>
      </c>
      <c r="G496" s="48" t="s">
        <v>952</v>
      </c>
      <c r="H496" s="48" t="s">
        <v>4889</v>
      </c>
    </row>
    <row r="497" spans="1:8" ht="15" x14ac:dyDescent="0.25">
      <c r="A497" s="48" t="s">
        <v>5701</v>
      </c>
      <c r="B497" s="48" t="s">
        <v>4892</v>
      </c>
      <c r="C497" s="48" t="s">
        <v>3158</v>
      </c>
      <c r="D497" s="48" t="s">
        <v>582</v>
      </c>
      <c r="E497" s="48" t="s">
        <v>5702</v>
      </c>
      <c r="F497" s="48" t="s">
        <v>949</v>
      </c>
      <c r="G497" s="48" t="s">
        <v>1010</v>
      </c>
      <c r="H497" s="48" t="s">
        <v>4891</v>
      </c>
    </row>
    <row r="498" spans="1:8" ht="15" x14ac:dyDescent="0.25">
      <c r="A498" s="48" t="s">
        <v>5703</v>
      </c>
      <c r="B498" s="48" t="s">
        <v>4892</v>
      </c>
      <c r="C498" s="48" t="s">
        <v>3158</v>
      </c>
      <c r="D498" s="48" t="s">
        <v>583</v>
      </c>
      <c r="E498" s="48" t="s">
        <v>5704</v>
      </c>
      <c r="F498" s="48" t="s">
        <v>949</v>
      </c>
      <c r="G498" s="48" t="s">
        <v>952</v>
      </c>
      <c r="H498" s="48" t="s">
        <v>4889</v>
      </c>
    </row>
    <row r="499" spans="1:8" ht="15" x14ac:dyDescent="0.25">
      <c r="A499" s="48" t="s">
        <v>5705</v>
      </c>
      <c r="B499" s="48" t="s">
        <v>4892</v>
      </c>
      <c r="C499" s="48" t="s">
        <v>3158</v>
      </c>
      <c r="D499" s="48" t="s">
        <v>584</v>
      </c>
      <c r="E499" s="48" t="s">
        <v>5706</v>
      </c>
      <c r="F499" s="48" t="s">
        <v>949</v>
      </c>
      <c r="G499" s="48" t="s">
        <v>952</v>
      </c>
      <c r="H499" s="48" t="s">
        <v>4889</v>
      </c>
    </row>
    <row r="500" spans="1:8" ht="15" x14ac:dyDescent="0.25">
      <c r="A500" s="48" t="s">
        <v>5707</v>
      </c>
      <c r="B500" s="48" t="s">
        <v>4892</v>
      </c>
      <c r="C500" s="48" t="s">
        <v>3158</v>
      </c>
      <c r="D500" s="48" t="s">
        <v>585</v>
      </c>
      <c r="E500" s="48" t="s">
        <v>5708</v>
      </c>
      <c r="F500" s="48" t="s">
        <v>949</v>
      </c>
      <c r="G500" s="48" t="s">
        <v>952</v>
      </c>
      <c r="H500" s="48" t="s">
        <v>4889</v>
      </c>
    </row>
    <row r="501" spans="1:8" ht="15" x14ac:dyDescent="0.25">
      <c r="A501" s="48" t="s">
        <v>4470</v>
      </c>
      <c r="B501" s="48" t="s">
        <v>4892</v>
      </c>
      <c r="C501" s="48" t="s">
        <v>3158</v>
      </c>
      <c r="D501" s="48" t="s">
        <v>586</v>
      </c>
      <c r="E501" s="48" t="s">
        <v>5709</v>
      </c>
      <c r="F501" s="48" t="s">
        <v>949</v>
      </c>
      <c r="G501" s="48" t="s">
        <v>952</v>
      </c>
      <c r="H501" s="48" t="s">
        <v>4889</v>
      </c>
    </row>
    <row r="502" spans="1:8" ht="15" x14ac:dyDescent="0.25">
      <c r="A502" s="48" t="s">
        <v>5710</v>
      </c>
      <c r="B502" s="48" t="s">
        <v>4892</v>
      </c>
      <c r="C502" s="48" t="s">
        <v>3158</v>
      </c>
      <c r="D502" s="48" t="s">
        <v>587</v>
      </c>
      <c r="E502" s="48" t="s">
        <v>5711</v>
      </c>
      <c r="F502" s="48" t="s">
        <v>949</v>
      </c>
      <c r="G502" s="48" t="s">
        <v>1010</v>
      </c>
      <c r="H502" s="48" t="s">
        <v>4891</v>
      </c>
    </row>
    <row r="503" spans="1:8" ht="15" x14ac:dyDescent="0.25">
      <c r="A503" s="48" t="s">
        <v>5712</v>
      </c>
      <c r="B503" s="48" t="s">
        <v>4892</v>
      </c>
      <c r="C503" s="48" t="s">
        <v>3158</v>
      </c>
      <c r="D503" s="48" t="s">
        <v>588</v>
      </c>
      <c r="E503" s="48" t="s">
        <v>5713</v>
      </c>
      <c r="F503" s="48" t="s">
        <v>949</v>
      </c>
      <c r="G503" s="48" t="s">
        <v>952</v>
      </c>
      <c r="H503" s="48" t="s">
        <v>4889</v>
      </c>
    </row>
    <row r="504" spans="1:8" ht="15" x14ac:dyDescent="0.25">
      <c r="A504" s="48" t="s">
        <v>5714</v>
      </c>
      <c r="B504" s="48" t="s">
        <v>4892</v>
      </c>
      <c r="C504" s="48" t="s">
        <v>3158</v>
      </c>
      <c r="D504" s="48" t="s">
        <v>589</v>
      </c>
      <c r="E504" s="48" t="s">
        <v>5715</v>
      </c>
      <c r="F504" s="48" t="s">
        <v>949</v>
      </c>
      <c r="G504" s="48" t="s">
        <v>1317</v>
      </c>
      <c r="H504" s="48" t="s">
        <v>4880</v>
      </c>
    </row>
    <row r="505" spans="1:8" ht="15" x14ac:dyDescent="0.25">
      <c r="A505" s="48" t="s">
        <v>5716</v>
      </c>
      <c r="B505" s="48" t="s">
        <v>4892</v>
      </c>
      <c r="C505" s="48" t="s">
        <v>3158</v>
      </c>
      <c r="D505" s="48" t="s">
        <v>590</v>
      </c>
      <c r="E505" s="48" t="s">
        <v>5717</v>
      </c>
      <c r="F505" s="48" t="s">
        <v>949</v>
      </c>
      <c r="G505" s="48" t="s">
        <v>976</v>
      </c>
      <c r="H505" s="48" t="s">
        <v>4883</v>
      </c>
    </row>
    <row r="506" spans="1:8" ht="15" x14ac:dyDescent="0.25">
      <c r="A506" s="48" t="s">
        <v>5718</v>
      </c>
      <c r="B506" s="48" t="s">
        <v>4892</v>
      </c>
      <c r="C506" s="48" t="s">
        <v>3158</v>
      </c>
      <c r="D506" s="48" t="s">
        <v>591</v>
      </c>
      <c r="E506" s="48" t="s">
        <v>5719</v>
      </c>
      <c r="F506" s="48" t="s">
        <v>949</v>
      </c>
      <c r="G506" s="48" t="s">
        <v>976</v>
      </c>
      <c r="H506" s="48" t="s">
        <v>4883</v>
      </c>
    </row>
    <row r="507" spans="1:8" ht="15" x14ac:dyDescent="0.25">
      <c r="A507" s="48" t="s">
        <v>5720</v>
      </c>
      <c r="B507" s="48" t="s">
        <v>4892</v>
      </c>
      <c r="C507" s="48" t="s">
        <v>3158</v>
      </c>
      <c r="D507" s="48" t="s">
        <v>592</v>
      </c>
      <c r="E507" s="48" t="s">
        <v>5721</v>
      </c>
      <c r="F507" s="48" t="s">
        <v>949</v>
      </c>
      <c r="G507" s="48" t="s">
        <v>976</v>
      </c>
      <c r="H507" s="48" t="s">
        <v>4883</v>
      </c>
    </row>
    <row r="508" spans="1:8" ht="15" x14ac:dyDescent="0.25">
      <c r="A508" s="48" t="s">
        <v>5722</v>
      </c>
      <c r="B508" s="48" t="s">
        <v>4892</v>
      </c>
      <c r="C508" s="48" t="s">
        <v>3158</v>
      </c>
      <c r="D508" s="48" t="s">
        <v>593</v>
      </c>
      <c r="E508" s="48" t="s">
        <v>5723</v>
      </c>
      <c r="F508" s="48" t="s">
        <v>949</v>
      </c>
      <c r="G508" s="48" t="s">
        <v>976</v>
      </c>
      <c r="H508" s="48" t="s">
        <v>4883</v>
      </c>
    </row>
    <row r="509" spans="1:8" ht="15" x14ac:dyDescent="0.25">
      <c r="A509" s="48" t="s">
        <v>5724</v>
      </c>
      <c r="B509" s="48" t="s">
        <v>4892</v>
      </c>
      <c r="C509" s="48" t="s">
        <v>3158</v>
      </c>
      <c r="D509" s="48" t="s">
        <v>594</v>
      </c>
      <c r="E509" s="48" t="s">
        <v>5725</v>
      </c>
      <c r="F509" s="48" t="s">
        <v>949</v>
      </c>
      <c r="G509" s="48" t="s">
        <v>1317</v>
      </c>
      <c r="H509" s="48" t="s">
        <v>4880</v>
      </c>
    </row>
    <row r="510" spans="1:8" ht="15" x14ac:dyDescent="0.25">
      <c r="A510" s="48" t="s">
        <v>5726</v>
      </c>
      <c r="B510" s="48" t="s">
        <v>4892</v>
      </c>
      <c r="C510" s="48" t="s">
        <v>3158</v>
      </c>
      <c r="D510" s="48" t="s">
        <v>595</v>
      </c>
      <c r="E510" s="48" t="s">
        <v>5727</v>
      </c>
      <c r="F510" s="48" t="s">
        <v>949</v>
      </c>
      <c r="G510" s="48" t="s">
        <v>1100</v>
      </c>
      <c r="H510" s="48" t="s">
        <v>4908</v>
      </c>
    </row>
    <row r="511" spans="1:8" ht="15" x14ac:dyDescent="0.25">
      <c r="A511" s="48" t="s">
        <v>5728</v>
      </c>
      <c r="B511" s="48" t="s">
        <v>4892</v>
      </c>
      <c r="C511" s="48" t="s">
        <v>3158</v>
      </c>
      <c r="D511" s="48" t="s">
        <v>596</v>
      </c>
      <c r="E511" s="48" t="s">
        <v>5729</v>
      </c>
      <c r="F511" s="48" t="s">
        <v>949</v>
      </c>
      <c r="G511" s="48" t="s">
        <v>1259</v>
      </c>
      <c r="H511" s="48" t="s">
        <v>4950</v>
      </c>
    </row>
    <row r="512" spans="1:8" ht="15" x14ac:dyDescent="0.25">
      <c r="A512" s="48" t="s">
        <v>5730</v>
      </c>
      <c r="B512" s="48" t="s">
        <v>4895</v>
      </c>
      <c r="C512" s="48" t="s">
        <v>3774</v>
      </c>
      <c r="D512" s="48" t="s">
        <v>597</v>
      </c>
      <c r="E512" s="48" t="s">
        <v>5731</v>
      </c>
      <c r="F512" s="48" t="s">
        <v>949</v>
      </c>
      <c r="G512" s="48" t="s">
        <v>1063</v>
      </c>
      <c r="H512" s="48" t="s">
        <v>4934</v>
      </c>
    </row>
    <row r="513" spans="1:8" ht="15" x14ac:dyDescent="0.25">
      <c r="A513" s="48" t="s">
        <v>5732</v>
      </c>
      <c r="B513" s="48" t="s">
        <v>4895</v>
      </c>
      <c r="C513" s="48" t="s">
        <v>3774</v>
      </c>
      <c r="D513" s="48" t="s">
        <v>599</v>
      </c>
      <c r="E513" s="48" t="s">
        <v>5733</v>
      </c>
      <c r="F513" s="48" t="s">
        <v>949</v>
      </c>
      <c r="G513" s="48" t="s">
        <v>952</v>
      </c>
      <c r="H513" s="48" t="s">
        <v>4889</v>
      </c>
    </row>
    <row r="514" spans="1:8" ht="15" x14ac:dyDescent="0.25">
      <c r="A514" s="48" t="s">
        <v>5734</v>
      </c>
      <c r="B514" s="48" t="s">
        <v>4895</v>
      </c>
      <c r="C514" s="48" t="s">
        <v>3774</v>
      </c>
      <c r="D514" s="48" t="s">
        <v>600</v>
      </c>
      <c r="E514" s="48" t="s">
        <v>5735</v>
      </c>
      <c r="F514" s="48" t="s">
        <v>949</v>
      </c>
      <c r="G514" s="48" t="s">
        <v>952</v>
      </c>
      <c r="H514" s="48" t="s">
        <v>4889</v>
      </c>
    </row>
    <row r="515" spans="1:8" ht="15" x14ac:dyDescent="0.25">
      <c r="A515" s="48" t="s">
        <v>5736</v>
      </c>
      <c r="B515" s="48" t="s">
        <v>4895</v>
      </c>
      <c r="C515" s="48" t="s">
        <v>3774</v>
      </c>
      <c r="D515" s="48" t="s">
        <v>601</v>
      </c>
      <c r="E515" s="48" t="s">
        <v>5737</v>
      </c>
      <c r="F515" s="48" t="s">
        <v>949</v>
      </c>
      <c r="G515" s="48" t="s">
        <v>1521</v>
      </c>
      <c r="H515" s="48" t="s">
        <v>5004</v>
      </c>
    </row>
    <row r="516" spans="1:8" ht="15" x14ac:dyDescent="0.25">
      <c r="A516" s="48" t="s">
        <v>5738</v>
      </c>
      <c r="B516" s="48" t="s">
        <v>4895</v>
      </c>
      <c r="C516" s="48" t="s">
        <v>3774</v>
      </c>
      <c r="D516" s="48" t="s">
        <v>602</v>
      </c>
      <c r="E516" s="48" t="s">
        <v>5739</v>
      </c>
      <c r="F516" s="48" t="s">
        <v>949</v>
      </c>
      <c r="G516" s="48" t="s">
        <v>1010</v>
      </c>
      <c r="H516" s="48" t="s">
        <v>4891</v>
      </c>
    </row>
    <row r="517" spans="1:8" ht="15" x14ac:dyDescent="0.25">
      <c r="A517" s="48" t="s">
        <v>931</v>
      </c>
      <c r="B517" s="48" t="s">
        <v>4895</v>
      </c>
      <c r="C517" s="48" t="s">
        <v>3774</v>
      </c>
      <c r="D517" s="48" t="s">
        <v>603</v>
      </c>
      <c r="E517" s="48" t="s">
        <v>5740</v>
      </c>
      <c r="F517" s="48" t="s">
        <v>949</v>
      </c>
      <c r="G517" s="48" t="s">
        <v>959</v>
      </c>
      <c r="H517" s="48" t="s">
        <v>4877</v>
      </c>
    </row>
    <row r="518" spans="1:8" ht="15" x14ac:dyDescent="0.25">
      <c r="A518" s="48" t="s">
        <v>5741</v>
      </c>
      <c r="B518" s="48" t="s">
        <v>4895</v>
      </c>
      <c r="C518" s="48" t="s">
        <v>3774</v>
      </c>
      <c r="D518" s="48" t="s">
        <v>604</v>
      </c>
      <c r="E518" s="48" t="s">
        <v>5742</v>
      </c>
      <c r="F518" s="48" t="s">
        <v>949</v>
      </c>
      <c r="G518" s="48" t="s">
        <v>959</v>
      </c>
      <c r="H518" s="48" t="s">
        <v>4877</v>
      </c>
    </row>
    <row r="519" spans="1:8" ht="15" x14ac:dyDescent="0.25">
      <c r="A519" s="48" t="s">
        <v>5743</v>
      </c>
      <c r="B519" s="48" t="s">
        <v>4895</v>
      </c>
      <c r="C519" s="48" t="s">
        <v>3774</v>
      </c>
      <c r="D519" s="48" t="s">
        <v>605</v>
      </c>
      <c r="E519" s="48" t="s">
        <v>5744</v>
      </c>
      <c r="F519" s="48" t="s">
        <v>949</v>
      </c>
      <c r="G519" s="48" t="s">
        <v>952</v>
      </c>
      <c r="H519" s="48" t="s">
        <v>4889</v>
      </c>
    </row>
    <row r="520" spans="1:8" ht="15" x14ac:dyDescent="0.25">
      <c r="A520" s="48" t="s">
        <v>5745</v>
      </c>
      <c r="B520" s="48" t="s">
        <v>4895</v>
      </c>
      <c r="C520" s="48" t="s">
        <v>3774</v>
      </c>
      <c r="D520" s="48" t="s">
        <v>606</v>
      </c>
      <c r="E520" s="48" t="s">
        <v>5746</v>
      </c>
      <c r="F520" s="48" t="s">
        <v>949</v>
      </c>
      <c r="G520" s="48" t="s">
        <v>965</v>
      </c>
      <c r="H520" s="48" t="s">
        <v>4894</v>
      </c>
    </row>
    <row r="521" spans="1:8" ht="15" x14ac:dyDescent="0.25">
      <c r="A521" s="48" t="s">
        <v>5747</v>
      </c>
      <c r="B521" s="48" t="s">
        <v>4895</v>
      </c>
      <c r="C521" s="48" t="s">
        <v>3774</v>
      </c>
      <c r="D521" s="48" t="s">
        <v>607</v>
      </c>
      <c r="E521" s="48" t="s">
        <v>5748</v>
      </c>
      <c r="F521" s="48" t="s">
        <v>949</v>
      </c>
      <c r="G521" s="48" t="s">
        <v>999</v>
      </c>
      <c r="H521" s="48" t="s">
        <v>4886</v>
      </c>
    </row>
    <row r="522" spans="1:8" ht="15" x14ac:dyDescent="0.25">
      <c r="A522" s="48" t="s">
        <v>5749</v>
      </c>
      <c r="B522" s="48" t="s">
        <v>4895</v>
      </c>
      <c r="C522" s="48" t="s">
        <v>3774</v>
      </c>
      <c r="D522" s="48" t="s">
        <v>608</v>
      </c>
      <c r="E522" s="48" t="s">
        <v>5750</v>
      </c>
      <c r="F522" s="48" t="s">
        <v>949</v>
      </c>
      <c r="G522" s="48" t="s">
        <v>952</v>
      </c>
      <c r="H522" s="48" t="s">
        <v>4889</v>
      </c>
    </row>
    <row r="523" spans="1:8" ht="15" x14ac:dyDescent="0.25">
      <c r="A523" s="48" t="s">
        <v>5751</v>
      </c>
      <c r="B523" s="48" t="s">
        <v>4895</v>
      </c>
      <c r="C523" s="48" t="s">
        <v>3774</v>
      </c>
      <c r="D523" s="48" t="s">
        <v>609</v>
      </c>
      <c r="E523" s="48" t="s">
        <v>5752</v>
      </c>
      <c r="F523" s="48" t="s">
        <v>949</v>
      </c>
      <c r="G523" s="48" t="s">
        <v>1010</v>
      </c>
      <c r="H523" s="48" t="s">
        <v>4891</v>
      </c>
    </row>
    <row r="524" spans="1:8" ht="15" x14ac:dyDescent="0.25">
      <c r="A524" s="48" t="s">
        <v>5753</v>
      </c>
      <c r="B524" s="48" t="s">
        <v>4895</v>
      </c>
      <c r="C524" s="48" t="s">
        <v>3774</v>
      </c>
      <c r="D524" s="48" t="s">
        <v>610</v>
      </c>
      <c r="E524" s="48" t="s">
        <v>5754</v>
      </c>
      <c r="F524" s="48" t="s">
        <v>949</v>
      </c>
      <c r="G524" s="48" t="s">
        <v>965</v>
      </c>
      <c r="H524" s="48" t="s">
        <v>4894</v>
      </c>
    </row>
    <row r="525" spans="1:8" ht="15" x14ac:dyDescent="0.25">
      <c r="A525" s="48" t="s">
        <v>5755</v>
      </c>
      <c r="B525" s="48" t="s">
        <v>4895</v>
      </c>
      <c r="C525" s="48" t="s">
        <v>3774</v>
      </c>
      <c r="D525" s="48" t="s">
        <v>611</v>
      </c>
      <c r="E525" s="48" t="s">
        <v>5756</v>
      </c>
      <c r="F525" s="48" t="s">
        <v>949</v>
      </c>
      <c r="G525" s="48" t="s">
        <v>952</v>
      </c>
      <c r="H525" s="48" t="s">
        <v>4889</v>
      </c>
    </row>
    <row r="526" spans="1:8" ht="15" x14ac:dyDescent="0.25">
      <c r="A526" s="48" t="s">
        <v>5757</v>
      </c>
      <c r="B526" s="48" t="s">
        <v>4895</v>
      </c>
      <c r="C526" s="48" t="s">
        <v>3774</v>
      </c>
      <c r="D526" s="48" t="s">
        <v>612</v>
      </c>
      <c r="E526" s="48" t="s">
        <v>5758</v>
      </c>
      <c r="F526" s="48" t="s">
        <v>949</v>
      </c>
      <c r="G526" s="48" t="s">
        <v>976</v>
      </c>
      <c r="H526" s="48" t="s">
        <v>4883</v>
      </c>
    </row>
    <row r="527" spans="1:8" ht="15" x14ac:dyDescent="0.25">
      <c r="A527" s="48" t="s">
        <v>5759</v>
      </c>
      <c r="B527" s="48" t="s">
        <v>4895</v>
      </c>
      <c r="C527" s="48" t="s">
        <v>3471</v>
      </c>
      <c r="D527" s="48" t="s">
        <v>614</v>
      </c>
      <c r="E527" s="48" t="s">
        <v>5760</v>
      </c>
      <c r="F527" s="48" t="s">
        <v>949</v>
      </c>
      <c r="G527" s="48" t="s">
        <v>1010</v>
      </c>
      <c r="H527" s="48" t="s">
        <v>4891</v>
      </c>
    </row>
    <row r="528" spans="1:8" ht="15" x14ac:dyDescent="0.25">
      <c r="A528" s="48" t="s">
        <v>5761</v>
      </c>
      <c r="B528" s="48" t="s">
        <v>4895</v>
      </c>
      <c r="C528" s="48" t="s">
        <v>3471</v>
      </c>
      <c r="D528" s="48" t="s">
        <v>615</v>
      </c>
      <c r="E528" s="48" t="s">
        <v>5762</v>
      </c>
      <c r="F528" s="48" t="s">
        <v>949</v>
      </c>
      <c r="G528" s="48" t="s">
        <v>965</v>
      </c>
      <c r="H528" s="48" t="s">
        <v>4894</v>
      </c>
    </row>
    <row r="529" spans="1:8" ht="15" x14ac:dyDescent="0.25">
      <c r="A529" s="48" t="s">
        <v>5763</v>
      </c>
      <c r="B529" s="48" t="s">
        <v>4895</v>
      </c>
      <c r="C529" s="48" t="s">
        <v>3471</v>
      </c>
      <c r="D529" s="48" t="s">
        <v>616</v>
      </c>
      <c r="E529" s="48" t="s">
        <v>5764</v>
      </c>
      <c r="F529" s="48" t="s">
        <v>949</v>
      </c>
      <c r="G529" s="48" t="s">
        <v>965</v>
      </c>
      <c r="H529" s="48" t="s">
        <v>4894</v>
      </c>
    </row>
    <row r="530" spans="1:8" ht="15" x14ac:dyDescent="0.25">
      <c r="A530" s="48" t="s">
        <v>5765</v>
      </c>
      <c r="B530" s="48" t="s">
        <v>4895</v>
      </c>
      <c r="C530" s="48" t="s">
        <v>3471</v>
      </c>
      <c r="D530" s="48" t="s">
        <v>617</v>
      </c>
      <c r="E530" s="48" t="s">
        <v>5766</v>
      </c>
      <c r="F530" s="48" t="s">
        <v>949</v>
      </c>
      <c r="G530" s="48" t="s">
        <v>976</v>
      </c>
      <c r="H530" s="48" t="s">
        <v>4883</v>
      </c>
    </row>
    <row r="531" spans="1:8" ht="15" x14ac:dyDescent="0.25">
      <c r="A531" s="48" t="s">
        <v>5767</v>
      </c>
      <c r="B531" s="48" t="s">
        <v>4895</v>
      </c>
      <c r="C531" s="48" t="s">
        <v>3471</v>
      </c>
      <c r="D531" s="48" t="s">
        <v>618</v>
      </c>
      <c r="E531" s="48" t="s">
        <v>5768</v>
      </c>
      <c r="F531" s="48" t="s">
        <v>949</v>
      </c>
      <c r="G531" s="48" t="s">
        <v>959</v>
      </c>
      <c r="H531" s="48" t="s">
        <v>4877</v>
      </c>
    </row>
    <row r="532" spans="1:8" ht="15" x14ac:dyDescent="0.25">
      <c r="A532" s="48" t="s">
        <v>5769</v>
      </c>
      <c r="B532" s="48" t="s">
        <v>4895</v>
      </c>
      <c r="C532" s="48" t="s">
        <v>3471</v>
      </c>
      <c r="D532" s="48" t="s">
        <v>619</v>
      </c>
      <c r="E532" s="48" t="s">
        <v>5770</v>
      </c>
      <c r="F532" s="48" t="s">
        <v>949</v>
      </c>
      <c r="G532" s="48" t="s">
        <v>1010</v>
      </c>
      <c r="H532" s="48" t="s">
        <v>4891</v>
      </c>
    </row>
    <row r="533" spans="1:8" ht="15" x14ac:dyDescent="0.25">
      <c r="A533" s="48" t="s">
        <v>2363</v>
      </c>
      <c r="B533" s="48" t="s">
        <v>4895</v>
      </c>
      <c r="C533" s="48" t="s">
        <v>3471</v>
      </c>
      <c r="D533" s="48" t="s">
        <v>620</v>
      </c>
      <c r="E533" s="48" t="s">
        <v>5771</v>
      </c>
      <c r="F533" s="48" t="s">
        <v>949</v>
      </c>
      <c r="G533" s="48" t="s">
        <v>999</v>
      </c>
      <c r="H533" s="48" t="s">
        <v>4886</v>
      </c>
    </row>
    <row r="534" spans="1:8" ht="15" x14ac:dyDescent="0.25">
      <c r="A534" s="48" t="s">
        <v>5772</v>
      </c>
      <c r="B534" s="48" t="s">
        <v>4895</v>
      </c>
      <c r="C534" s="48" t="s">
        <v>3471</v>
      </c>
      <c r="D534" s="48" t="s">
        <v>621</v>
      </c>
      <c r="E534" s="48" t="s">
        <v>5773</v>
      </c>
      <c r="F534" s="48" t="s">
        <v>949</v>
      </c>
      <c r="G534" s="48" t="s">
        <v>965</v>
      </c>
      <c r="H534" s="48" t="s">
        <v>4894</v>
      </c>
    </row>
    <row r="535" spans="1:8" ht="15" x14ac:dyDescent="0.25">
      <c r="A535" s="48" t="s">
        <v>5774</v>
      </c>
      <c r="B535" s="48" t="s">
        <v>4895</v>
      </c>
      <c r="C535" s="48" t="s">
        <v>3471</v>
      </c>
      <c r="D535" s="48" t="s">
        <v>622</v>
      </c>
      <c r="E535" s="48" t="s">
        <v>5775</v>
      </c>
      <c r="F535" s="48" t="s">
        <v>949</v>
      </c>
      <c r="G535" s="48" t="s">
        <v>1521</v>
      </c>
      <c r="H535" s="48" t="s">
        <v>5004</v>
      </c>
    </row>
    <row r="536" spans="1:8" ht="15" x14ac:dyDescent="0.25">
      <c r="A536" s="48" t="s">
        <v>5776</v>
      </c>
      <c r="B536" s="48" t="s">
        <v>4895</v>
      </c>
      <c r="C536" s="48" t="s">
        <v>3471</v>
      </c>
      <c r="D536" s="48" t="s">
        <v>623</v>
      </c>
      <c r="E536" s="48" t="s">
        <v>5777</v>
      </c>
      <c r="F536" s="48" t="s">
        <v>949</v>
      </c>
      <c r="G536" s="48" t="s">
        <v>952</v>
      </c>
      <c r="H536" s="48" t="s">
        <v>4889</v>
      </c>
    </row>
    <row r="537" spans="1:8" ht="15" x14ac:dyDescent="0.25">
      <c r="A537" s="48" t="s">
        <v>5778</v>
      </c>
      <c r="B537" s="48" t="s">
        <v>4895</v>
      </c>
      <c r="C537" s="48" t="s">
        <v>3471</v>
      </c>
      <c r="D537" s="48" t="s">
        <v>624</v>
      </c>
      <c r="E537" s="48" t="s">
        <v>5779</v>
      </c>
      <c r="F537" s="48" t="s">
        <v>949</v>
      </c>
      <c r="G537" s="48" t="s">
        <v>999</v>
      </c>
      <c r="H537" s="48" t="s">
        <v>4886</v>
      </c>
    </row>
    <row r="538" spans="1:8" ht="15" x14ac:dyDescent="0.25">
      <c r="A538" s="48" t="s">
        <v>5780</v>
      </c>
      <c r="B538" s="48" t="s">
        <v>4895</v>
      </c>
      <c r="C538" s="48" t="s">
        <v>3471</v>
      </c>
      <c r="D538" s="48" t="s">
        <v>625</v>
      </c>
      <c r="E538" s="48" t="s">
        <v>5781</v>
      </c>
      <c r="F538" s="48" t="s">
        <v>949</v>
      </c>
      <c r="G538" s="48" t="s">
        <v>959</v>
      </c>
      <c r="H538" s="48" t="s">
        <v>4877</v>
      </c>
    </row>
    <row r="539" spans="1:8" ht="15" x14ac:dyDescent="0.25">
      <c r="A539" s="48" t="s">
        <v>5782</v>
      </c>
      <c r="B539" s="48" t="s">
        <v>4895</v>
      </c>
      <c r="C539" s="48" t="s">
        <v>3471</v>
      </c>
      <c r="D539" s="48" t="s">
        <v>626</v>
      </c>
      <c r="E539" s="48" t="s">
        <v>5783</v>
      </c>
      <c r="F539" s="48" t="s">
        <v>949</v>
      </c>
      <c r="G539" s="48" t="s">
        <v>1317</v>
      </c>
      <c r="H539" s="48" t="s">
        <v>4880</v>
      </c>
    </row>
    <row r="540" spans="1:8" ht="15" x14ac:dyDescent="0.25">
      <c r="A540" s="48" t="s">
        <v>5784</v>
      </c>
      <c r="B540" s="48" t="s">
        <v>4895</v>
      </c>
      <c r="C540" s="48" t="s">
        <v>3471</v>
      </c>
      <c r="D540" s="48" t="s">
        <v>627</v>
      </c>
      <c r="E540" s="48" t="s">
        <v>5785</v>
      </c>
      <c r="F540" s="48" t="s">
        <v>949</v>
      </c>
      <c r="G540" s="48" t="s">
        <v>999</v>
      </c>
      <c r="H540" s="48" t="s">
        <v>4886</v>
      </c>
    </row>
    <row r="541" spans="1:8" ht="15" x14ac:dyDescent="0.25">
      <c r="A541" s="48" t="s">
        <v>5786</v>
      </c>
      <c r="B541" s="48" t="s">
        <v>4895</v>
      </c>
      <c r="C541" s="48" t="s">
        <v>3471</v>
      </c>
      <c r="D541" s="48" t="s">
        <v>628</v>
      </c>
      <c r="E541" s="48" t="s">
        <v>5787</v>
      </c>
      <c r="F541" s="48" t="s">
        <v>949</v>
      </c>
      <c r="G541" s="48" t="s">
        <v>965</v>
      </c>
      <c r="H541" s="48" t="s">
        <v>4894</v>
      </c>
    </row>
    <row r="542" spans="1:8" ht="15" x14ac:dyDescent="0.25">
      <c r="A542" s="48" t="s">
        <v>5788</v>
      </c>
      <c r="B542" s="48" t="s">
        <v>4895</v>
      </c>
      <c r="C542" s="48" t="s">
        <v>3471</v>
      </c>
      <c r="D542" s="48" t="s">
        <v>629</v>
      </c>
      <c r="E542" s="48" t="s">
        <v>5789</v>
      </c>
      <c r="F542" s="48" t="s">
        <v>949</v>
      </c>
      <c r="G542" s="48" t="s">
        <v>959</v>
      </c>
      <c r="H542" s="48" t="s">
        <v>4877</v>
      </c>
    </row>
    <row r="543" spans="1:8" ht="15" x14ac:dyDescent="0.25">
      <c r="A543" s="48" t="s">
        <v>5790</v>
      </c>
      <c r="B543" s="48" t="s">
        <v>4895</v>
      </c>
      <c r="C543" s="48" t="s">
        <v>3471</v>
      </c>
      <c r="D543" s="48" t="s">
        <v>630</v>
      </c>
      <c r="E543" s="48" t="s">
        <v>5791</v>
      </c>
      <c r="F543" s="48" t="s">
        <v>949</v>
      </c>
      <c r="G543" s="48" t="s">
        <v>959</v>
      </c>
      <c r="H543" s="48" t="s">
        <v>4877</v>
      </c>
    </row>
    <row r="544" spans="1:8" ht="15" x14ac:dyDescent="0.25">
      <c r="A544" s="48" t="s">
        <v>5792</v>
      </c>
      <c r="B544" s="48" t="s">
        <v>4895</v>
      </c>
      <c r="C544" s="48" t="s">
        <v>3471</v>
      </c>
      <c r="D544" s="48" t="s">
        <v>631</v>
      </c>
      <c r="E544" s="48" t="s">
        <v>5793</v>
      </c>
      <c r="F544" s="48" t="s">
        <v>949</v>
      </c>
      <c r="G544" s="48" t="s">
        <v>976</v>
      </c>
      <c r="H544" s="48" t="s">
        <v>4883</v>
      </c>
    </row>
    <row r="545" spans="1:8" ht="15" x14ac:dyDescent="0.25">
      <c r="A545" s="48" t="s">
        <v>3778</v>
      </c>
      <c r="B545" s="48" t="s">
        <v>4895</v>
      </c>
      <c r="C545" s="48" t="s">
        <v>3471</v>
      </c>
      <c r="D545" s="48" t="s">
        <v>632</v>
      </c>
      <c r="E545" s="48" t="s">
        <v>5794</v>
      </c>
      <c r="F545" s="48" t="s">
        <v>949</v>
      </c>
      <c r="G545" s="48" t="s">
        <v>1317</v>
      </c>
      <c r="H545" s="48" t="s">
        <v>4880</v>
      </c>
    </row>
    <row r="546" spans="1:8" ht="15" x14ac:dyDescent="0.25">
      <c r="A546" s="48" t="s">
        <v>5795</v>
      </c>
      <c r="B546" s="48" t="s">
        <v>4895</v>
      </c>
      <c r="C546" s="48" t="s">
        <v>3471</v>
      </c>
      <c r="D546" s="48" t="s">
        <v>633</v>
      </c>
      <c r="E546" s="48" t="s">
        <v>5796</v>
      </c>
      <c r="F546" s="48" t="s">
        <v>949</v>
      </c>
      <c r="G546" s="48" t="s">
        <v>943</v>
      </c>
      <c r="H546" s="48" t="s">
        <v>4910</v>
      </c>
    </row>
    <row r="547" spans="1:8" ht="15" x14ac:dyDescent="0.25">
      <c r="A547" s="48" t="s">
        <v>5797</v>
      </c>
      <c r="B547" s="48" t="s">
        <v>4895</v>
      </c>
      <c r="C547" s="48" t="s">
        <v>3471</v>
      </c>
      <c r="D547" s="48" t="s">
        <v>634</v>
      </c>
      <c r="E547" s="48" t="s">
        <v>5798</v>
      </c>
      <c r="F547" s="48" t="s">
        <v>949</v>
      </c>
      <c r="G547" s="48" t="s">
        <v>965</v>
      </c>
      <c r="H547" s="48" t="s">
        <v>4894</v>
      </c>
    </row>
    <row r="548" spans="1:8" ht="15" x14ac:dyDescent="0.25">
      <c r="A548" s="48" t="s">
        <v>5799</v>
      </c>
      <c r="B548" s="48" t="s">
        <v>4895</v>
      </c>
      <c r="C548" s="48" t="s">
        <v>3471</v>
      </c>
      <c r="D548" s="48" t="s">
        <v>635</v>
      </c>
      <c r="E548" s="48" t="s">
        <v>5800</v>
      </c>
      <c r="F548" s="48" t="s">
        <v>949</v>
      </c>
      <c r="G548" s="48" t="s">
        <v>952</v>
      </c>
      <c r="H548" s="48" t="s">
        <v>4889</v>
      </c>
    </row>
    <row r="549" spans="1:8" ht="15" x14ac:dyDescent="0.25">
      <c r="A549" s="48" t="s">
        <v>5801</v>
      </c>
      <c r="B549" s="48" t="s">
        <v>4895</v>
      </c>
      <c r="C549" s="48" t="s">
        <v>3471</v>
      </c>
      <c r="D549" s="48" t="s">
        <v>636</v>
      </c>
      <c r="E549" s="48" t="s">
        <v>5802</v>
      </c>
      <c r="F549" s="48" t="s">
        <v>949</v>
      </c>
      <c r="G549" s="48" t="s">
        <v>976</v>
      </c>
      <c r="H549" s="48" t="s">
        <v>4883</v>
      </c>
    </row>
    <row r="550" spans="1:8" ht="15" x14ac:dyDescent="0.25">
      <c r="A550" s="48" t="s">
        <v>5803</v>
      </c>
      <c r="B550" s="48" t="s">
        <v>4895</v>
      </c>
      <c r="C550" s="48" t="s">
        <v>3471</v>
      </c>
      <c r="D550" s="48" t="s">
        <v>637</v>
      </c>
      <c r="E550" s="48" t="s">
        <v>5804</v>
      </c>
      <c r="F550" s="48" t="s">
        <v>949</v>
      </c>
      <c r="G550" s="48" t="s">
        <v>952</v>
      </c>
      <c r="H550" s="48" t="s">
        <v>4889</v>
      </c>
    </row>
    <row r="551" spans="1:8" ht="15" x14ac:dyDescent="0.25">
      <c r="A551" s="48" t="s">
        <v>1419</v>
      </c>
      <c r="B551" s="48" t="s">
        <v>4895</v>
      </c>
      <c r="C551" s="48" t="s">
        <v>3471</v>
      </c>
      <c r="D551" s="48" t="s">
        <v>638</v>
      </c>
      <c r="E551" s="48" t="s">
        <v>5805</v>
      </c>
      <c r="F551" s="48" t="s">
        <v>949</v>
      </c>
      <c r="G551" s="48" t="s">
        <v>976</v>
      </c>
      <c r="H551" s="48" t="s">
        <v>4883</v>
      </c>
    </row>
    <row r="552" spans="1:8" ht="15" x14ac:dyDescent="0.25">
      <c r="A552" s="48" t="s">
        <v>5806</v>
      </c>
      <c r="B552" s="48" t="s">
        <v>4895</v>
      </c>
      <c r="C552" s="48" t="s">
        <v>3471</v>
      </c>
      <c r="D552" s="48" t="s">
        <v>639</v>
      </c>
      <c r="E552" s="48" t="s">
        <v>5807</v>
      </c>
      <c r="F552" s="48" t="s">
        <v>949</v>
      </c>
      <c r="G552" s="48" t="s">
        <v>952</v>
      </c>
      <c r="H552" s="48" t="s">
        <v>4889</v>
      </c>
    </row>
    <row r="553" spans="1:8" ht="15" x14ac:dyDescent="0.25">
      <c r="A553" s="48" t="s">
        <v>5808</v>
      </c>
      <c r="B553" s="48" t="s">
        <v>4895</v>
      </c>
      <c r="C553" s="48" t="s">
        <v>3471</v>
      </c>
      <c r="D553" s="48" t="s">
        <v>640</v>
      </c>
      <c r="E553" s="48" t="s">
        <v>5809</v>
      </c>
      <c r="F553" s="48" t="s">
        <v>949</v>
      </c>
      <c r="G553" s="48" t="s">
        <v>952</v>
      </c>
      <c r="H553" s="48" t="s">
        <v>4889</v>
      </c>
    </row>
    <row r="554" spans="1:8" ht="15" x14ac:dyDescent="0.25">
      <c r="A554" s="48" t="s">
        <v>5810</v>
      </c>
      <c r="B554" s="48" t="s">
        <v>4895</v>
      </c>
      <c r="C554" s="48" t="s">
        <v>3471</v>
      </c>
      <c r="D554" s="48" t="s">
        <v>642</v>
      </c>
      <c r="E554" s="48" t="s">
        <v>4947</v>
      </c>
      <c r="F554" s="48" t="s">
        <v>949</v>
      </c>
      <c r="G554" s="48" t="s">
        <v>1259</v>
      </c>
      <c r="H554" s="48" t="s">
        <v>4950</v>
      </c>
    </row>
    <row r="555" spans="1:8" ht="15" x14ac:dyDescent="0.25">
      <c r="A555" s="48" t="s">
        <v>5811</v>
      </c>
      <c r="B555" s="48" t="s">
        <v>4895</v>
      </c>
      <c r="C555" s="48" t="s">
        <v>3471</v>
      </c>
      <c r="D555" s="48" t="s">
        <v>643</v>
      </c>
      <c r="E555" s="48" t="s">
        <v>5812</v>
      </c>
      <c r="F555" s="48" t="s">
        <v>949</v>
      </c>
      <c r="G555" s="48" t="s">
        <v>1100</v>
      </c>
      <c r="H555" s="48" t="s">
        <v>4908</v>
      </c>
    </row>
    <row r="556" spans="1:8" ht="15" x14ac:dyDescent="0.25">
      <c r="A556" s="48" t="s">
        <v>5813</v>
      </c>
      <c r="B556" s="48" t="s">
        <v>4895</v>
      </c>
      <c r="C556" s="48" t="s">
        <v>3471</v>
      </c>
      <c r="D556" s="48" t="s">
        <v>644</v>
      </c>
      <c r="E556" s="48" t="s">
        <v>5814</v>
      </c>
      <c r="F556" s="48" t="s">
        <v>949</v>
      </c>
      <c r="G556" s="48" t="s">
        <v>1100</v>
      </c>
      <c r="H556" s="48" t="s">
        <v>4908</v>
      </c>
    </row>
    <row r="557" spans="1:8" ht="15" x14ac:dyDescent="0.25">
      <c r="A557" s="48" t="s">
        <v>5815</v>
      </c>
      <c r="B557" s="48" t="s">
        <v>4895</v>
      </c>
      <c r="C557" s="48" t="s">
        <v>3471</v>
      </c>
      <c r="D557" s="48" t="s">
        <v>645</v>
      </c>
      <c r="E557" s="48" t="s">
        <v>5816</v>
      </c>
      <c r="F557" s="48" t="s">
        <v>949</v>
      </c>
      <c r="G557" s="48" t="s">
        <v>1100</v>
      </c>
      <c r="H557" s="48" t="s">
        <v>4908</v>
      </c>
    </row>
    <row r="558" spans="1:8" ht="15" x14ac:dyDescent="0.25">
      <c r="A558" s="48" t="s">
        <v>5817</v>
      </c>
      <c r="B558" s="48" t="s">
        <v>4895</v>
      </c>
      <c r="C558" s="48" t="s">
        <v>3608</v>
      </c>
      <c r="D558" s="48" t="s">
        <v>647</v>
      </c>
      <c r="E558" s="48" t="s">
        <v>5818</v>
      </c>
      <c r="F558" s="48" t="s">
        <v>949</v>
      </c>
      <c r="G558" s="48" t="s">
        <v>965</v>
      </c>
      <c r="H558" s="48" t="s">
        <v>4894</v>
      </c>
    </row>
    <row r="559" spans="1:8" ht="15" x14ac:dyDescent="0.25">
      <c r="A559" s="48" t="s">
        <v>5819</v>
      </c>
      <c r="B559" s="48" t="s">
        <v>4895</v>
      </c>
      <c r="C559" s="48" t="s">
        <v>3608</v>
      </c>
      <c r="D559" s="48" t="s">
        <v>648</v>
      </c>
      <c r="E559" s="48" t="s">
        <v>5820</v>
      </c>
      <c r="F559" s="48" t="s">
        <v>949</v>
      </c>
      <c r="G559" s="48" t="s">
        <v>1521</v>
      </c>
      <c r="H559" s="48" t="s">
        <v>5004</v>
      </c>
    </row>
    <row r="560" spans="1:8" ht="15" x14ac:dyDescent="0.25">
      <c r="A560" s="48" t="s">
        <v>5821</v>
      </c>
      <c r="B560" s="48" t="s">
        <v>4895</v>
      </c>
      <c r="C560" s="48" t="s">
        <v>3608</v>
      </c>
      <c r="D560" s="48" t="s">
        <v>649</v>
      </c>
      <c r="E560" s="48" t="s">
        <v>5822</v>
      </c>
      <c r="F560" s="48" t="s">
        <v>949</v>
      </c>
      <c r="G560" s="48" t="s">
        <v>943</v>
      </c>
      <c r="H560" s="48" t="s">
        <v>4910</v>
      </c>
    </row>
    <row r="561" spans="1:8" ht="15" x14ac:dyDescent="0.25">
      <c r="A561" s="48" t="s">
        <v>5823</v>
      </c>
      <c r="B561" s="48" t="s">
        <v>4895</v>
      </c>
      <c r="C561" s="48" t="s">
        <v>3608</v>
      </c>
      <c r="D561" s="48" t="s">
        <v>650</v>
      </c>
      <c r="E561" s="48" t="s">
        <v>5824</v>
      </c>
      <c r="F561" s="48" t="s">
        <v>949</v>
      </c>
      <c r="G561" s="48" t="s">
        <v>965</v>
      </c>
      <c r="H561" s="48" t="s">
        <v>4894</v>
      </c>
    </row>
    <row r="562" spans="1:8" ht="15" x14ac:dyDescent="0.25">
      <c r="A562" s="48" t="s">
        <v>5825</v>
      </c>
      <c r="B562" s="48" t="s">
        <v>4895</v>
      </c>
      <c r="C562" s="48" t="s">
        <v>3608</v>
      </c>
      <c r="D562" s="48" t="s">
        <v>651</v>
      </c>
      <c r="E562" s="48" t="s">
        <v>5826</v>
      </c>
      <c r="F562" s="48" t="s">
        <v>949</v>
      </c>
      <c r="G562" s="48" t="s">
        <v>959</v>
      </c>
      <c r="H562" s="48" t="s">
        <v>4877</v>
      </c>
    </row>
    <row r="563" spans="1:8" ht="15" x14ac:dyDescent="0.25">
      <c r="A563" s="48" t="s">
        <v>5827</v>
      </c>
      <c r="B563" s="48" t="s">
        <v>4895</v>
      </c>
      <c r="C563" s="48" t="s">
        <v>3608</v>
      </c>
      <c r="D563" s="48" t="s">
        <v>652</v>
      </c>
      <c r="E563" s="48" t="s">
        <v>5828</v>
      </c>
      <c r="F563" s="48" t="s">
        <v>949</v>
      </c>
      <c r="G563" s="48" t="s">
        <v>999</v>
      </c>
      <c r="H563" s="48" t="s">
        <v>4886</v>
      </c>
    </row>
    <row r="564" spans="1:8" ht="15" x14ac:dyDescent="0.25">
      <c r="A564" s="48" t="s">
        <v>5829</v>
      </c>
      <c r="B564" s="48" t="s">
        <v>4895</v>
      </c>
      <c r="C564" s="48" t="s">
        <v>3608</v>
      </c>
      <c r="D564" s="48" t="s">
        <v>653</v>
      </c>
      <c r="E564" s="48" t="s">
        <v>5830</v>
      </c>
      <c r="F564" s="48" t="s">
        <v>949</v>
      </c>
      <c r="G564" s="48" t="s">
        <v>965</v>
      </c>
      <c r="H564" s="48" t="s">
        <v>4894</v>
      </c>
    </row>
    <row r="565" spans="1:8" ht="15" x14ac:dyDescent="0.25">
      <c r="A565" s="48" t="s">
        <v>5831</v>
      </c>
      <c r="B565" s="48" t="s">
        <v>4895</v>
      </c>
      <c r="C565" s="48" t="s">
        <v>3608</v>
      </c>
      <c r="D565" s="48" t="s">
        <v>654</v>
      </c>
      <c r="E565" s="48" t="s">
        <v>5832</v>
      </c>
      <c r="F565" s="48" t="s">
        <v>949</v>
      </c>
      <c r="G565" s="48" t="s">
        <v>1192</v>
      </c>
      <c r="H565" s="48" t="s">
        <v>4966</v>
      </c>
    </row>
    <row r="566" spans="1:8" ht="15" x14ac:dyDescent="0.25">
      <c r="A566" s="48" t="s">
        <v>5833</v>
      </c>
      <c r="B566" s="48" t="s">
        <v>4895</v>
      </c>
      <c r="C566" s="48" t="s">
        <v>3608</v>
      </c>
      <c r="D566" s="48" t="s">
        <v>655</v>
      </c>
      <c r="E566" s="48" t="s">
        <v>5834</v>
      </c>
      <c r="F566" s="48" t="s">
        <v>949</v>
      </c>
      <c r="G566" s="48" t="s">
        <v>999</v>
      </c>
      <c r="H566" s="48" t="s">
        <v>4886</v>
      </c>
    </row>
    <row r="567" spans="1:8" ht="15" x14ac:dyDescent="0.25">
      <c r="A567" s="48" t="s">
        <v>5835</v>
      </c>
      <c r="B567" s="48" t="s">
        <v>4895</v>
      </c>
      <c r="C567" s="48" t="s">
        <v>3608</v>
      </c>
      <c r="D567" s="48" t="s">
        <v>656</v>
      </c>
      <c r="E567" s="48" t="s">
        <v>5836</v>
      </c>
      <c r="F567" s="48" t="s">
        <v>949</v>
      </c>
      <c r="G567" s="48" t="s">
        <v>999</v>
      </c>
      <c r="H567" s="48" t="s">
        <v>4886</v>
      </c>
    </row>
    <row r="568" spans="1:8" ht="15" x14ac:dyDescent="0.25">
      <c r="A568" s="48" t="s">
        <v>5837</v>
      </c>
      <c r="B568" s="48" t="s">
        <v>4895</v>
      </c>
      <c r="C568" s="48" t="s">
        <v>3608</v>
      </c>
      <c r="D568" s="48" t="s">
        <v>657</v>
      </c>
      <c r="E568" s="48" t="s">
        <v>5838</v>
      </c>
      <c r="F568" s="48" t="s">
        <v>949</v>
      </c>
      <c r="G568" s="48" t="s">
        <v>952</v>
      </c>
      <c r="H568" s="48" t="s">
        <v>4889</v>
      </c>
    </row>
    <row r="569" spans="1:8" ht="15" x14ac:dyDescent="0.25">
      <c r="A569" s="48" t="s">
        <v>5839</v>
      </c>
      <c r="B569" s="48" t="s">
        <v>4895</v>
      </c>
      <c r="C569" s="48" t="s">
        <v>3608</v>
      </c>
      <c r="D569" s="48" t="s">
        <v>658</v>
      </c>
      <c r="E569" s="48" t="s">
        <v>5840</v>
      </c>
      <c r="F569" s="48" t="s">
        <v>949</v>
      </c>
      <c r="G569" s="48" t="s">
        <v>952</v>
      </c>
      <c r="H569" s="48" t="s">
        <v>4889</v>
      </c>
    </row>
    <row r="570" spans="1:8" ht="15" x14ac:dyDescent="0.25">
      <c r="A570" s="48" t="s">
        <v>5841</v>
      </c>
      <c r="B570" s="48" t="s">
        <v>4895</v>
      </c>
      <c r="C570" s="48" t="s">
        <v>3608</v>
      </c>
      <c r="D570" s="48" t="s">
        <v>659</v>
      </c>
      <c r="E570" s="48" t="s">
        <v>5842</v>
      </c>
      <c r="F570" s="48" t="s">
        <v>949</v>
      </c>
      <c r="G570" s="48" t="s">
        <v>952</v>
      </c>
      <c r="H570" s="48" t="s">
        <v>4889</v>
      </c>
    </row>
    <row r="571" spans="1:8" ht="15" x14ac:dyDescent="0.25">
      <c r="A571" s="48" t="s">
        <v>5843</v>
      </c>
      <c r="B571" s="48" t="s">
        <v>4895</v>
      </c>
      <c r="C571" s="48" t="s">
        <v>3608</v>
      </c>
      <c r="D571" s="48" t="s">
        <v>660</v>
      </c>
      <c r="E571" s="48" t="s">
        <v>5844</v>
      </c>
      <c r="F571" s="48" t="s">
        <v>949</v>
      </c>
      <c r="G571" s="48" t="s">
        <v>952</v>
      </c>
      <c r="H571" s="48" t="s">
        <v>4889</v>
      </c>
    </row>
    <row r="572" spans="1:8" ht="15" x14ac:dyDescent="0.25">
      <c r="A572" s="48" t="s">
        <v>5845</v>
      </c>
      <c r="B572" s="48" t="s">
        <v>4895</v>
      </c>
      <c r="C572" s="48" t="s">
        <v>3608</v>
      </c>
      <c r="D572" s="48" t="s">
        <v>661</v>
      </c>
      <c r="E572" s="48" t="s">
        <v>5846</v>
      </c>
      <c r="F572" s="48" t="s">
        <v>949</v>
      </c>
      <c r="G572" s="48" t="s">
        <v>952</v>
      </c>
      <c r="H572" s="48" t="s">
        <v>4889</v>
      </c>
    </row>
    <row r="573" spans="1:8" ht="15" x14ac:dyDescent="0.25">
      <c r="A573" s="48" t="s">
        <v>5847</v>
      </c>
      <c r="B573" s="48" t="s">
        <v>4895</v>
      </c>
      <c r="C573" s="48" t="s">
        <v>3608</v>
      </c>
      <c r="D573" s="48" t="s">
        <v>662</v>
      </c>
      <c r="E573" s="48" t="s">
        <v>5848</v>
      </c>
      <c r="F573" s="48" t="s">
        <v>949</v>
      </c>
      <c r="G573" s="48" t="s">
        <v>976</v>
      </c>
      <c r="H573" s="48" t="s">
        <v>4883</v>
      </c>
    </row>
    <row r="574" spans="1:8" ht="15" x14ac:dyDescent="0.25">
      <c r="A574" s="48" t="s">
        <v>5849</v>
      </c>
      <c r="B574" s="48" t="s">
        <v>4895</v>
      </c>
      <c r="C574" s="48" t="s">
        <v>3608</v>
      </c>
      <c r="D574" s="48" t="s">
        <v>663</v>
      </c>
      <c r="E574" s="48" t="s">
        <v>5850</v>
      </c>
      <c r="F574" s="48" t="s">
        <v>949</v>
      </c>
      <c r="G574" s="48" t="s">
        <v>952</v>
      </c>
      <c r="H574" s="48" t="s">
        <v>4889</v>
      </c>
    </row>
    <row r="575" spans="1:8" ht="15" x14ac:dyDescent="0.25">
      <c r="A575" s="48" t="s">
        <v>5851</v>
      </c>
      <c r="B575" s="48" t="s">
        <v>4895</v>
      </c>
      <c r="C575" s="48" t="s">
        <v>3608</v>
      </c>
      <c r="D575" s="48" t="s">
        <v>664</v>
      </c>
      <c r="E575" s="48" t="s">
        <v>5852</v>
      </c>
      <c r="F575" s="48" t="s">
        <v>949</v>
      </c>
      <c r="G575" s="48" t="s">
        <v>976</v>
      </c>
      <c r="H575" s="48" t="s">
        <v>4883</v>
      </c>
    </row>
    <row r="576" spans="1:8" ht="15" x14ac:dyDescent="0.25">
      <c r="A576" s="48" t="s">
        <v>5853</v>
      </c>
      <c r="B576" s="48" t="s">
        <v>4895</v>
      </c>
      <c r="C576" s="48" t="s">
        <v>3608</v>
      </c>
      <c r="D576" s="48" t="s">
        <v>665</v>
      </c>
      <c r="E576" s="48" t="s">
        <v>5854</v>
      </c>
      <c r="F576" s="48" t="s">
        <v>949</v>
      </c>
      <c r="G576" s="48" t="s">
        <v>976</v>
      </c>
      <c r="H576" s="48" t="s">
        <v>4883</v>
      </c>
    </row>
    <row r="577" spans="1:8" ht="15" x14ac:dyDescent="0.25">
      <c r="A577" s="48" t="s">
        <v>5855</v>
      </c>
      <c r="B577" s="48" t="s">
        <v>4895</v>
      </c>
      <c r="C577" s="48" t="s">
        <v>3608</v>
      </c>
      <c r="D577" s="48" t="s">
        <v>666</v>
      </c>
      <c r="E577" s="48" t="s">
        <v>4947</v>
      </c>
      <c r="F577" s="48" t="s">
        <v>949</v>
      </c>
      <c r="G577" s="48" t="s">
        <v>952</v>
      </c>
      <c r="H577" s="48" t="s">
        <v>4889</v>
      </c>
    </row>
    <row r="578" spans="1:8" ht="15" x14ac:dyDescent="0.25">
      <c r="A578" s="48" t="s">
        <v>5856</v>
      </c>
      <c r="B578" s="48" t="s">
        <v>4895</v>
      </c>
      <c r="C578" s="48" t="s">
        <v>3608</v>
      </c>
      <c r="D578" s="48" t="s">
        <v>667</v>
      </c>
      <c r="E578" s="48" t="s">
        <v>5857</v>
      </c>
      <c r="F578" s="48" t="s">
        <v>949</v>
      </c>
      <c r="G578" s="48" t="s">
        <v>1259</v>
      </c>
      <c r="H578" s="48" t="s">
        <v>4950</v>
      </c>
    </row>
    <row r="579" spans="1:8" ht="15" x14ac:dyDescent="0.25">
      <c r="A579" s="48" t="s">
        <v>5858</v>
      </c>
      <c r="B579" s="48" t="s">
        <v>4895</v>
      </c>
      <c r="C579" s="48" t="s">
        <v>3608</v>
      </c>
      <c r="D579" s="48" t="s">
        <v>668</v>
      </c>
      <c r="E579" s="48" t="s">
        <v>5859</v>
      </c>
      <c r="F579" s="48" t="s">
        <v>949</v>
      </c>
      <c r="G579" s="48" t="s">
        <v>1259</v>
      </c>
      <c r="H579" s="48" t="s">
        <v>4950</v>
      </c>
    </row>
    <row r="580" spans="1:8" ht="15" x14ac:dyDescent="0.25">
      <c r="A580" s="48" t="s">
        <v>5860</v>
      </c>
      <c r="B580" s="48" t="s">
        <v>4895</v>
      </c>
      <c r="C580" s="48" t="s">
        <v>3702</v>
      </c>
      <c r="D580" s="48" t="s">
        <v>670</v>
      </c>
      <c r="E580" s="48" t="s">
        <v>5861</v>
      </c>
      <c r="F580" s="48" t="s">
        <v>949</v>
      </c>
      <c r="G580" s="48" t="s">
        <v>965</v>
      </c>
      <c r="H580" s="48" t="s">
        <v>4894</v>
      </c>
    </row>
    <row r="581" spans="1:8" ht="15" x14ac:dyDescent="0.25">
      <c r="A581" s="48" t="s">
        <v>3343</v>
      </c>
      <c r="B581" s="48" t="s">
        <v>4895</v>
      </c>
      <c r="C581" s="48" t="s">
        <v>3702</v>
      </c>
      <c r="D581" s="48" t="s">
        <v>671</v>
      </c>
      <c r="E581" s="48" t="s">
        <v>5862</v>
      </c>
      <c r="F581" s="48" t="s">
        <v>949</v>
      </c>
      <c r="G581" s="48" t="s">
        <v>959</v>
      </c>
      <c r="H581" s="48" t="s">
        <v>4877</v>
      </c>
    </row>
    <row r="582" spans="1:8" ht="15" x14ac:dyDescent="0.25">
      <c r="A582" s="48" t="s">
        <v>5863</v>
      </c>
      <c r="B582" s="48" t="s">
        <v>4895</v>
      </c>
      <c r="C582" s="48" t="s">
        <v>3702</v>
      </c>
      <c r="D582" s="48" t="s">
        <v>672</v>
      </c>
      <c r="E582" s="48" t="s">
        <v>5864</v>
      </c>
      <c r="F582" s="48" t="s">
        <v>949</v>
      </c>
      <c r="G582" s="48" t="s">
        <v>965</v>
      </c>
      <c r="H582" s="48" t="s">
        <v>4894</v>
      </c>
    </row>
    <row r="583" spans="1:8" ht="15" x14ac:dyDescent="0.25">
      <c r="A583" s="48" t="s">
        <v>5865</v>
      </c>
      <c r="B583" s="48" t="s">
        <v>4895</v>
      </c>
      <c r="C583" s="48" t="s">
        <v>3702</v>
      </c>
      <c r="D583" s="48" t="s">
        <v>673</v>
      </c>
      <c r="E583" s="48" t="s">
        <v>5866</v>
      </c>
      <c r="F583" s="48" t="s">
        <v>949</v>
      </c>
      <c r="G583" s="48" t="s">
        <v>982</v>
      </c>
      <c r="H583" s="48" t="s">
        <v>4917</v>
      </c>
    </row>
    <row r="584" spans="1:8" ht="15" x14ac:dyDescent="0.25">
      <c r="A584" s="48" t="s">
        <v>5867</v>
      </c>
      <c r="B584" s="48" t="s">
        <v>4895</v>
      </c>
      <c r="C584" s="48" t="s">
        <v>3702</v>
      </c>
      <c r="D584" s="48" t="s">
        <v>674</v>
      </c>
      <c r="E584" s="48" t="s">
        <v>5868</v>
      </c>
      <c r="F584" s="48" t="s">
        <v>949</v>
      </c>
      <c r="G584" s="48" t="s">
        <v>965</v>
      </c>
      <c r="H584" s="48" t="s">
        <v>4894</v>
      </c>
    </row>
    <row r="585" spans="1:8" ht="15" x14ac:dyDescent="0.25">
      <c r="A585" s="48" t="s">
        <v>5869</v>
      </c>
      <c r="B585" s="48" t="s">
        <v>4895</v>
      </c>
      <c r="C585" s="48" t="s">
        <v>3702</v>
      </c>
      <c r="D585" s="48" t="s">
        <v>675</v>
      </c>
      <c r="E585" s="48" t="s">
        <v>5870</v>
      </c>
      <c r="F585" s="48" t="s">
        <v>949</v>
      </c>
      <c r="G585" s="48" t="s">
        <v>999</v>
      </c>
      <c r="H585" s="48" t="s">
        <v>4886</v>
      </c>
    </row>
    <row r="586" spans="1:8" ht="15" x14ac:dyDescent="0.25">
      <c r="A586" s="48" t="s">
        <v>5871</v>
      </c>
      <c r="B586" s="48" t="s">
        <v>4895</v>
      </c>
      <c r="C586" s="48" t="s">
        <v>3702</v>
      </c>
      <c r="D586" s="48" t="s">
        <v>676</v>
      </c>
      <c r="E586" s="48" t="s">
        <v>5872</v>
      </c>
      <c r="F586" s="48" t="s">
        <v>949</v>
      </c>
      <c r="G586" s="48" t="s">
        <v>952</v>
      </c>
      <c r="H586" s="48" t="s">
        <v>4889</v>
      </c>
    </row>
    <row r="587" spans="1:8" ht="15" x14ac:dyDescent="0.25">
      <c r="A587" s="48" t="s">
        <v>1665</v>
      </c>
      <c r="B587" s="48" t="s">
        <v>4895</v>
      </c>
      <c r="C587" s="48" t="s">
        <v>3702</v>
      </c>
      <c r="D587" s="48" t="s">
        <v>677</v>
      </c>
      <c r="E587" s="48" t="s">
        <v>5873</v>
      </c>
      <c r="F587" s="48" t="s">
        <v>949</v>
      </c>
      <c r="G587" s="48" t="s">
        <v>999</v>
      </c>
      <c r="H587" s="48" t="s">
        <v>4886</v>
      </c>
    </row>
    <row r="588" spans="1:8" ht="15" x14ac:dyDescent="0.25">
      <c r="A588" s="48" t="s">
        <v>5874</v>
      </c>
      <c r="B588" s="48" t="s">
        <v>4895</v>
      </c>
      <c r="C588" s="48" t="s">
        <v>3702</v>
      </c>
      <c r="D588" s="48" t="s">
        <v>678</v>
      </c>
      <c r="E588" s="48" t="s">
        <v>5875</v>
      </c>
      <c r="F588" s="48" t="s">
        <v>949</v>
      </c>
      <c r="G588" s="48" t="s">
        <v>999</v>
      </c>
      <c r="H588" s="48" t="s">
        <v>4886</v>
      </c>
    </row>
    <row r="589" spans="1:8" ht="15" x14ac:dyDescent="0.25">
      <c r="A589" s="48" t="s">
        <v>5876</v>
      </c>
      <c r="B589" s="48" t="s">
        <v>4895</v>
      </c>
      <c r="C589" s="48" t="s">
        <v>3702</v>
      </c>
      <c r="D589" s="48" t="s">
        <v>679</v>
      </c>
      <c r="E589" s="48" t="s">
        <v>5877</v>
      </c>
      <c r="F589" s="48" t="s">
        <v>949</v>
      </c>
      <c r="G589" s="48" t="s">
        <v>952</v>
      </c>
      <c r="H589" s="48" t="s">
        <v>4889</v>
      </c>
    </row>
    <row r="590" spans="1:8" ht="15" x14ac:dyDescent="0.25">
      <c r="A590" s="48" t="s">
        <v>5878</v>
      </c>
      <c r="B590" s="48" t="s">
        <v>4895</v>
      </c>
      <c r="C590" s="48" t="s">
        <v>3702</v>
      </c>
      <c r="D590" s="48" t="s">
        <v>680</v>
      </c>
      <c r="E590" s="48" t="s">
        <v>5879</v>
      </c>
      <c r="F590" s="48" t="s">
        <v>949</v>
      </c>
      <c r="G590" s="48" t="s">
        <v>952</v>
      </c>
      <c r="H590" s="48" t="s">
        <v>4889</v>
      </c>
    </row>
    <row r="591" spans="1:8" ht="15" x14ac:dyDescent="0.25">
      <c r="A591" s="48" t="s">
        <v>5880</v>
      </c>
      <c r="B591" s="48" t="s">
        <v>4895</v>
      </c>
      <c r="C591" s="48" t="s">
        <v>3702</v>
      </c>
      <c r="D591" s="48" t="s">
        <v>681</v>
      </c>
      <c r="E591" s="48" t="s">
        <v>5881</v>
      </c>
      <c r="F591" s="48" t="s">
        <v>949</v>
      </c>
      <c r="G591" s="48" t="s">
        <v>952</v>
      </c>
      <c r="H591" s="48" t="s">
        <v>4889</v>
      </c>
    </row>
    <row r="592" spans="1:8" ht="15" x14ac:dyDescent="0.25">
      <c r="A592" s="48" t="s">
        <v>5882</v>
      </c>
      <c r="B592" s="48" t="s">
        <v>4895</v>
      </c>
      <c r="C592" s="48" t="s">
        <v>3702</v>
      </c>
      <c r="D592" s="48" t="s">
        <v>682</v>
      </c>
      <c r="E592" s="48" t="s">
        <v>5883</v>
      </c>
      <c r="F592" s="48" t="s">
        <v>949</v>
      </c>
      <c r="G592" s="48" t="s">
        <v>952</v>
      </c>
      <c r="H592" s="48" t="s">
        <v>4889</v>
      </c>
    </row>
    <row r="593" spans="1:8" ht="15" x14ac:dyDescent="0.25">
      <c r="A593" s="48" t="s">
        <v>5884</v>
      </c>
      <c r="B593" s="48" t="s">
        <v>4895</v>
      </c>
      <c r="C593" s="48" t="s">
        <v>3702</v>
      </c>
      <c r="D593" s="48" t="s">
        <v>683</v>
      </c>
      <c r="E593" s="48" t="s">
        <v>5885</v>
      </c>
      <c r="F593" s="48" t="s">
        <v>949</v>
      </c>
      <c r="G593" s="48" t="s">
        <v>1259</v>
      </c>
      <c r="H593" s="48" t="s">
        <v>4950</v>
      </c>
    </row>
    <row r="594" spans="1:8" ht="15" x14ac:dyDescent="0.25">
      <c r="A594" s="48" t="s">
        <v>5886</v>
      </c>
      <c r="B594" s="48" t="s">
        <v>4895</v>
      </c>
      <c r="C594" s="48" t="s">
        <v>3702</v>
      </c>
      <c r="D594" s="48" t="s">
        <v>684</v>
      </c>
      <c r="E594" s="48" t="s">
        <v>5887</v>
      </c>
      <c r="F594" s="48" t="s">
        <v>949</v>
      </c>
      <c r="G594" s="48" t="s">
        <v>1259</v>
      </c>
      <c r="H594" s="48" t="s">
        <v>4950</v>
      </c>
    </row>
    <row r="595" spans="1:8" ht="15" x14ac:dyDescent="0.25">
      <c r="A595" s="48" t="s">
        <v>5888</v>
      </c>
      <c r="B595" s="48" t="s">
        <v>4895</v>
      </c>
      <c r="C595" s="48" t="s">
        <v>3702</v>
      </c>
      <c r="D595" s="48" t="s">
        <v>685</v>
      </c>
      <c r="E595" s="48" t="s">
        <v>5889</v>
      </c>
      <c r="F595" s="48" t="s">
        <v>949</v>
      </c>
      <c r="G595" s="48" t="s">
        <v>1259</v>
      </c>
      <c r="H595" s="48" t="s">
        <v>4950</v>
      </c>
    </row>
    <row r="596" spans="1:8" ht="15" x14ac:dyDescent="0.25">
      <c r="A596" s="48" t="s">
        <v>5890</v>
      </c>
      <c r="B596" s="48" t="s">
        <v>1061</v>
      </c>
      <c r="C596" s="48" t="s">
        <v>4105</v>
      </c>
      <c r="D596" s="48" t="s">
        <v>687</v>
      </c>
      <c r="E596" s="48" t="s">
        <v>5891</v>
      </c>
      <c r="F596" s="48" t="s">
        <v>949</v>
      </c>
      <c r="G596" s="48" t="s">
        <v>952</v>
      </c>
      <c r="H596" s="48" t="s">
        <v>4889</v>
      </c>
    </row>
    <row r="597" spans="1:8" ht="15" x14ac:dyDescent="0.25">
      <c r="A597" s="48" t="s">
        <v>5892</v>
      </c>
      <c r="B597" s="48" t="s">
        <v>1061</v>
      </c>
      <c r="C597" s="48" t="s">
        <v>4105</v>
      </c>
      <c r="D597" s="48" t="s">
        <v>688</v>
      </c>
      <c r="E597" s="48" t="s">
        <v>5893</v>
      </c>
      <c r="F597" s="48" t="s">
        <v>949</v>
      </c>
      <c r="G597" s="48" t="s">
        <v>952</v>
      </c>
      <c r="H597" s="48" t="s">
        <v>4889</v>
      </c>
    </row>
    <row r="598" spans="1:8" ht="15" x14ac:dyDescent="0.25">
      <c r="A598" s="48" t="s">
        <v>5894</v>
      </c>
      <c r="B598" s="48" t="s">
        <v>1061</v>
      </c>
      <c r="C598" s="48" t="s">
        <v>4105</v>
      </c>
      <c r="D598" s="48" t="s">
        <v>689</v>
      </c>
      <c r="E598" s="48" t="s">
        <v>5895</v>
      </c>
      <c r="F598" s="48" t="s">
        <v>949</v>
      </c>
      <c r="G598" s="48" t="s">
        <v>952</v>
      </c>
      <c r="H598" s="48" t="s">
        <v>4889</v>
      </c>
    </row>
    <row r="599" spans="1:8" ht="15" x14ac:dyDescent="0.25">
      <c r="A599" s="48" t="s">
        <v>5896</v>
      </c>
      <c r="B599" s="48" t="s">
        <v>1061</v>
      </c>
      <c r="C599" s="48" t="s">
        <v>4105</v>
      </c>
      <c r="D599" s="48" t="s">
        <v>690</v>
      </c>
      <c r="E599" s="48" t="s">
        <v>5897</v>
      </c>
      <c r="F599" s="48" t="s">
        <v>949</v>
      </c>
      <c r="G599" s="48" t="s">
        <v>952</v>
      </c>
      <c r="H599" s="48" t="s">
        <v>4889</v>
      </c>
    </row>
    <row r="600" spans="1:8" ht="15" x14ac:dyDescent="0.25">
      <c r="A600" s="48" t="s">
        <v>5898</v>
      </c>
      <c r="B600" s="48" t="s">
        <v>1061</v>
      </c>
      <c r="C600" s="48" t="s">
        <v>4105</v>
      </c>
      <c r="D600" s="48" t="s">
        <v>691</v>
      </c>
      <c r="E600" s="48" t="s">
        <v>5899</v>
      </c>
      <c r="F600" s="48" t="s">
        <v>949</v>
      </c>
      <c r="G600" s="48" t="s">
        <v>976</v>
      </c>
      <c r="H600" s="48" t="s">
        <v>4883</v>
      </c>
    </row>
    <row r="601" spans="1:8" ht="15" x14ac:dyDescent="0.25">
      <c r="A601" s="48" t="s">
        <v>5900</v>
      </c>
      <c r="B601" s="48" t="s">
        <v>1061</v>
      </c>
      <c r="C601" s="48" t="s">
        <v>4105</v>
      </c>
      <c r="D601" s="48" t="s">
        <v>692</v>
      </c>
      <c r="E601" s="48" t="s">
        <v>5901</v>
      </c>
      <c r="F601" s="48" t="s">
        <v>949</v>
      </c>
      <c r="G601" s="48" t="s">
        <v>976</v>
      </c>
      <c r="H601" s="48" t="s">
        <v>4883</v>
      </c>
    </row>
    <row r="602" spans="1:8" ht="15" x14ac:dyDescent="0.25">
      <c r="A602" s="48" t="s">
        <v>5902</v>
      </c>
      <c r="B602" s="48" t="s">
        <v>1061</v>
      </c>
      <c r="C602" s="48" t="s">
        <v>4039</v>
      </c>
      <c r="D602" s="48" t="s">
        <v>694</v>
      </c>
      <c r="E602" s="48" t="s">
        <v>5903</v>
      </c>
      <c r="F602" s="48" t="s">
        <v>949</v>
      </c>
      <c r="G602" s="48" t="s">
        <v>952</v>
      </c>
      <c r="H602" s="48" t="s">
        <v>4889</v>
      </c>
    </row>
    <row r="603" spans="1:8" ht="15" x14ac:dyDescent="0.25">
      <c r="A603" s="48" t="s">
        <v>5904</v>
      </c>
      <c r="B603" s="48" t="s">
        <v>1061</v>
      </c>
      <c r="C603" s="48" t="s">
        <v>4039</v>
      </c>
      <c r="D603" s="48" t="s">
        <v>695</v>
      </c>
      <c r="E603" s="48" t="s">
        <v>5905</v>
      </c>
      <c r="F603" s="48" t="s">
        <v>949</v>
      </c>
      <c r="G603" s="48" t="s">
        <v>965</v>
      </c>
      <c r="H603" s="48" t="s">
        <v>4894</v>
      </c>
    </row>
    <row r="604" spans="1:8" ht="15" x14ac:dyDescent="0.25">
      <c r="A604" s="48" t="s">
        <v>5906</v>
      </c>
      <c r="B604" s="48" t="s">
        <v>1061</v>
      </c>
      <c r="C604" s="48" t="s">
        <v>4039</v>
      </c>
      <c r="D604" s="48" t="s">
        <v>696</v>
      </c>
      <c r="E604" s="48" t="s">
        <v>5907</v>
      </c>
      <c r="F604" s="48" t="s">
        <v>949</v>
      </c>
      <c r="G604" s="48" t="s">
        <v>965</v>
      </c>
      <c r="H604" s="48" t="s">
        <v>4894</v>
      </c>
    </row>
    <row r="605" spans="1:8" ht="15" x14ac:dyDescent="0.25">
      <c r="A605" s="48" t="s">
        <v>5908</v>
      </c>
      <c r="B605" s="48" t="s">
        <v>1061</v>
      </c>
      <c r="C605" s="48" t="s">
        <v>4039</v>
      </c>
      <c r="D605" s="48" t="s">
        <v>697</v>
      </c>
      <c r="E605" s="48" t="s">
        <v>5909</v>
      </c>
      <c r="F605" s="48" t="s">
        <v>949</v>
      </c>
      <c r="G605" s="48" t="s">
        <v>952</v>
      </c>
      <c r="H605" s="48" t="s">
        <v>4889</v>
      </c>
    </row>
    <row r="606" spans="1:8" ht="15" x14ac:dyDescent="0.25">
      <c r="A606" s="48" t="s">
        <v>2282</v>
      </c>
      <c r="B606" s="48" t="s">
        <v>1061</v>
      </c>
      <c r="C606" s="48" t="s">
        <v>4039</v>
      </c>
      <c r="D606" s="48" t="s">
        <v>698</v>
      </c>
      <c r="E606" s="48" t="s">
        <v>5910</v>
      </c>
      <c r="F606" s="48" t="s">
        <v>949</v>
      </c>
      <c r="G606" s="48" t="s">
        <v>952</v>
      </c>
      <c r="H606" s="48" t="s">
        <v>4889</v>
      </c>
    </row>
    <row r="607" spans="1:8" ht="15" x14ac:dyDescent="0.25">
      <c r="A607" s="48" t="s">
        <v>5911</v>
      </c>
      <c r="B607" s="48" t="s">
        <v>1061</v>
      </c>
      <c r="C607" s="48" t="s">
        <v>4039</v>
      </c>
      <c r="D607" s="48" t="s">
        <v>699</v>
      </c>
      <c r="E607" s="48" t="s">
        <v>5912</v>
      </c>
      <c r="F607" s="48" t="s">
        <v>949</v>
      </c>
      <c r="G607" s="48" t="s">
        <v>976</v>
      </c>
      <c r="H607" s="48" t="s">
        <v>4883</v>
      </c>
    </row>
    <row r="608" spans="1:8" ht="15" x14ac:dyDescent="0.25">
      <c r="A608" s="48" t="s">
        <v>5913</v>
      </c>
      <c r="B608" s="48" t="s">
        <v>1061</v>
      </c>
      <c r="C608" s="48" t="s">
        <v>4039</v>
      </c>
      <c r="D608" s="48" t="s">
        <v>700</v>
      </c>
      <c r="E608" s="48" t="s">
        <v>5914</v>
      </c>
      <c r="F608" s="48" t="s">
        <v>949</v>
      </c>
      <c r="G608" s="48" t="s">
        <v>1259</v>
      </c>
      <c r="H608" s="48" t="s">
        <v>4950</v>
      </c>
    </row>
    <row r="609" spans="1:8" ht="15" x14ac:dyDescent="0.25">
      <c r="A609" s="48" t="s">
        <v>5915</v>
      </c>
      <c r="B609" s="48" t="s">
        <v>1061</v>
      </c>
      <c r="C609" s="48" t="s">
        <v>4039</v>
      </c>
      <c r="D609" s="48" t="s">
        <v>701</v>
      </c>
      <c r="E609" s="48" t="s">
        <v>5916</v>
      </c>
      <c r="F609" s="48" t="s">
        <v>949</v>
      </c>
      <c r="G609" s="48" t="s">
        <v>959</v>
      </c>
      <c r="H609" s="48" t="s">
        <v>4877</v>
      </c>
    </row>
    <row r="610" spans="1:8" ht="15" x14ac:dyDescent="0.25">
      <c r="A610" s="48" t="s">
        <v>5917</v>
      </c>
      <c r="B610" s="48" t="s">
        <v>1061</v>
      </c>
      <c r="C610" s="48" t="s">
        <v>3839</v>
      </c>
      <c r="D610" s="48" t="s">
        <v>703</v>
      </c>
      <c r="E610" s="48" t="s">
        <v>5918</v>
      </c>
      <c r="F610" s="48" t="s">
        <v>949</v>
      </c>
      <c r="G610" s="48" t="s">
        <v>952</v>
      </c>
      <c r="H610" s="48" t="s">
        <v>4889</v>
      </c>
    </row>
    <row r="611" spans="1:8" ht="15" x14ac:dyDescent="0.25">
      <c r="A611" s="48" t="s">
        <v>5919</v>
      </c>
      <c r="B611" s="48" t="s">
        <v>1061</v>
      </c>
      <c r="C611" s="48" t="s">
        <v>3839</v>
      </c>
      <c r="D611" s="48" t="s">
        <v>704</v>
      </c>
      <c r="E611" s="48" t="s">
        <v>5920</v>
      </c>
      <c r="F611" s="48" t="s">
        <v>949</v>
      </c>
      <c r="G611" s="48" t="s">
        <v>1521</v>
      </c>
      <c r="H611" s="48" t="s">
        <v>5004</v>
      </c>
    </row>
    <row r="612" spans="1:8" ht="15" x14ac:dyDescent="0.25">
      <c r="A612" s="48" t="s">
        <v>5921</v>
      </c>
      <c r="B612" s="48" t="s">
        <v>1061</v>
      </c>
      <c r="C612" s="48" t="s">
        <v>3839</v>
      </c>
      <c r="D612" s="48" t="s">
        <v>705</v>
      </c>
      <c r="E612" s="48" t="s">
        <v>5922</v>
      </c>
      <c r="F612" s="48" t="s">
        <v>949</v>
      </c>
      <c r="G612" s="48" t="s">
        <v>999</v>
      </c>
      <c r="H612" s="48" t="s">
        <v>4886</v>
      </c>
    </row>
    <row r="613" spans="1:8" ht="15" x14ac:dyDescent="0.25">
      <c r="A613" s="48" t="s">
        <v>5923</v>
      </c>
      <c r="B613" s="48" t="s">
        <v>1061</v>
      </c>
      <c r="C613" s="48" t="s">
        <v>3839</v>
      </c>
      <c r="D613" s="48" t="s">
        <v>706</v>
      </c>
      <c r="E613" s="48" t="s">
        <v>5924</v>
      </c>
      <c r="F613" s="48" t="s">
        <v>949</v>
      </c>
      <c r="G613" s="48" t="s">
        <v>999</v>
      </c>
      <c r="H613" s="48" t="s">
        <v>4886</v>
      </c>
    </row>
    <row r="614" spans="1:8" ht="15" x14ac:dyDescent="0.25">
      <c r="A614" s="48" t="s">
        <v>3840</v>
      </c>
      <c r="B614" s="48" t="s">
        <v>1061</v>
      </c>
      <c r="C614" s="48" t="s">
        <v>3839</v>
      </c>
      <c r="D614" s="48" t="s">
        <v>707</v>
      </c>
      <c r="E614" s="48" t="s">
        <v>5925</v>
      </c>
      <c r="F614" s="48" t="s">
        <v>949</v>
      </c>
      <c r="G614" s="48" t="s">
        <v>952</v>
      </c>
      <c r="H614" s="48" t="s">
        <v>4889</v>
      </c>
    </row>
    <row r="615" spans="1:8" ht="15" x14ac:dyDescent="0.25">
      <c r="A615" s="48" t="s">
        <v>5926</v>
      </c>
      <c r="B615" s="48" t="s">
        <v>1061</v>
      </c>
      <c r="C615" s="48" t="s">
        <v>3839</v>
      </c>
      <c r="D615" s="48" t="s">
        <v>708</v>
      </c>
      <c r="E615" s="48" t="s">
        <v>5927</v>
      </c>
      <c r="F615" s="48" t="s">
        <v>949</v>
      </c>
      <c r="G615" s="48" t="s">
        <v>965</v>
      </c>
      <c r="H615" s="48" t="s">
        <v>4894</v>
      </c>
    </row>
    <row r="616" spans="1:8" ht="15" x14ac:dyDescent="0.25">
      <c r="A616" s="48" t="s">
        <v>5928</v>
      </c>
      <c r="B616" s="48" t="s">
        <v>1061</v>
      </c>
      <c r="C616" s="48" t="s">
        <v>3839</v>
      </c>
      <c r="D616" s="48" t="s">
        <v>709</v>
      </c>
      <c r="E616" s="48" t="s">
        <v>5929</v>
      </c>
      <c r="F616" s="48" t="s">
        <v>949</v>
      </c>
      <c r="G616" s="48" t="s">
        <v>1317</v>
      </c>
      <c r="H616" s="48" t="s">
        <v>4880</v>
      </c>
    </row>
    <row r="617" spans="1:8" ht="15" x14ac:dyDescent="0.25">
      <c r="A617" s="48" t="s">
        <v>5930</v>
      </c>
      <c r="B617" s="48" t="s">
        <v>1061</v>
      </c>
      <c r="C617" s="48" t="s">
        <v>3839</v>
      </c>
      <c r="D617" s="48" t="s">
        <v>710</v>
      </c>
      <c r="E617" s="48" t="s">
        <v>5931</v>
      </c>
      <c r="F617" s="48" t="s">
        <v>949</v>
      </c>
      <c r="G617" s="48" t="s">
        <v>959</v>
      </c>
      <c r="H617" s="48" t="s">
        <v>4877</v>
      </c>
    </row>
    <row r="618" spans="1:8" ht="15" x14ac:dyDescent="0.25">
      <c r="A618" s="48" t="s">
        <v>5932</v>
      </c>
      <c r="B618" s="48" t="s">
        <v>1061</v>
      </c>
      <c r="C618" s="48" t="s">
        <v>3839</v>
      </c>
      <c r="D618" s="48" t="s">
        <v>711</v>
      </c>
      <c r="E618" s="48" t="s">
        <v>5933</v>
      </c>
      <c r="F618" s="48" t="s">
        <v>949</v>
      </c>
      <c r="G618" s="48" t="s">
        <v>1010</v>
      </c>
      <c r="H618" s="48" t="s">
        <v>4891</v>
      </c>
    </row>
    <row r="619" spans="1:8" ht="15" x14ac:dyDescent="0.25">
      <c r="A619" s="48" t="s">
        <v>2575</v>
      </c>
      <c r="B619" s="48" t="s">
        <v>1061</v>
      </c>
      <c r="C619" s="48" t="s">
        <v>3839</v>
      </c>
      <c r="D619" s="48" t="s">
        <v>712</v>
      </c>
      <c r="E619" s="48" t="s">
        <v>5934</v>
      </c>
      <c r="F619" s="48" t="s">
        <v>949</v>
      </c>
      <c r="G619" s="48" t="s">
        <v>976</v>
      </c>
      <c r="H619" s="48" t="s">
        <v>4883</v>
      </c>
    </row>
    <row r="620" spans="1:8" ht="15" x14ac:dyDescent="0.25">
      <c r="A620" s="48" t="s">
        <v>5935</v>
      </c>
      <c r="B620" s="48" t="s">
        <v>1061</v>
      </c>
      <c r="C620" s="48" t="s">
        <v>3839</v>
      </c>
      <c r="D620" s="48" t="s">
        <v>713</v>
      </c>
      <c r="E620" s="48" t="s">
        <v>5936</v>
      </c>
      <c r="F620" s="48" t="s">
        <v>949</v>
      </c>
      <c r="G620" s="48" t="s">
        <v>952</v>
      </c>
      <c r="H620" s="48" t="s">
        <v>4889</v>
      </c>
    </row>
    <row r="621" spans="1:8" ht="15" x14ac:dyDescent="0.25">
      <c r="A621" s="48" t="s">
        <v>5937</v>
      </c>
      <c r="B621" s="48" t="s">
        <v>1061</v>
      </c>
      <c r="C621" s="48" t="s">
        <v>3839</v>
      </c>
      <c r="D621" s="48" t="s">
        <v>714</v>
      </c>
      <c r="E621" s="48" t="s">
        <v>5938</v>
      </c>
      <c r="F621" s="48" t="s">
        <v>949</v>
      </c>
      <c r="G621" s="48" t="s">
        <v>952</v>
      </c>
      <c r="H621" s="48" t="s">
        <v>4889</v>
      </c>
    </row>
    <row r="622" spans="1:8" ht="15" x14ac:dyDescent="0.25">
      <c r="A622" s="48" t="s">
        <v>5939</v>
      </c>
      <c r="B622" s="48" t="s">
        <v>1061</v>
      </c>
      <c r="C622" s="48" t="s">
        <v>3839</v>
      </c>
      <c r="D622" s="48" t="s">
        <v>715</v>
      </c>
      <c r="E622" s="48" t="s">
        <v>5940</v>
      </c>
      <c r="F622" s="48" t="s">
        <v>949</v>
      </c>
      <c r="G622" s="48" t="s">
        <v>952</v>
      </c>
      <c r="H622" s="48" t="s">
        <v>4889</v>
      </c>
    </row>
    <row r="623" spans="1:8" ht="15" x14ac:dyDescent="0.25">
      <c r="A623" s="48" t="s">
        <v>5941</v>
      </c>
      <c r="B623" s="48" t="s">
        <v>1061</v>
      </c>
      <c r="C623" s="48" t="s">
        <v>3839</v>
      </c>
      <c r="D623" s="48" t="s">
        <v>716</v>
      </c>
      <c r="E623" s="48" t="s">
        <v>5942</v>
      </c>
      <c r="F623" s="48" t="s">
        <v>949</v>
      </c>
      <c r="G623" s="48" t="s">
        <v>952</v>
      </c>
      <c r="H623" s="48" t="s">
        <v>4889</v>
      </c>
    </row>
    <row r="624" spans="1:8" ht="15" x14ac:dyDescent="0.25">
      <c r="A624" s="48" t="s">
        <v>5943</v>
      </c>
      <c r="B624" s="48" t="s">
        <v>1061</v>
      </c>
      <c r="C624" s="48" t="s">
        <v>3839</v>
      </c>
      <c r="D624" s="48" t="s">
        <v>717</v>
      </c>
      <c r="E624" s="48" t="s">
        <v>5944</v>
      </c>
      <c r="F624" s="48" t="s">
        <v>949</v>
      </c>
      <c r="G624" s="48" t="s">
        <v>952</v>
      </c>
      <c r="H624" s="48" t="s">
        <v>4889</v>
      </c>
    </row>
    <row r="625" spans="1:8" ht="15" x14ac:dyDescent="0.25">
      <c r="A625" s="48" t="s">
        <v>2098</v>
      </c>
      <c r="B625" s="48" t="s">
        <v>1061</v>
      </c>
      <c r="C625" s="48" t="s">
        <v>3839</v>
      </c>
      <c r="D625" s="48" t="s">
        <v>718</v>
      </c>
      <c r="E625" s="48" t="s">
        <v>5945</v>
      </c>
      <c r="F625" s="48" t="s">
        <v>949</v>
      </c>
      <c r="G625" s="48" t="s">
        <v>952</v>
      </c>
      <c r="H625" s="48" t="s">
        <v>4889</v>
      </c>
    </row>
    <row r="626" spans="1:8" ht="15" x14ac:dyDescent="0.25">
      <c r="A626" s="48" t="s">
        <v>4136</v>
      </c>
      <c r="B626" s="48" t="s">
        <v>1061</v>
      </c>
      <c r="C626" s="48" t="s">
        <v>3839</v>
      </c>
      <c r="D626" s="48" t="s">
        <v>719</v>
      </c>
      <c r="E626" s="48" t="s">
        <v>5946</v>
      </c>
      <c r="F626" s="48" t="s">
        <v>949</v>
      </c>
      <c r="G626" s="48" t="s">
        <v>976</v>
      </c>
      <c r="H626" s="48" t="s">
        <v>4883</v>
      </c>
    </row>
    <row r="627" spans="1:8" ht="15" x14ac:dyDescent="0.25">
      <c r="A627" s="48" t="s">
        <v>5947</v>
      </c>
      <c r="B627" s="48" t="s">
        <v>1061</v>
      </c>
      <c r="C627" s="48" t="s">
        <v>3839</v>
      </c>
      <c r="D627" s="48" t="s">
        <v>720</v>
      </c>
      <c r="E627" s="48" t="s">
        <v>5948</v>
      </c>
      <c r="F627" s="48" t="s">
        <v>949</v>
      </c>
      <c r="G627" s="48" t="s">
        <v>952</v>
      </c>
      <c r="H627" s="48" t="s">
        <v>4889</v>
      </c>
    </row>
    <row r="628" spans="1:8" ht="15" x14ac:dyDescent="0.25">
      <c r="A628" s="48" t="s">
        <v>5949</v>
      </c>
      <c r="B628" s="48" t="s">
        <v>1061</v>
      </c>
      <c r="C628" s="48" t="s">
        <v>3839</v>
      </c>
      <c r="D628" s="48" t="s">
        <v>721</v>
      </c>
      <c r="E628" s="48" t="s">
        <v>5950</v>
      </c>
      <c r="F628" s="48" t="s">
        <v>949</v>
      </c>
      <c r="G628" s="48" t="s">
        <v>1259</v>
      </c>
      <c r="H628" s="48" t="s">
        <v>4950</v>
      </c>
    </row>
    <row r="629" spans="1:8" ht="15" x14ac:dyDescent="0.25">
      <c r="A629" s="48" t="s">
        <v>5951</v>
      </c>
      <c r="B629" s="48" t="s">
        <v>1061</v>
      </c>
      <c r="C629" s="48" t="s">
        <v>3839</v>
      </c>
      <c r="D629" s="48" t="s">
        <v>722</v>
      </c>
      <c r="E629" s="48" t="s">
        <v>5952</v>
      </c>
      <c r="F629" s="48" t="s">
        <v>949</v>
      </c>
      <c r="G629" s="48" t="s">
        <v>1100</v>
      </c>
      <c r="H629" s="48" t="s">
        <v>4908</v>
      </c>
    </row>
    <row r="630" spans="1:8" ht="15" x14ac:dyDescent="0.25">
      <c r="A630" s="48" t="s">
        <v>5953</v>
      </c>
      <c r="B630" s="48" t="s">
        <v>1061</v>
      </c>
      <c r="C630" s="48" t="s">
        <v>3839</v>
      </c>
      <c r="D630" s="48" t="s">
        <v>723</v>
      </c>
      <c r="E630" s="48" t="s">
        <v>5954</v>
      </c>
      <c r="F630" s="48" t="s">
        <v>949</v>
      </c>
      <c r="G630" s="48" t="s">
        <v>1100</v>
      </c>
      <c r="H630" s="48" t="s">
        <v>4908</v>
      </c>
    </row>
    <row r="631" spans="1:8" ht="15" x14ac:dyDescent="0.25">
      <c r="A631" s="48" t="s">
        <v>5955</v>
      </c>
      <c r="B631" s="48" t="s">
        <v>1061</v>
      </c>
      <c r="C631" s="48" t="s">
        <v>4076</v>
      </c>
      <c r="D631" s="48" t="s">
        <v>725</v>
      </c>
      <c r="E631" s="48" t="s">
        <v>5956</v>
      </c>
      <c r="F631" s="48" t="s">
        <v>949</v>
      </c>
      <c r="G631" s="48" t="s">
        <v>952</v>
      </c>
      <c r="H631" s="48" t="s">
        <v>4889</v>
      </c>
    </row>
    <row r="632" spans="1:8" ht="15" x14ac:dyDescent="0.25">
      <c r="A632" s="48" t="s">
        <v>5957</v>
      </c>
      <c r="B632" s="48" t="s">
        <v>1061</v>
      </c>
      <c r="C632" s="48" t="s">
        <v>4076</v>
      </c>
      <c r="D632" s="48" t="s">
        <v>726</v>
      </c>
      <c r="E632" s="48" t="s">
        <v>5958</v>
      </c>
      <c r="F632" s="48" t="s">
        <v>949</v>
      </c>
      <c r="G632" s="48" t="s">
        <v>952</v>
      </c>
      <c r="H632" s="48" t="s">
        <v>4889</v>
      </c>
    </row>
    <row r="633" spans="1:8" ht="15" x14ac:dyDescent="0.25">
      <c r="A633" s="48" t="s">
        <v>5959</v>
      </c>
      <c r="B633" s="48" t="s">
        <v>1061</v>
      </c>
      <c r="C633" s="48" t="s">
        <v>4076</v>
      </c>
      <c r="D633" s="48" t="s">
        <v>727</v>
      </c>
      <c r="E633" s="48" t="s">
        <v>5960</v>
      </c>
      <c r="F633" s="48" t="s">
        <v>949</v>
      </c>
      <c r="G633" s="48" t="s">
        <v>976</v>
      </c>
      <c r="H633" s="48" t="s">
        <v>4883</v>
      </c>
    </row>
    <row r="634" spans="1:8" ht="15" x14ac:dyDescent="0.25">
      <c r="A634" s="48" t="s">
        <v>5961</v>
      </c>
      <c r="B634" s="48" t="s">
        <v>1061</v>
      </c>
      <c r="C634" s="48" t="s">
        <v>4076</v>
      </c>
      <c r="D634" s="48" t="s">
        <v>728</v>
      </c>
      <c r="E634" s="48" t="s">
        <v>5962</v>
      </c>
      <c r="F634" s="48" t="s">
        <v>949</v>
      </c>
      <c r="G634" s="48" t="s">
        <v>952</v>
      </c>
      <c r="H634" s="48" t="s">
        <v>4889</v>
      </c>
    </row>
    <row r="635" spans="1:8" ht="15" x14ac:dyDescent="0.25">
      <c r="A635" s="48" t="s">
        <v>5963</v>
      </c>
      <c r="B635" s="48" t="s">
        <v>1061</v>
      </c>
      <c r="C635" s="48" t="s">
        <v>4076</v>
      </c>
      <c r="D635" s="48" t="s">
        <v>729</v>
      </c>
      <c r="E635" s="48" t="s">
        <v>5964</v>
      </c>
      <c r="F635" s="48" t="s">
        <v>949</v>
      </c>
      <c r="G635" s="48" t="s">
        <v>952</v>
      </c>
      <c r="H635" s="48" t="s">
        <v>4889</v>
      </c>
    </row>
    <row r="636" spans="1:8" ht="15" x14ac:dyDescent="0.25">
      <c r="A636" s="48" t="s">
        <v>5965</v>
      </c>
      <c r="B636" s="48" t="s">
        <v>1061</v>
      </c>
      <c r="C636" s="48" t="s">
        <v>4076</v>
      </c>
      <c r="D636" s="48" t="s">
        <v>730</v>
      </c>
      <c r="E636" s="48" t="s">
        <v>5966</v>
      </c>
      <c r="F636" s="48" t="s">
        <v>949</v>
      </c>
      <c r="G636" s="48" t="s">
        <v>952</v>
      </c>
      <c r="H636" s="48" t="s">
        <v>4889</v>
      </c>
    </row>
    <row r="637" spans="1:8" ht="15" x14ac:dyDescent="0.25">
      <c r="A637" s="48" t="s">
        <v>5967</v>
      </c>
      <c r="B637" s="48" t="s">
        <v>1061</v>
      </c>
      <c r="C637" s="48" t="s">
        <v>3931</v>
      </c>
      <c r="D637" s="48" t="s">
        <v>732</v>
      </c>
      <c r="E637" s="48" t="s">
        <v>5968</v>
      </c>
      <c r="F637" s="48" t="s">
        <v>949</v>
      </c>
      <c r="G637" s="48" t="s">
        <v>965</v>
      </c>
      <c r="H637" s="48" t="s">
        <v>4894</v>
      </c>
    </row>
    <row r="638" spans="1:8" ht="15" x14ac:dyDescent="0.25">
      <c r="A638" s="48" t="s">
        <v>5969</v>
      </c>
      <c r="B638" s="48" t="s">
        <v>1061</v>
      </c>
      <c r="C638" s="48" t="s">
        <v>3931</v>
      </c>
      <c r="D638" s="48" t="s">
        <v>733</v>
      </c>
      <c r="E638" s="48" t="s">
        <v>5970</v>
      </c>
      <c r="F638" s="48" t="s">
        <v>949</v>
      </c>
      <c r="G638" s="48" t="s">
        <v>952</v>
      </c>
      <c r="H638" s="48" t="s">
        <v>4889</v>
      </c>
    </row>
    <row r="639" spans="1:8" ht="15" x14ac:dyDescent="0.25">
      <c r="A639" s="48" t="s">
        <v>5971</v>
      </c>
      <c r="B639" s="48" t="s">
        <v>1061</v>
      </c>
      <c r="C639" s="48" t="s">
        <v>3931</v>
      </c>
      <c r="D639" s="48" t="s">
        <v>734</v>
      </c>
      <c r="E639" s="48" t="s">
        <v>5972</v>
      </c>
      <c r="F639" s="48" t="s">
        <v>949</v>
      </c>
      <c r="G639" s="48" t="s">
        <v>1521</v>
      </c>
      <c r="H639" s="48" t="s">
        <v>5004</v>
      </c>
    </row>
    <row r="640" spans="1:8" ht="15" x14ac:dyDescent="0.25">
      <c r="A640" s="48" t="s">
        <v>5973</v>
      </c>
      <c r="B640" s="48" t="s">
        <v>1061</v>
      </c>
      <c r="C640" s="48" t="s">
        <v>3931</v>
      </c>
      <c r="D640" s="48" t="s">
        <v>735</v>
      </c>
      <c r="E640" s="48" t="s">
        <v>5974</v>
      </c>
      <c r="F640" s="48" t="s">
        <v>949</v>
      </c>
      <c r="G640" s="48" t="s">
        <v>965</v>
      </c>
      <c r="H640" s="48" t="s">
        <v>4894</v>
      </c>
    </row>
    <row r="641" spans="1:8" ht="15" x14ac:dyDescent="0.25">
      <c r="A641" s="48" t="s">
        <v>5975</v>
      </c>
      <c r="B641" s="48" t="s">
        <v>1061</v>
      </c>
      <c r="C641" s="48" t="s">
        <v>3931</v>
      </c>
      <c r="D641" s="48" t="s">
        <v>736</v>
      </c>
      <c r="E641" s="48" t="s">
        <v>5976</v>
      </c>
      <c r="F641" s="48" t="s">
        <v>949</v>
      </c>
      <c r="G641" s="48" t="s">
        <v>952</v>
      </c>
      <c r="H641" s="48" t="s">
        <v>4889</v>
      </c>
    </row>
    <row r="642" spans="1:8" ht="15" x14ac:dyDescent="0.25">
      <c r="A642" s="48" t="s">
        <v>5977</v>
      </c>
      <c r="B642" s="48" t="s">
        <v>1061</v>
      </c>
      <c r="C642" s="48" t="s">
        <v>3931</v>
      </c>
      <c r="D642" s="48" t="s">
        <v>737</v>
      </c>
      <c r="E642" s="48" t="s">
        <v>5978</v>
      </c>
      <c r="F642" s="48" t="s">
        <v>949</v>
      </c>
      <c r="G642" s="48" t="s">
        <v>965</v>
      </c>
      <c r="H642" s="48" t="s">
        <v>4894</v>
      </c>
    </row>
    <row r="643" spans="1:8" ht="15" x14ac:dyDescent="0.25">
      <c r="A643" s="48" t="s">
        <v>5979</v>
      </c>
      <c r="B643" s="48" t="s">
        <v>1061</v>
      </c>
      <c r="C643" s="48" t="s">
        <v>3931</v>
      </c>
      <c r="D643" s="48" t="s">
        <v>738</v>
      </c>
      <c r="E643" s="48" t="s">
        <v>5980</v>
      </c>
      <c r="F643" s="48" t="s">
        <v>949</v>
      </c>
      <c r="G643" s="48" t="s">
        <v>1521</v>
      </c>
      <c r="H643" s="48" t="s">
        <v>5004</v>
      </c>
    </row>
    <row r="644" spans="1:8" ht="15" x14ac:dyDescent="0.25">
      <c r="A644" s="48" t="s">
        <v>5981</v>
      </c>
      <c r="B644" s="48" t="s">
        <v>1061</v>
      </c>
      <c r="C644" s="48" t="s">
        <v>3931</v>
      </c>
      <c r="D644" s="48" t="s">
        <v>739</v>
      </c>
      <c r="E644" s="48" t="s">
        <v>5982</v>
      </c>
      <c r="F644" s="48" t="s">
        <v>949</v>
      </c>
      <c r="G644" s="48" t="s">
        <v>999</v>
      </c>
      <c r="H644" s="48" t="s">
        <v>4886</v>
      </c>
    </row>
    <row r="645" spans="1:8" ht="15" x14ac:dyDescent="0.25">
      <c r="A645" s="48" t="s">
        <v>5983</v>
      </c>
      <c r="B645" s="48" t="s">
        <v>1061</v>
      </c>
      <c r="C645" s="48" t="s">
        <v>3931</v>
      </c>
      <c r="D645" s="48" t="s">
        <v>740</v>
      </c>
      <c r="E645" s="48" t="s">
        <v>5984</v>
      </c>
      <c r="F645" s="48" t="s">
        <v>949</v>
      </c>
      <c r="G645" s="48" t="s">
        <v>952</v>
      </c>
      <c r="H645" s="48" t="s">
        <v>4889</v>
      </c>
    </row>
    <row r="646" spans="1:8" ht="15" x14ac:dyDescent="0.25">
      <c r="A646" s="48" t="s">
        <v>5985</v>
      </c>
      <c r="B646" s="48" t="s">
        <v>1061</v>
      </c>
      <c r="C646" s="48" t="s">
        <v>3931</v>
      </c>
      <c r="D646" s="48" t="s">
        <v>741</v>
      </c>
      <c r="E646" s="48" t="s">
        <v>5986</v>
      </c>
      <c r="F646" s="48" t="s">
        <v>949</v>
      </c>
      <c r="G646" s="48" t="s">
        <v>965</v>
      </c>
      <c r="H646" s="48" t="s">
        <v>4894</v>
      </c>
    </row>
    <row r="647" spans="1:8" ht="15" x14ac:dyDescent="0.25">
      <c r="A647" s="48" t="s">
        <v>5987</v>
      </c>
      <c r="B647" s="48" t="s">
        <v>1061</v>
      </c>
      <c r="C647" s="48" t="s">
        <v>3931</v>
      </c>
      <c r="D647" s="48" t="s">
        <v>742</v>
      </c>
      <c r="E647" s="48" t="s">
        <v>5988</v>
      </c>
      <c r="F647" s="48" t="s">
        <v>949</v>
      </c>
      <c r="G647" s="48" t="s">
        <v>943</v>
      </c>
      <c r="H647" s="48" t="s">
        <v>4910</v>
      </c>
    </row>
    <row r="648" spans="1:8" ht="15" x14ac:dyDescent="0.25">
      <c r="A648" s="48" t="s">
        <v>5989</v>
      </c>
      <c r="B648" s="48" t="s">
        <v>1061</v>
      </c>
      <c r="C648" s="48" t="s">
        <v>3931</v>
      </c>
      <c r="D648" s="48" t="s">
        <v>743</v>
      </c>
      <c r="E648" s="48" t="s">
        <v>5990</v>
      </c>
      <c r="F648" s="48" t="s">
        <v>949</v>
      </c>
      <c r="G648" s="48" t="s">
        <v>999</v>
      </c>
      <c r="H648" s="48" t="s">
        <v>4886</v>
      </c>
    </row>
    <row r="649" spans="1:8" ht="15" x14ac:dyDescent="0.25">
      <c r="A649" s="48" t="s">
        <v>5991</v>
      </c>
      <c r="B649" s="48" t="s">
        <v>1061</v>
      </c>
      <c r="C649" s="48" t="s">
        <v>3931</v>
      </c>
      <c r="D649" s="48" t="s">
        <v>744</v>
      </c>
      <c r="E649" s="48" t="s">
        <v>5992</v>
      </c>
      <c r="F649" s="48" t="s">
        <v>949</v>
      </c>
      <c r="G649" s="48" t="s">
        <v>952</v>
      </c>
      <c r="H649" s="48" t="s">
        <v>4889</v>
      </c>
    </row>
    <row r="650" spans="1:8" ht="15" x14ac:dyDescent="0.25">
      <c r="A650" s="48" t="s">
        <v>5993</v>
      </c>
      <c r="B650" s="48" t="s">
        <v>1061</v>
      </c>
      <c r="C650" s="48" t="s">
        <v>3931</v>
      </c>
      <c r="D650" s="48" t="s">
        <v>745</v>
      </c>
      <c r="E650" s="48" t="s">
        <v>5994</v>
      </c>
      <c r="F650" s="48" t="s">
        <v>949</v>
      </c>
      <c r="G650" s="48" t="s">
        <v>952</v>
      </c>
      <c r="H650" s="48" t="s">
        <v>4889</v>
      </c>
    </row>
    <row r="651" spans="1:8" ht="15" x14ac:dyDescent="0.25">
      <c r="A651" s="48" t="s">
        <v>5995</v>
      </c>
      <c r="B651" s="48" t="s">
        <v>1061</v>
      </c>
      <c r="C651" s="48" t="s">
        <v>3931</v>
      </c>
      <c r="D651" s="48" t="s">
        <v>746</v>
      </c>
      <c r="E651" s="48" t="s">
        <v>5996</v>
      </c>
      <c r="F651" s="48" t="s">
        <v>949</v>
      </c>
      <c r="G651" s="48" t="s">
        <v>952</v>
      </c>
      <c r="H651" s="48" t="s">
        <v>4889</v>
      </c>
    </row>
    <row r="652" spans="1:8" ht="15" x14ac:dyDescent="0.25">
      <c r="A652" s="48" t="s">
        <v>5997</v>
      </c>
      <c r="B652" s="48" t="s">
        <v>1061</v>
      </c>
      <c r="C652" s="48" t="s">
        <v>3931</v>
      </c>
      <c r="D652" s="48" t="s">
        <v>747</v>
      </c>
      <c r="E652" s="48" t="s">
        <v>5998</v>
      </c>
      <c r="F652" s="48" t="s">
        <v>949</v>
      </c>
      <c r="G652" s="48" t="s">
        <v>976</v>
      </c>
      <c r="H652" s="48" t="s">
        <v>4883</v>
      </c>
    </row>
    <row r="653" spans="1:8" ht="15" x14ac:dyDescent="0.25">
      <c r="A653" s="48" t="s">
        <v>2941</v>
      </c>
      <c r="B653" s="48" t="s">
        <v>1061</v>
      </c>
      <c r="C653" s="48" t="s">
        <v>3931</v>
      </c>
      <c r="D653" s="48" t="s">
        <v>748</v>
      </c>
      <c r="E653" s="48" t="s">
        <v>5999</v>
      </c>
      <c r="F653" s="48" t="s">
        <v>949</v>
      </c>
      <c r="G653" s="48" t="s">
        <v>952</v>
      </c>
      <c r="H653" s="48" t="s">
        <v>4889</v>
      </c>
    </row>
    <row r="654" spans="1:8" ht="15" x14ac:dyDescent="0.25">
      <c r="A654" s="48" t="s">
        <v>6000</v>
      </c>
      <c r="B654" s="48" t="s">
        <v>1061</v>
      </c>
      <c r="C654" s="48" t="s">
        <v>3931</v>
      </c>
      <c r="D654" s="48" t="s">
        <v>749</v>
      </c>
      <c r="E654" s="48" t="s">
        <v>6001</v>
      </c>
      <c r="F654" s="48" t="s">
        <v>949</v>
      </c>
      <c r="G654" s="48" t="s">
        <v>976</v>
      </c>
      <c r="H654" s="48" t="s">
        <v>4883</v>
      </c>
    </row>
    <row r="655" spans="1:8" ht="15" x14ac:dyDescent="0.25">
      <c r="A655" s="48" t="s">
        <v>6002</v>
      </c>
      <c r="B655" s="48" t="s">
        <v>1061</v>
      </c>
      <c r="C655" s="48" t="s">
        <v>3931</v>
      </c>
      <c r="D655" s="48" t="s">
        <v>750</v>
      </c>
      <c r="E655" s="48" t="s">
        <v>6003</v>
      </c>
      <c r="F655" s="48" t="s">
        <v>949</v>
      </c>
      <c r="G655" s="48" t="s">
        <v>943</v>
      </c>
      <c r="H655" s="48" t="s">
        <v>4910</v>
      </c>
    </row>
    <row r="656" spans="1:8" ht="15" x14ac:dyDescent="0.25">
      <c r="A656" s="48" t="s">
        <v>6004</v>
      </c>
      <c r="B656" s="48" t="s">
        <v>1061</v>
      </c>
      <c r="C656" s="48" t="s">
        <v>3931</v>
      </c>
      <c r="D656" s="48" t="s">
        <v>751</v>
      </c>
      <c r="E656" s="48" t="s">
        <v>6005</v>
      </c>
      <c r="F656" s="48" t="s">
        <v>949</v>
      </c>
      <c r="G656" s="48" t="s">
        <v>1389</v>
      </c>
      <c r="H656" s="48" t="s">
        <v>5366</v>
      </c>
    </row>
    <row r="657" spans="1:8" ht="15" x14ac:dyDescent="0.25">
      <c r="A657" s="48" t="s">
        <v>6006</v>
      </c>
      <c r="B657" s="48" t="s">
        <v>1061</v>
      </c>
      <c r="C657" s="48" t="s">
        <v>3931</v>
      </c>
      <c r="D657" s="48" t="s">
        <v>752</v>
      </c>
      <c r="E657" s="48" t="s">
        <v>6007</v>
      </c>
      <c r="F657" s="48" t="s">
        <v>949</v>
      </c>
      <c r="G657" s="48" t="s">
        <v>1259</v>
      </c>
      <c r="H657" s="48" t="s">
        <v>4950</v>
      </c>
    </row>
    <row r="658" spans="1:8" ht="15" x14ac:dyDescent="0.25">
      <c r="A658" s="48" t="s">
        <v>6008</v>
      </c>
      <c r="B658" s="48" t="s">
        <v>1061</v>
      </c>
      <c r="C658" s="48" t="s">
        <v>3931</v>
      </c>
      <c r="D658" s="48" t="s">
        <v>753</v>
      </c>
      <c r="E658" s="48" t="s">
        <v>6009</v>
      </c>
      <c r="F658" s="48" t="s">
        <v>949</v>
      </c>
      <c r="G658" s="48" t="s">
        <v>1259</v>
      </c>
      <c r="H658" s="48" t="s">
        <v>4950</v>
      </c>
    </row>
    <row r="659" spans="1:8" ht="15" x14ac:dyDescent="0.25">
      <c r="A659" s="48" t="s">
        <v>6010</v>
      </c>
      <c r="B659" s="48" t="s">
        <v>1061</v>
      </c>
      <c r="C659" s="48" t="s">
        <v>3931</v>
      </c>
      <c r="D659" s="48" t="s">
        <v>754</v>
      </c>
      <c r="E659" s="48" t="s">
        <v>6011</v>
      </c>
      <c r="F659" s="48" t="s">
        <v>949</v>
      </c>
      <c r="G659" s="48" t="s">
        <v>1259</v>
      </c>
      <c r="H659" s="48" t="s">
        <v>4950</v>
      </c>
    </row>
    <row r="660" spans="1:8" ht="15" x14ac:dyDescent="0.25">
      <c r="A660" s="48" t="s">
        <v>6012</v>
      </c>
      <c r="B660" s="48" t="s">
        <v>1061</v>
      </c>
      <c r="C660" s="48" t="s">
        <v>3931</v>
      </c>
      <c r="D660" s="48" t="s">
        <v>755</v>
      </c>
      <c r="E660" s="48" t="s">
        <v>6013</v>
      </c>
      <c r="F660" s="48" t="s">
        <v>949</v>
      </c>
      <c r="G660" s="48" t="s">
        <v>1259</v>
      </c>
      <c r="H660" s="48" t="s">
        <v>4950</v>
      </c>
    </row>
    <row r="661" spans="1:8" ht="15" x14ac:dyDescent="0.25">
      <c r="A661" s="48" t="s">
        <v>6014</v>
      </c>
      <c r="B661" s="48" t="s">
        <v>1061</v>
      </c>
      <c r="C661" s="48" t="s">
        <v>3931</v>
      </c>
      <c r="D661" s="48" t="s">
        <v>756</v>
      </c>
      <c r="E661" s="48" t="s">
        <v>6015</v>
      </c>
      <c r="F661" s="48" t="s">
        <v>949</v>
      </c>
      <c r="G661" s="48" t="s">
        <v>1259</v>
      </c>
      <c r="H661" s="48" t="s">
        <v>4950</v>
      </c>
    </row>
    <row r="662" spans="1:8" ht="15" x14ac:dyDescent="0.25">
      <c r="A662" s="48" t="s">
        <v>6016</v>
      </c>
      <c r="B662" s="48" t="s">
        <v>1611</v>
      </c>
      <c r="C662" s="48" t="s">
        <v>4232</v>
      </c>
      <c r="D662" s="48" t="s">
        <v>758</v>
      </c>
      <c r="E662" s="48" t="s">
        <v>6017</v>
      </c>
      <c r="F662" s="48" t="s">
        <v>949</v>
      </c>
      <c r="G662" s="48" t="s">
        <v>952</v>
      </c>
      <c r="H662" s="48" t="s">
        <v>4889</v>
      </c>
    </row>
    <row r="663" spans="1:8" ht="15" x14ac:dyDescent="0.25">
      <c r="A663" s="48" t="s">
        <v>6018</v>
      </c>
      <c r="B663" s="48" t="s">
        <v>1611</v>
      </c>
      <c r="C663" s="48" t="s">
        <v>4232</v>
      </c>
      <c r="D663" s="48" t="s">
        <v>759</v>
      </c>
      <c r="E663" s="48" t="s">
        <v>6019</v>
      </c>
      <c r="F663" s="48" t="s">
        <v>949</v>
      </c>
      <c r="G663" s="48" t="s">
        <v>2520</v>
      </c>
      <c r="H663" s="48" t="s">
        <v>5377</v>
      </c>
    </row>
    <row r="664" spans="1:8" ht="15" x14ac:dyDescent="0.25">
      <c r="A664" s="48" t="s">
        <v>6020</v>
      </c>
      <c r="B664" s="48" t="s">
        <v>1611</v>
      </c>
      <c r="C664" s="48" t="s">
        <v>4232</v>
      </c>
      <c r="D664" s="48" t="s">
        <v>760</v>
      </c>
      <c r="E664" s="48" t="s">
        <v>6021</v>
      </c>
      <c r="F664" s="48" t="s">
        <v>949</v>
      </c>
      <c r="G664" s="48" t="s">
        <v>965</v>
      </c>
      <c r="H664" s="48" t="s">
        <v>4894</v>
      </c>
    </row>
    <row r="665" spans="1:8" ht="15" x14ac:dyDescent="0.25">
      <c r="A665" s="48" t="s">
        <v>6022</v>
      </c>
      <c r="B665" s="48" t="s">
        <v>1611</v>
      </c>
      <c r="C665" s="48" t="s">
        <v>4232</v>
      </c>
      <c r="D665" s="48" t="s">
        <v>761</v>
      </c>
      <c r="E665" s="48" t="s">
        <v>6023</v>
      </c>
      <c r="F665" s="48" t="s">
        <v>949</v>
      </c>
      <c r="G665" s="48" t="s">
        <v>952</v>
      </c>
      <c r="H665" s="48" t="s">
        <v>4889</v>
      </c>
    </row>
    <row r="666" spans="1:8" ht="15" x14ac:dyDescent="0.25">
      <c r="A666" s="48" t="s">
        <v>6024</v>
      </c>
      <c r="B666" s="48" t="s">
        <v>1611</v>
      </c>
      <c r="C666" s="48" t="s">
        <v>4232</v>
      </c>
      <c r="D666" s="48" t="s">
        <v>762</v>
      </c>
      <c r="E666" s="48" t="s">
        <v>6025</v>
      </c>
      <c r="F666" s="48" t="s">
        <v>949</v>
      </c>
      <c r="G666" s="48" t="s">
        <v>952</v>
      </c>
      <c r="H666" s="48" t="s">
        <v>4889</v>
      </c>
    </row>
    <row r="667" spans="1:8" ht="15" x14ac:dyDescent="0.25">
      <c r="A667" s="48" t="s">
        <v>6026</v>
      </c>
      <c r="B667" s="48" t="s">
        <v>1611</v>
      </c>
      <c r="C667" s="48" t="s">
        <v>4232</v>
      </c>
      <c r="D667" s="48" t="s">
        <v>763</v>
      </c>
      <c r="E667" s="48" t="s">
        <v>6027</v>
      </c>
      <c r="F667" s="48" t="s">
        <v>949</v>
      </c>
      <c r="G667" s="48" t="s">
        <v>976</v>
      </c>
      <c r="H667" s="48" t="s">
        <v>4883</v>
      </c>
    </row>
    <row r="668" spans="1:8" ht="15" x14ac:dyDescent="0.25">
      <c r="A668" s="48" t="s">
        <v>6028</v>
      </c>
      <c r="B668" s="48" t="s">
        <v>1611</v>
      </c>
      <c r="C668" s="48" t="s">
        <v>4232</v>
      </c>
      <c r="D668" s="48" t="s">
        <v>764</v>
      </c>
      <c r="E668" s="48" t="s">
        <v>6029</v>
      </c>
      <c r="F668" s="48" t="s">
        <v>949</v>
      </c>
      <c r="G668" s="48" t="s">
        <v>965</v>
      </c>
      <c r="H668" s="48" t="s">
        <v>4894</v>
      </c>
    </row>
    <row r="669" spans="1:8" ht="15" x14ac:dyDescent="0.25">
      <c r="A669" s="48" t="s">
        <v>6030</v>
      </c>
      <c r="B669" s="48" t="s">
        <v>1611</v>
      </c>
      <c r="C669" s="48" t="s">
        <v>4232</v>
      </c>
      <c r="D669" s="48" t="s">
        <v>765</v>
      </c>
      <c r="E669" s="48" t="s">
        <v>6031</v>
      </c>
      <c r="F669" s="48" t="s">
        <v>949</v>
      </c>
      <c r="G669" s="48" t="s">
        <v>2520</v>
      </c>
      <c r="H669" s="48" t="s">
        <v>5377</v>
      </c>
    </row>
    <row r="670" spans="1:8" ht="15" x14ac:dyDescent="0.25">
      <c r="A670" s="48" t="s">
        <v>6032</v>
      </c>
      <c r="B670" s="48" t="s">
        <v>1611</v>
      </c>
      <c r="C670" s="48" t="s">
        <v>4423</v>
      </c>
      <c r="D670" s="48" t="s">
        <v>767</v>
      </c>
      <c r="E670" s="48" t="s">
        <v>6033</v>
      </c>
      <c r="F670" s="48" t="s">
        <v>949</v>
      </c>
      <c r="G670" s="48" t="s">
        <v>1259</v>
      </c>
      <c r="H670" s="48" t="s">
        <v>4950</v>
      </c>
    </row>
    <row r="671" spans="1:8" ht="15" x14ac:dyDescent="0.25">
      <c r="A671" s="48" t="s">
        <v>6034</v>
      </c>
      <c r="B671" s="48" t="s">
        <v>1611</v>
      </c>
      <c r="C671" s="48" t="s">
        <v>4423</v>
      </c>
      <c r="D671" s="48" t="s">
        <v>768</v>
      </c>
      <c r="E671" s="48" t="s">
        <v>6035</v>
      </c>
      <c r="F671" s="48" t="s">
        <v>949</v>
      </c>
      <c r="G671" s="48" t="s">
        <v>965</v>
      </c>
      <c r="H671" s="48" t="s">
        <v>4894</v>
      </c>
    </row>
    <row r="672" spans="1:8" ht="15" x14ac:dyDescent="0.25">
      <c r="A672" s="48" t="s">
        <v>6036</v>
      </c>
      <c r="B672" s="48" t="s">
        <v>1611</v>
      </c>
      <c r="C672" s="48" t="s">
        <v>4423</v>
      </c>
      <c r="D672" s="48" t="s">
        <v>769</v>
      </c>
      <c r="E672" s="48" t="s">
        <v>6037</v>
      </c>
      <c r="F672" s="48" t="s">
        <v>949</v>
      </c>
      <c r="G672" s="48" t="s">
        <v>952</v>
      </c>
      <c r="H672" s="48" t="s">
        <v>4889</v>
      </c>
    </row>
    <row r="673" spans="1:8" ht="15" x14ac:dyDescent="0.25">
      <c r="A673" s="48" t="s">
        <v>6038</v>
      </c>
      <c r="B673" s="48" t="s">
        <v>1611</v>
      </c>
      <c r="C673" s="48" t="s">
        <v>4423</v>
      </c>
      <c r="D673" s="48" t="s">
        <v>770</v>
      </c>
      <c r="E673" s="48" t="s">
        <v>6039</v>
      </c>
      <c r="F673" s="48" t="s">
        <v>949</v>
      </c>
      <c r="G673" s="48" t="s">
        <v>1259</v>
      </c>
      <c r="H673" s="48" t="s">
        <v>4950</v>
      </c>
    </row>
    <row r="674" spans="1:8" ht="15" x14ac:dyDescent="0.25">
      <c r="A674" s="48" t="s">
        <v>6040</v>
      </c>
      <c r="B674" s="48" t="s">
        <v>1611</v>
      </c>
      <c r="C674" s="48" t="s">
        <v>4423</v>
      </c>
      <c r="D674" s="48" t="s">
        <v>771</v>
      </c>
      <c r="E674" s="48" t="s">
        <v>6041</v>
      </c>
      <c r="F674" s="48" t="s">
        <v>949</v>
      </c>
      <c r="G674" s="48" t="s">
        <v>999</v>
      </c>
      <c r="H674" s="48" t="s">
        <v>4886</v>
      </c>
    </row>
    <row r="675" spans="1:8" ht="15" x14ac:dyDescent="0.25">
      <c r="A675" s="48" t="s">
        <v>6042</v>
      </c>
      <c r="B675" s="48" t="s">
        <v>1611</v>
      </c>
      <c r="C675" s="48" t="s">
        <v>4423</v>
      </c>
      <c r="D675" s="48" t="s">
        <v>772</v>
      </c>
      <c r="E675" s="48" t="s">
        <v>6043</v>
      </c>
      <c r="F675" s="48" t="s">
        <v>949</v>
      </c>
      <c r="G675" s="48" t="s">
        <v>1259</v>
      </c>
      <c r="H675" s="48" t="s">
        <v>4950</v>
      </c>
    </row>
    <row r="676" spans="1:8" ht="15" x14ac:dyDescent="0.25">
      <c r="A676" s="48" t="s">
        <v>6044</v>
      </c>
      <c r="B676" s="48" t="s">
        <v>1611</v>
      </c>
      <c r="C676" s="48" t="s">
        <v>4423</v>
      </c>
      <c r="D676" s="48" t="s">
        <v>773</v>
      </c>
      <c r="E676" s="48" t="s">
        <v>6045</v>
      </c>
      <c r="F676" s="48" t="s">
        <v>949</v>
      </c>
      <c r="G676" s="48" t="s">
        <v>976</v>
      </c>
      <c r="H676" s="48" t="s">
        <v>4883</v>
      </c>
    </row>
    <row r="677" spans="1:8" ht="15" x14ac:dyDescent="0.25">
      <c r="A677" s="48" t="s">
        <v>6046</v>
      </c>
      <c r="B677" s="48" t="s">
        <v>1611</v>
      </c>
      <c r="C677" s="48" t="s">
        <v>4423</v>
      </c>
      <c r="D677" s="48" t="s">
        <v>774</v>
      </c>
      <c r="E677" s="48" t="s">
        <v>6047</v>
      </c>
      <c r="F677" s="48" t="s">
        <v>949</v>
      </c>
      <c r="G677" s="48" t="s">
        <v>976</v>
      </c>
      <c r="H677" s="48" t="s">
        <v>4883</v>
      </c>
    </row>
    <row r="678" spans="1:8" ht="15" x14ac:dyDescent="0.25">
      <c r="A678" s="48" t="s">
        <v>6048</v>
      </c>
      <c r="B678" s="48" t="s">
        <v>1611</v>
      </c>
      <c r="C678" s="48" t="s">
        <v>4423</v>
      </c>
      <c r="D678" s="48" t="s">
        <v>4457</v>
      </c>
      <c r="E678" s="48" t="s">
        <v>6049</v>
      </c>
      <c r="F678" s="48" t="s">
        <v>949</v>
      </c>
      <c r="G678" s="48" t="s">
        <v>965</v>
      </c>
      <c r="H678" s="48" t="s">
        <v>4894</v>
      </c>
    </row>
    <row r="679" spans="1:8" ht="15" x14ac:dyDescent="0.25">
      <c r="A679" s="48" t="s">
        <v>6050</v>
      </c>
      <c r="B679" s="48" t="s">
        <v>1611</v>
      </c>
      <c r="C679" s="48" t="s">
        <v>4423</v>
      </c>
      <c r="D679" s="48" t="s">
        <v>775</v>
      </c>
      <c r="E679" s="48" t="s">
        <v>6051</v>
      </c>
      <c r="F679" s="48" t="s">
        <v>949</v>
      </c>
      <c r="G679" s="48" t="s">
        <v>1259</v>
      </c>
      <c r="H679" s="48" t="s">
        <v>4950</v>
      </c>
    </row>
    <row r="680" spans="1:8" ht="15" x14ac:dyDescent="0.25">
      <c r="A680" s="48" t="s">
        <v>6052</v>
      </c>
      <c r="B680" s="48" t="s">
        <v>1611</v>
      </c>
      <c r="C680" s="48" t="s">
        <v>4135</v>
      </c>
      <c r="D680" s="48" t="s">
        <v>777</v>
      </c>
      <c r="E680" s="48" t="s">
        <v>6053</v>
      </c>
      <c r="F680" s="48" t="s">
        <v>949</v>
      </c>
      <c r="G680" s="48" t="s">
        <v>952</v>
      </c>
      <c r="H680" s="48" t="s">
        <v>4889</v>
      </c>
    </row>
    <row r="681" spans="1:8" ht="15" x14ac:dyDescent="0.25">
      <c r="A681" s="48" t="s">
        <v>6054</v>
      </c>
      <c r="B681" s="48" t="s">
        <v>1611</v>
      </c>
      <c r="C681" s="48" t="s">
        <v>4135</v>
      </c>
      <c r="D681" s="48" t="s">
        <v>778</v>
      </c>
      <c r="E681" s="48" t="s">
        <v>6055</v>
      </c>
      <c r="F681" s="48" t="s">
        <v>949</v>
      </c>
      <c r="G681" s="48" t="s">
        <v>952</v>
      </c>
      <c r="H681" s="48" t="s">
        <v>4889</v>
      </c>
    </row>
    <row r="682" spans="1:8" ht="15" x14ac:dyDescent="0.25">
      <c r="A682" s="48" t="s">
        <v>6056</v>
      </c>
      <c r="B682" s="48" t="s">
        <v>1611</v>
      </c>
      <c r="C682" s="48" t="s">
        <v>4135</v>
      </c>
      <c r="D682" s="48" t="s">
        <v>779</v>
      </c>
      <c r="E682" s="48" t="s">
        <v>6057</v>
      </c>
      <c r="F682" s="48" t="s">
        <v>949</v>
      </c>
      <c r="G682" s="48" t="s">
        <v>999</v>
      </c>
      <c r="H682" s="48" t="s">
        <v>4886</v>
      </c>
    </row>
    <row r="683" spans="1:8" ht="15" x14ac:dyDescent="0.25">
      <c r="A683" s="48" t="s">
        <v>6058</v>
      </c>
      <c r="B683" s="48" t="s">
        <v>1611</v>
      </c>
      <c r="C683" s="48" t="s">
        <v>4135</v>
      </c>
      <c r="D683" s="48" t="s">
        <v>780</v>
      </c>
      <c r="E683" s="48" t="s">
        <v>6059</v>
      </c>
      <c r="F683" s="48" t="s">
        <v>949</v>
      </c>
      <c r="G683" s="48" t="s">
        <v>976</v>
      </c>
      <c r="H683" s="48" t="s">
        <v>4883</v>
      </c>
    </row>
    <row r="684" spans="1:8" ht="15" x14ac:dyDescent="0.25">
      <c r="A684" s="48" t="s">
        <v>6060</v>
      </c>
      <c r="B684" s="48" t="s">
        <v>1611</v>
      </c>
      <c r="C684" s="48" t="s">
        <v>4135</v>
      </c>
      <c r="D684" s="48" t="s">
        <v>781</v>
      </c>
      <c r="E684" s="48" t="s">
        <v>6061</v>
      </c>
      <c r="F684" s="48" t="s">
        <v>949</v>
      </c>
      <c r="G684" s="48" t="s">
        <v>1192</v>
      </c>
      <c r="H684" s="48" t="s">
        <v>4966</v>
      </c>
    </row>
    <row r="685" spans="1:8" ht="15" x14ac:dyDescent="0.25">
      <c r="A685" s="48" t="s">
        <v>6062</v>
      </c>
      <c r="B685" s="48" t="s">
        <v>1611</v>
      </c>
      <c r="C685" s="48" t="s">
        <v>4135</v>
      </c>
      <c r="D685" s="48" t="s">
        <v>782</v>
      </c>
      <c r="E685" s="48" t="s">
        <v>6063</v>
      </c>
      <c r="F685" s="48" t="s">
        <v>949</v>
      </c>
      <c r="G685" s="48" t="s">
        <v>959</v>
      </c>
      <c r="H685" s="48" t="s">
        <v>4877</v>
      </c>
    </row>
    <row r="686" spans="1:8" ht="15" x14ac:dyDescent="0.25">
      <c r="A686" s="48" t="s">
        <v>6064</v>
      </c>
      <c r="B686" s="48" t="s">
        <v>1611</v>
      </c>
      <c r="C686" s="48" t="s">
        <v>4135</v>
      </c>
      <c r="D686" s="48" t="s">
        <v>783</v>
      </c>
      <c r="E686" s="48" t="s">
        <v>6065</v>
      </c>
      <c r="F686" s="48" t="s">
        <v>949</v>
      </c>
      <c r="G686" s="48" t="s">
        <v>999</v>
      </c>
      <c r="H686" s="48" t="s">
        <v>4886</v>
      </c>
    </row>
    <row r="687" spans="1:8" ht="15" x14ac:dyDescent="0.25">
      <c r="A687" s="48" t="s">
        <v>6066</v>
      </c>
      <c r="B687" s="48" t="s">
        <v>1611</v>
      </c>
      <c r="C687" s="48" t="s">
        <v>4135</v>
      </c>
      <c r="D687" s="48" t="s">
        <v>784</v>
      </c>
      <c r="E687" s="48" t="s">
        <v>6067</v>
      </c>
      <c r="F687" s="48" t="s">
        <v>949</v>
      </c>
      <c r="G687" s="48" t="s">
        <v>943</v>
      </c>
      <c r="H687" s="48" t="s">
        <v>4910</v>
      </c>
    </row>
    <row r="688" spans="1:8" ht="15" x14ac:dyDescent="0.25">
      <c r="A688" s="48" t="s">
        <v>6068</v>
      </c>
      <c r="B688" s="48" t="s">
        <v>1611</v>
      </c>
      <c r="C688" s="48" t="s">
        <v>4135</v>
      </c>
      <c r="D688" s="48" t="s">
        <v>785</v>
      </c>
      <c r="E688" s="48" t="s">
        <v>6069</v>
      </c>
      <c r="F688" s="48" t="s">
        <v>949</v>
      </c>
      <c r="G688" s="48" t="s">
        <v>976</v>
      </c>
      <c r="H688" s="48" t="s">
        <v>4883</v>
      </c>
    </row>
    <row r="689" spans="1:8" ht="15" x14ac:dyDescent="0.25">
      <c r="A689" s="48" t="s">
        <v>6070</v>
      </c>
      <c r="B689" s="48" t="s">
        <v>1611</v>
      </c>
      <c r="C689" s="48" t="s">
        <v>4135</v>
      </c>
      <c r="D689" s="48" t="s">
        <v>786</v>
      </c>
      <c r="E689" s="48" t="s">
        <v>6071</v>
      </c>
      <c r="F689" s="48" t="s">
        <v>949</v>
      </c>
      <c r="G689" s="48" t="s">
        <v>959</v>
      </c>
      <c r="H689" s="48" t="s">
        <v>4877</v>
      </c>
    </row>
    <row r="690" spans="1:8" ht="15" x14ac:dyDescent="0.25">
      <c r="A690" s="48" t="s">
        <v>6072</v>
      </c>
      <c r="B690" s="48" t="s">
        <v>1611</v>
      </c>
      <c r="C690" s="48" t="s">
        <v>4135</v>
      </c>
      <c r="D690" s="48" t="s">
        <v>787</v>
      </c>
      <c r="E690" s="48" t="s">
        <v>6073</v>
      </c>
      <c r="F690" s="48" t="s">
        <v>949</v>
      </c>
      <c r="G690" s="48" t="s">
        <v>999</v>
      </c>
      <c r="H690" s="48" t="s">
        <v>4886</v>
      </c>
    </row>
    <row r="691" spans="1:8" ht="15" x14ac:dyDescent="0.25">
      <c r="A691" s="48" t="s">
        <v>6074</v>
      </c>
      <c r="B691" s="48" t="s">
        <v>1611</v>
      </c>
      <c r="C691" s="48" t="s">
        <v>4135</v>
      </c>
      <c r="D691" s="48" t="s">
        <v>788</v>
      </c>
      <c r="E691" s="48" t="s">
        <v>6075</v>
      </c>
      <c r="F691" s="48" t="s">
        <v>949</v>
      </c>
      <c r="G691" s="48" t="s">
        <v>959</v>
      </c>
      <c r="H691" s="48" t="s">
        <v>4877</v>
      </c>
    </row>
    <row r="692" spans="1:8" ht="15" x14ac:dyDescent="0.25">
      <c r="A692" s="48" t="s">
        <v>6076</v>
      </c>
      <c r="B692" s="48" t="s">
        <v>1611</v>
      </c>
      <c r="C692" s="48" t="s">
        <v>4135</v>
      </c>
      <c r="D692" s="48" t="s">
        <v>4194</v>
      </c>
      <c r="E692" s="48" t="s">
        <v>6077</v>
      </c>
      <c r="F692" s="48" t="s">
        <v>949</v>
      </c>
      <c r="G692" s="48" t="s">
        <v>952</v>
      </c>
      <c r="H692" s="48" t="s">
        <v>4889</v>
      </c>
    </row>
    <row r="693" spans="1:8" ht="15" x14ac:dyDescent="0.25">
      <c r="A693" s="48" t="s">
        <v>6078</v>
      </c>
      <c r="B693" s="48" t="s">
        <v>1611</v>
      </c>
      <c r="C693" s="48" t="s">
        <v>4135</v>
      </c>
      <c r="D693" s="48" t="s">
        <v>790</v>
      </c>
      <c r="E693" s="48" t="s">
        <v>6079</v>
      </c>
      <c r="F693" s="48" t="s">
        <v>949</v>
      </c>
      <c r="G693" s="48" t="s">
        <v>965</v>
      </c>
      <c r="H693" s="48" t="s">
        <v>4894</v>
      </c>
    </row>
    <row r="694" spans="1:8" ht="15" x14ac:dyDescent="0.25">
      <c r="A694" s="48" t="s">
        <v>6080</v>
      </c>
      <c r="B694" s="48" t="s">
        <v>1611</v>
      </c>
      <c r="C694" s="48" t="s">
        <v>4135</v>
      </c>
      <c r="D694" s="48" t="s">
        <v>791</v>
      </c>
      <c r="E694" s="48" t="s">
        <v>6081</v>
      </c>
      <c r="F694" s="48" t="s">
        <v>949</v>
      </c>
      <c r="G694" s="48" t="s">
        <v>952</v>
      </c>
      <c r="H694" s="48" t="s">
        <v>4889</v>
      </c>
    </row>
    <row r="695" spans="1:8" ht="15" x14ac:dyDescent="0.25">
      <c r="A695" s="48" t="s">
        <v>6082</v>
      </c>
      <c r="B695" s="48" t="s">
        <v>1611</v>
      </c>
      <c r="C695" s="48" t="s">
        <v>4135</v>
      </c>
      <c r="D695" s="48" t="s">
        <v>792</v>
      </c>
      <c r="E695" s="48" t="s">
        <v>6083</v>
      </c>
      <c r="F695" s="48" t="s">
        <v>949</v>
      </c>
      <c r="G695" s="48" t="s">
        <v>1100</v>
      </c>
      <c r="H695" s="48" t="s">
        <v>4908</v>
      </c>
    </row>
    <row r="696" spans="1:8" ht="15" x14ac:dyDescent="0.25">
      <c r="A696" s="48" t="s">
        <v>6084</v>
      </c>
      <c r="B696" s="48" t="s">
        <v>1611</v>
      </c>
      <c r="C696" s="48" t="s">
        <v>4135</v>
      </c>
      <c r="D696" s="48" t="s">
        <v>793</v>
      </c>
      <c r="E696" s="48" t="s">
        <v>6085</v>
      </c>
      <c r="F696" s="48" t="s">
        <v>949</v>
      </c>
      <c r="G696" s="48" t="s">
        <v>952</v>
      </c>
      <c r="H696" s="48" t="s">
        <v>4889</v>
      </c>
    </row>
    <row r="697" spans="1:8" ht="15" x14ac:dyDescent="0.25">
      <c r="A697" s="48" t="s">
        <v>6086</v>
      </c>
      <c r="B697" s="48" t="s">
        <v>1611</v>
      </c>
      <c r="C697" s="48" t="s">
        <v>4135</v>
      </c>
      <c r="D697" s="48" t="s">
        <v>4215</v>
      </c>
      <c r="E697" s="48" t="s">
        <v>4947</v>
      </c>
      <c r="F697" s="48" t="s">
        <v>949</v>
      </c>
      <c r="G697" s="48" t="s">
        <v>1259</v>
      </c>
      <c r="H697" s="48" t="s">
        <v>4950</v>
      </c>
    </row>
    <row r="698" spans="1:8" ht="15" x14ac:dyDescent="0.25">
      <c r="A698" s="48" t="s">
        <v>6087</v>
      </c>
      <c r="B698" s="48" t="s">
        <v>1611</v>
      </c>
      <c r="C698" s="48" t="s">
        <v>4135</v>
      </c>
      <c r="D698" s="48" t="s">
        <v>4217</v>
      </c>
      <c r="E698" s="48" t="s">
        <v>6088</v>
      </c>
      <c r="F698" s="48" t="s">
        <v>949</v>
      </c>
      <c r="G698" s="48" t="s">
        <v>1259</v>
      </c>
      <c r="H698" s="48" t="s">
        <v>4950</v>
      </c>
    </row>
    <row r="699" spans="1:8" ht="15" x14ac:dyDescent="0.25">
      <c r="A699" s="48" t="s">
        <v>4319</v>
      </c>
      <c r="B699" s="48" t="s">
        <v>1611</v>
      </c>
      <c r="C699" s="48" t="s">
        <v>4135</v>
      </c>
      <c r="D699" s="48" t="s">
        <v>794</v>
      </c>
      <c r="E699" s="48" t="s">
        <v>6089</v>
      </c>
      <c r="F699" s="48" t="s">
        <v>949</v>
      </c>
      <c r="G699" s="48" t="s">
        <v>1259</v>
      </c>
      <c r="H699" s="48" t="s">
        <v>4950</v>
      </c>
    </row>
    <row r="700" spans="1:8" ht="15" x14ac:dyDescent="0.25">
      <c r="A700" s="48" t="s">
        <v>6090</v>
      </c>
      <c r="B700" s="48" t="s">
        <v>1611</v>
      </c>
      <c r="C700" s="48" t="s">
        <v>4135</v>
      </c>
      <c r="D700" s="48" t="s">
        <v>795</v>
      </c>
      <c r="E700" s="48" t="s">
        <v>6091</v>
      </c>
      <c r="F700" s="48" t="s">
        <v>949</v>
      </c>
      <c r="G700" s="48" t="s">
        <v>1259</v>
      </c>
      <c r="H700" s="48" t="s">
        <v>4950</v>
      </c>
    </row>
    <row r="701" spans="1:8" ht="15" x14ac:dyDescent="0.25">
      <c r="A701" s="48" t="s">
        <v>6092</v>
      </c>
      <c r="B701" s="48" t="s">
        <v>1611</v>
      </c>
      <c r="C701" s="48" t="s">
        <v>4269</v>
      </c>
      <c r="D701" s="48" t="s">
        <v>798</v>
      </c>
      <c r="E701" s="48" t="s">
        <v>6093</v>
      </c>
      <c r="F701" s="48" t="s">
        <v>949</v>
      </c>
      <c r="G701" s="48" t="s">
        <v>2520</v>
      </c>
      <c r="H701" s="48" t="s">
        <v>5377</v>
      </c>
    </row>
    <row r="702" spans="1:8" ht="15" x14ac:dyDescent="0.25">
      <c r="A702" s="48" t="s">
        <v>6094</v>
      </c>
      <c r="B702" s="48" t="s">
        <v>1611</v>
      </c>
      <c r="C702" s="48" t="s">
        <v>4269</v>
      </c>
      <c r="D702" s="48" t="s">
        <v>799</v>
      </c>
      <c r="E702" s="48" t="s">
        <v>6095</v>
      </c>
      <c r="F702" s="48" t="s">
        <v>949</v>
      </c>
      <c r="G702" s="48" t="s">
        <v>976</v>
      </c>
      <c r="H702" s="48" t="s">
        <v>4883</v>
      </c>
    </row>
    <row r="703" spans="1:8" ht="15" x14ac:dyDescent="0.25">
      <c r="A703" s="48" t="s">
        <v>6096</v>
      </c>
      <c r="B703" s="48" t="s">
        <v>1611</v>
      </c>
      <c r="C703" s="48" t="s">
        <v>4269</v>
      </c>
      <c r="D703" s="48" t="s">
        <v>800</v>
      </c>
      <c r="E703" s="48" t="s">
        <v>6097</v>
      </c>
      <c r="F703" s="48" t="s">
        <v>949</v>
      </c>
      <c r="G703" s="48" t="s">
        <v>952</v>
      </c>
      <c r="H703" s="48" t="s">
        <v>4889</v>
      </c>
    </row>
    <row r="704" spans="1:8" ht="15" x14ac:dyDescent="0.25">
      <c r="A704" s="48" t="s">
        <v>1306</v>
      </c>
      <c r="B704" s="48" t="s">
        <v>1611</v>
      </c>
      <c r="C704" s="48" t="s">
        <v>4269</v>
      </c>
      <c r="D704" s="48" t="s">
        <v>801</v>
      </c>
      <c r="E704" s="48" t="s">
        <v>5168</v>
      </c>
      <c r="F704" s="48" t="s">
        <v>949</v>
      </c>
      <c r="G704" s="48" t="s">
        <v>1259</v>
      </c>
      <c r="H704" s="48" t="s">
        <v>4950</v>
      </c>
    </row>
    <row r="705" spans="1:8" ht="15" x14ac:dyDescent="0.25">
      <c r="A705" s="48" t="s">
        <v>6098</v>
      </c>
      <c r="B705" s="48" t="s">
        <v>1611</v>
      </c>
      <c r="C705" s="48" t="s">
        <v>4269</v>
      </c>
      <c r="D705" s="48" t="s">
        <v>802</v>
      </c>
      <c r="E705" s="48" t="s">
        <v>6099</v>
      </c>
      <c r="F705" s="48" t="s">
        <v>949</v>
      </c>
      <c r="G705" s="48" t="s">
        <v>976</v>
      </c>
      <c r="H705" s="48" t="s">
        <v>4883</v>
      </c>
    </row>
    <row r="706" spans="1:8" ht="15" x14ac:dyDescent="0.25">
      <c r="A706" s="48" t="s">
        <v>6100</v>
      </c>
      <c r="B706" s="48" t="s">
        <v>1611</v>
      </c>
      <c r="C706" s="48" t="s">
        <v>4269</v>
      </c>
      <c r="D706" s="48" t="s">
        <v>803</v>
      </c>
      <c r="E706" s="48" t="s">
        <v>6101</v>
      </c>
      <c r="F706" s="48" t="s">
        <v>949</v>
      </c>
      <c r="G706" s="48" t="s">
        <v>976</v>
      </c>
      <c r="H706" s="48" t="s">
        <v>4883</v>
      </c>
    </row>
    <row r="707" spans="1:8" ht="15" x14ac:dyDescent="0.25">
      <c r="A707" s="48" t="s">
        <v>6102</v>
      </c>
      <c r="B707" s="48" t="s">
        <v>1611</v>
      </c>
      <c r="C707" s="48" t="s">
        <v>4269</v>
      </c>
      <c r="D707" s="48" t="s">
        <v>804</v>
      </c>
      <c r="E707" s="48" t="s">
        <v>6103</v>
      </c>
      <c r="F707" s="48" t="s">
        <v>949</v>
      </c>
      <c r="G707" s="48" t="s">
        <v>952</v>
      </c>
      <c r="H707" s="48" t="s">
        <v>4889</v>
      </c>
    </row>
    <row r="708" spans="1:8" ht="15" x14ac:dyDescent="0.25">
      <c r="A708" s="48" t="s">
        <v>6104</v>
      </c>
      <c r="B708" s="48" t="s">
        <v>1611</v>
      </c>
      <c r="C708" s="48" t="s">
        <v>4305</v>
      </c>
      <c r="D708" s="48" t="s">
        <v>806</v>
      </c>
      <c r="E708" s="48" t="s">
        <v>6105</v>
      </c>
      <c r="F708" s="48" t="s">
        <v>949</v>
      </c>
      <c r="G708" s="48" t="s">
        <v>1010</v>
      </c>
      <c r="H708" s="48" t="s">
        <v>4891</v>
      </c>
    </row>
    <row r="709" spans="1:8" ht="15" x14ac:dyDescent="0.25">
      <c r="A709" s="48" t="s">
        <v>6106</v>
      </c>
      <c r="B709" s="48" t="s">
        <v>1611</v>
      </c>
      <c r="C709" s="48" t="s">
        <v>4305</v>
      </c>
      <c r="D709" s="48" t="s">
        <v>807</v>
      </c>
      <c r="E709" s="48" t="s">
        <v>6107</v>
      </c>
      <c r="F709" s="48" t="s">
        <v>949</v>
      </c>
      <c r="G709" s="48" t="s">
        <v>959</v>
      </c>
      <c r="H709" s="48" t="s">
        <v>4877</v>
      </c>
    </row>
    <row r="710" spans="1:8" ht="15" x14ac:dyDescent="0.25">
      <c r="A710" s="48" t="s">
        <v>6108</v>
      </c>
      <c r="B710" s="48" t="s">
        <v>1611</v>
      </c>
      <c r="C710" s="48" t="s">
        <v>4401</v>
      </c>
      <c r="D710" s="48" t="s">
        <v>809</v>
      </c>
      <c r="E710" s="48" t="s">
        <v>6109</v>
      </c>
      <c r="F710" s="48" t="s">
        <v>949</v>
      </c>
      <c r="G710" s="48" t="s">
        <v>1063</v>
      </c>
      <c r="H710" s="48" t="s">
        <v>4934</v>
      </c>
    </row>
    <row r="711" spans="1:8" ht="15" x14ac:dyDescent="0.25">
      <c r="A711" s="48" t="s">
        <v>6110</v>
      </c>
      <c r="B711" s="48" t="s">
        <v>1611</v>
      </c>
      <c r="C711" s="48" t="s">
        <v>4401</v>
      </c>
      <c r="D711" s="48" t="s">
        <v>810</v>
      </c>
      <c r="E711" s="48" t="s">
        <v>6111</v>
      </c>
      <c r="F711" s="48" t="s">
        <v>949</v>
      </c>
      <c r="G711" s="48" t="s">
        <v>976</v>
      </c>
      <c r="H711" s="48" t="s">
        <v>4883</v>
      </c>
    </row>
    <row r="712" spans="1:8" ht="15" x14ac:dyDescent="0.25">
      <c r="A712" s="48" t="s">
        <v>6112</v>
      </c>
      <c r="B712" s="48" t="s">
        <v>1611</v>
      </c>
      <c r="C712" s="48" t="s">
        <v>4401</v>
      </c>
      <c r="D712" s="48" t="s">
        <v>811</v>
      </c>
      <c r="E712" s="48" t="s">
        <v>6113</v>
      </c>
      <c r="F712" s="48" t="s">
        <v>949</v>
      </c>
      <c r="G712" s="48" t="s">
        <v>952</v>
      </c>
      <c r="H712" s="48" t="s">
        <v>4889</v>
      </c>
    </row>
    <row r="713" spans="1:8" ht="15" x14ac:dyDescent="0.25">
      <c r="A713" s="48" t="s">
        <v>6114</v>
      </c>
      <c r="B713" s="48" t="s">
        <v>1611</v>
      </c>
      <c r="C713" s="48" t="s">
        <v>4401</v>
      </c>
      <c r="D713" s="48" t="s">
        <v>812</v>
      </c>
      <c r="E713" s="48" t="s">
        <v>6115</v>
      </c>
      <c r="F713" s="48" t="s">
        <v>949</v>
      </c>
      <c r="G713" s="48" t="s">
        <v>1063</v>
      </c>
      <c r="H713" s="48" t="s">
        <v>4934</v>
      </c>
    </row>
    <row r="714" spans="1:8" ht="15" x14ac:dyDescent="0.25">
      <c r="A714" s="48" t="s">
        <v>1105</v>
      </c>
      <c r="B714" s="48" t="s">
        <v>1611</v>
      </c>
      <c r="C714" s="48" t="s">
        <v>4318</v>
      </c>
      <c r="D714" s="48" t="s">
        <v>815</v>
      </c>
      <c r="E714" s="48" t="s">
        <v>6116</v>
      </c>
      <c r="F714" s="48" t="s">
        <v>949</v>
      </c>
      <c r="G714" s="48" t="s">
        <v>1010</v>
      </c>
      <c r="H714" s="48" t="s">
        <v>4891</v>
      </c>
    </row>
    <row r="715" spans="1:8" ht="15" x14ac:dyDescent="0.25">
      <c r="A715" s="48" t="s">
        <v>6117</v>
      </c>
      <c r="B715" s="48" t="s">
        <v>1611</v>
      </c>
      <c r="C715" s="48" t="s">
        <v>4318</v>
      </c>
      <c r="D715" s="48" t="s">
        <v>816</v>
      </c>
      <c r="E715" s="48" t="s">
        <v>6118</v>
      </c>
      <c r="F715" s="48" t="s">
        <v>949</v>
      </c>
      <c r="G715" s="48" t="s">
        <v>952</v>
      </c>
      <c r="H715" s="48" t="s">
        <v>4889</v>
      </c>
    </row>
    <row r="716" spans="1:8" ht="15" x14ac:dyDescent="0.25">
      <c r="A716" s="48" t="s">
        <v>6119</v>
      </c>
      <c r="B716" s="48" t="s">
        <v>1611</v>
      </c>
      <c r="C716" s="48" t="s">
        <v>4318</v>
      </c>
      <c r="D716" s="48" t="s">
        <v>817</v>
      </c>
      <c r="E716" s="48" t="s">
        <v>6120</v>
      </c>
      <c r="F716" s="48" t="s">
        <v>949</v>
      </c>
      <c r="G716" s="48" t="s">
        <v>2520</v>
      </c>
      <c r="H716" s="48" t="s">
        <v>5377</v>
      </c>
    </row>
    <row r="717" spans="1:8" ht="15" x14ac:dyDescent="0.25">
      <c r="A717" s="48" t="s">
        <v>6121</v>
      </c>
      <c r="B717" s="48" t="s">
        <v>1611</v>
      </c>
      <c r="C717" s="48" t="s">
        <v>4318</v>
      </c>
      <c r="D717" s="48" t="s">
        <v>818</v>
      </c>
      <c r="E717" s="48" t="s">
        <v>6122</v>
      </c>
      <c r="F717" s="48" t="s">
        <v>949</v>
      </c>
      <c r="G717" s="48" t="s">
        <v>1010</v>
      </c>
      <c r="H717" s="48" t="s">
        <v>4891</v>
      </c>
    </row>
    <row r="718" spans="1:8" ht="15" x14ac:dyDescent="0.25">
      <c r="A718" s="48" t="s">
        <v>6123</v>
      </c>
      <c r="B718" s="48" t="s">
        <v>1611</v>
      </c>
      <c r="C718" s="48" t="s">
        <v>4318</v>
      </c>
      <c r="D718" s="48" t="s">
        <v>819</v>
      </c>
      <c r="E718" s="48" t="s">
        <v>6124</v>
      </c>
      <c r="F718" s="48" t="s">
        <v>949</v>
      </c>
      <c r="G718" s="48" t="s">
        <v>952</v>
      </c>
      <c r="H718" s="48" t="s">
        <v>4889</v>
      </c>
    </row>
    <row r="719" spans="1:8" ht="15" x14ac:dyDescent="0.25">
      <c r="A719" s="48" t="s">
        <v>6125</v>
      </c>
      <c r="B719" s="48" t="s">
        <v>1611</v>
      </c>
      <c r="C719" s="48" t="s">
        <v>4318</v>
      </c>
      <c r="D719" s="48" t="s">
        <v>820</v>
      </c>
      <c r="E719" s="48" t="s">
        <v>6126</v>
      </c>
      <c r="F719" s="48" t="s">
        <v>949</v>
      </c>
      <c r="G719" s="48" t="s">
        <v>952</v>
      </c>
      <c r="H719" s="48" t="s">
        <v>4889</v>
      </c>
    </row>
    <row r="720" spans="1:8" ht="15" x14ac:dyDescent="0.25">
      <c r="A720" s="48" t="s">
        <v>6127</v>
      </c>
      <c r="B720" s="48" t="s">
        <v>1611</v>
      </c>
      <c r="C720" s="48" t="s">
        <v>4318</v>
      </c>
      <c r="D720" s="48" t="s">
        <v>821</v>
      </c>
      <c r="E720" s="48" t="s">
        <v>6128</v>
      </c>
      <c r="F720" s="48" t="s">
        <v>949</v>
      </c>
      <c r="G720" s="48" t="s">
        <v>1063</v>
      </c>
      <c r="H720" s="48" t="s">
        <v>4934</v>
      </c>
    </row>
    <row r="721" spans="1:8" ht="15" x14ac:dyDescent="0.25">
      <c r="A721" s="48" t="s">
        <v>6129</v>
      </c>
      <c r="B721" s="48" t="s">
        <v>1611</v>
      </c>
      <c r="C721" s="48" t="s">
        <v>4318</v>
      </c>
      <c r="D721" s="48" t="s">
        <v>822</v>
      </c>
      <c r="E721" s="48" t="s">
        <v>6130</v>
      </c>
      <c r="F721" s="48" t="s">
        <v>949</v>
      </c>
      <c r="G721" s="48" t="s">
        <v>952</v>
      </c>
      <c r="H721" s="48" t="s">
        <v>4889</v>
      </c>
    </row>
    <row r="722" spans="1:8" ht="15" x14ac:dyDescent="0.25">
      <c r="A722" s="48" t="s">
        <v>6131</v>
      </c>
      <c r="B722" s="48" t="s">
        <v>1611</v>
      </c>
      <c r="C722" s="48" t="s">
        <v>4318</v>
      </c>
      <c r="D722" s="48" t="s">
        <v>823</v>
      </c>
      <c r="E722" s="48" t="s">
        <v>6132</v>
      </c>
      <c r="F722" s="48" t="s">
        <v>949</v>
      </c>
      <c r="G722" s="48" t="s">
        <v>952</v>
      </c>
      <c r="H722" s="48" t="s">
        <v>4889</v>
      </c>
    </row>
    <row r="723" spans="1:8" ht="15" x14ac:dyDescent="0.25">
      <c r="A723" s="48" t="s">
        <v>6133</v>
      </c>
      <c r="B723" s="48" t="s">
        <v>1611</v>
      </c>
      <c r="C723" s="48" t="s">
        <v>4318</v>
      </c>
      <c r="D723" s="48" t="s">
        <v>824</v>
      </c>
      <c r="E723" s="48" t="s">
        <v>6134</v>
      </c>
      <c r="F723" s="48" t="s">
        <v>949</v>
      </c>
      <c r="G723" s="48" t="s">
        <v>1010</v>
      </c>
      <c r="H723" s="48" t="s">
        <v>4891</v>
      </c>
    </row>
    <row r="724" spans="1:8" ht="15" x14ac:dyDescent="0.25">
      <c r="A724" s="48" t="s">
        <v>6135</v>
      </c>
      <c r="B724" s="48" t="s">
        <v>1611</v>
      </c>
      <c r="C724" s="48" t="s">
        <v>4318</v>
      </c>
      <c r="D724" s="48" t="s">
        <v>825</v>
      </c>
      <c r="E724" s="48" t="s">
        <v>6136</v>
      </c>
      <c r="F724" s="48" t="s">
        <v>949</v>
      </c>
      <c r="G724" s="48" t="s">
        <v>976</v>
      </c>
      <c r="H724" s="48" t="s">
        <v>4883</v>
      </c>
    </row>
    <row r="725" spans="1:8" ht="15" x14ac:dyDescent="0.25">
      <c r="A725" s="48" t="s">
        <v>6137</v>
      </c>
      <c r="B725" s="48" t="s">
        <v>1611</v>
      </c>
      <c r="C725" s="48" t="s">
        <v>4318</v>
      </c>
      <c r="D725" s="48" t="s">
        <v>826</v>
      </c>
      <c r="E725" s="48" t="s">
        <v>6138</v>
      </c>
      <c r="F725" s="48" t="s">
        <v>949</v>
      </c>
      <c r="G725" s="48" t="s">
        <v>952</v>
      </c>
      <c r="H725" s="48" t="s">
        <v>4889</v>
      </c>
    </row>
    <row r="726" spans="1:8" ht="15" x14ac:dyDescent="0.25">
      <c r="A726" s="48" t="s">
        <v>6139</v>
      </c>
      <c r="B726" s="48" t="s">
        <v>1611</v>
      </c>
      <c r="C726" s="48" t="s">
        <v>4318</v>
      </c>
      <c r="D726" s="48" t="s">
        <v>827</v>
      </c>
      <c r="E726" s="48" t="s">
        <v>6140</v>
      </c>
      <c r="F726" s="48" t="s">
        <v>949</v>
      </c>
      <c r="G726" s="48" t="s">
        <v>965</v>
      </c>
      <c r="H726" s="48" t="s">
        <v>4894</v>
      </c>
    </row>
    <row r="727" spans="1:8" ht="15" x14ac:dyDescent="0.25">
      <c r="A727" s="48" t="s">
        <v>6141</v>
      </c>
      <c r="B727" s="48" t="s">
        <v>1611</v>
      </c>
      <c r="C727" s="48" t="s">
        <v>4318</v>
      </c>
      <c r="D727" s="48" t="s">
        <v>828</v>
      </c>
      <c r="E727" s="48" t="s">
        <v>6142</v>
      </c>
      <c r="F727" s="48" t="s">
        <v>949</v>
      </c>
      <c r="G727" s="48" t="s">
        <v>1521</v>
      </c>
      <c r="H727" s="48" t="s">
        <v>5004</v>
      </c>
    </row>
    <row r="728" spans="1:8" ht="15" x14ac:dyDescent="0.25">
      <c r="A728" s="48" t="s">
        <v>6143</v>
      </c>
      <c r="B728" s="48" t="s">
        <v>1611</v>
      </c>
      <c r="C728" s="48" t="s">
        <v>4318</v>
      </c>
      <c r="D728" s="48" t="s">
        <v>829</v>
      </c>
      <c r="E728" s="48" t="s">
        <v>6144</v>
      </c>
      <c r="F728" s="48" t="s">
        <v>949</v>
      </c>
      <c r="G728" s="48" t="s">
        <v>976</v>
      </c>
      <c r="H728" s="48" t="s">
        <v>4883</v>
      </c>
    </row>
    <row r="729" spans="1:8" ht="15" x14ac:dyDescent="0.25">
      <c r="A729" s="48" t="s">
        <v>6145</v>
      </c>
      <c r="B729" s="48" t="s">
        <v>1611</v>
      </c>
      <c r="C729" s="48" t="s">
        <v>4318</v>
      </c>
      <c r="D729" s="48" t="s">
        <v>830</v>
      </c>
      <c r="E729" s="48" t="s">
        <v>6146</v>
      </c>
      <c r="F729" s="48" t="s">
        <v>949</v>
      </c>
      <c r="G729" s="48" t="s">
        <v>999</v>
      </c>
      <c r="H729" s="48" t="s">
        <v>4886</v>
      </c>
    </row>
    <row r="730" spans="1:8" ht="15" x14ac:dyDescent="0.25">
      <c r="A730" s="48" t="s">
        <v>6147</v>
      </c>
      <c r="B730" s="48" t="s">
        <v>1611</v>
      </c>
      <c r="C730" s="48" t="s">
        <v>4318</v>
      </c>
      <c r="D730" s="48" t="s">
        <v>831</v>
      </c>
      <c r="E730" s="48" t="s">
        <v>6148</v>
      </c>
      <c r="F730" s="48" t="s">
        <v>949</v>
      </c>
      <c r="G730" s="48" t="s">
        <v>976</v>
      </c>
      <c r="H730" s="48" t="s">
        <v>4883</v>
      </c>
    </row>
    <row r="731" spans="1:8" ht="15" x14ac:dyDescent="0.25">
      <c r="A731" s="48" t="s">
        <v>6149</v>
      </c>
      <c r="B731" s="48" t="s">
        <v>1611</v>
      </c>
      <c r="C731" s="48" t="s">
        <v>4318</v>
      </c>
      <c r="D731" s="48" t="s">
        <v>832</v>
      </c>
      <c r="E731" s="48" t="s">
        <v>6150</v>
      </c>
      <c r="F731" s="48" t="s">
        <v>949</v>
      </c>
      <c r="G731" s="48" t="s">
        <v>1010</v>
      </c>
      <c r="H731" s="48" t="s">
        <v>4891</v>
      </c>
    </row>
    <row r="732" spans="1:8" ht="15" x14ac:dyDescent="0.25">
      <c r="A732" s="48" t="s">
        <v>6151</v>
      </c>
      <c r="B732" s="48" t="s">
        <v>1972</v>
      </c>
      <c r="C732" s="48" t="s">
        <v>4568</v>
      </c>
      <c r="D732" s="48" t="s">
        <v>834</v>
      </c>
      <c r="E732" s="48" t="s">
        <v>6152</v>
      </c>
      <c r="F732" s="48" t="s">
        <v>949</v>
      </c>
      <c r="G732" s="48" t="s">
        <v>965</v>
      </c>
      <c r="H732" s="48" t="s">
        <v>4894</v>
      </c>
    </row>
    <row r="733" spans="1:8" ht="15" x14ac:dyDescent="0.25">
      <c r="A733" s="48" t="s">
        <v>6153</v>
      </c>
      <c r="B733" s="48" t="s">
        <v>1972</v>
      </c>
      <c r="C733" s="48" t="s">
        <v>4568</v>
      </c>
      <c r="D733" s="48" t="s">
        <v>835</v>
      </c>
      <c r="E733" s="48" t="s">
        <v>6154</v>
      </c>
      <c r="F733" s="48" t="s">
        <v>949</v>
      </c>
      <c r="G733" s="48" t="s">
        <v>959</v>
      </c>
      <c r="H733" s="48" t="s">
        <v>4877</v>
      </c>
    </row>
    <row r="734" spans="1:8" ht="15" x14ac:dyDescent="0.25">
      <c r="A734" s="48" t="s">
        <v>6155</v>
      </c>
      <c r="B734" s="48" t="s">
        <v>1972</v>
      </c>
      <c r="C734" s="48" t="s">
        <v>4568</v>
      </c>
      <c r="D734" s="48" t="s">
        <v>836</v>
      </c>
      <c r="E734" s="48" t="s">
        <v>6156</v>
      </c>
      <c r="F734" s="48" t="s">
        <v>949</v>
      </c>
      <c r="G734" s="48" t="s">
        <v>965</v>
      </c>
      <c r="H734" s="48" t="s">
        <v>4894</v>
      </c>
    </row>
    <row r="735" spans="1:8" ht="15" x14ac:dyDescent="0.25">
      <c r="A735" s="48" t="s">
        <v>6157</v>
      </c>
      <c r="B735" s="48" t="s">
        <v>1972</v>
      </c>
      <c r="C735" s="48" t="s">
        <v>4568</v>
      </c>
      <c r="D735" s="48" t="s">
        <v>837</v>
      </c>
      <c r="E735" s="48" t="s">
        <v>6158</v>
      </c>
      <c r="F735" s="48" t="s">
        <v>949</v>
      </c>
      <c r="G735" s="48" t="s">
        <v>952</v>
      </c>
      <c r="H735" s="48" t="s">
        <v>4889</v>
      </c>
    </row>
    <row r="736" spans="1:8" ht="15" x14ac:dyDescent="0.25">
      <c r="A736" s="48" t="s">
        <v>6159</v>
      </c>
      <c r="B736" s="48" t="s">
        <v>1972</v>
      </c>
      <c r="C736" s="48" t="s">
        <v>4568</v>
      </c>
      <c r="D736" s="48" t="s">
        <v>838</v>
      </c>
      <c r="E736" s="48" t="s">
        <v>6160</v>
      </c>
      <c r="F736" s="48" t="s">
        <v>949</v>
      </c>
      <c r="G736" s="48" t="s">
        <v>1010</v>
      </c>
      <c r="H736" s="48" t="s">
        <v>4891</v>
      </c>
    </row>
    <row r="737" spans="1:8" ht="15" x14ac:dyDescent="0.25">
      <c r="A737" s="48" t="s">
        <v>6161</v>
      </c>
      <c r="B737" s="48" t="s">
        <v>1972</v>
      </c>
      <c r="C737" s="48" t="s">
        <v>4568</v>
      </c>
      <c r="D737" s="48" t="s">
        <v>839</v>
      </c>
      <c r="E737" s="48" t="s">
        <v>6162</v>
      </c>
      <c r="F737" s="48" t="s">
        <v>949</v>
      </c>
      <c r="G737" s="48" t="s">
        <v>952</v>
      </c>
      <c r="H737" s="48" t="s">
        <v>4889</v>
      </c>
    </row>
    <row r="738" spans="1:8" ht="15" x14ac:dyDescent="0.25">
      <c r="A738" s="48" t="s">
        <v>6163</v>
      </c>
      <c r="B738" s="48" t="s">
        <v>1972</v>
      </c>
      <c r="C738" s="48" t="s">
        <v>4568</v>
      </c>
      <c r="D738" s="48" t="s">
        <v>840</v>
      </c>
      <c r="E738" s="48" t="s">
        <v>6164</v>
      </c>
      <c r="F738" s="48" t="s">
        <v>949</v>
      </c>
      <c r="G738" s="48" t="s">
        <v>952</v>
      </c>
      <c r="H738" s="48" t="s">
        <v>4889</v>
      </c>
    </row>
    <row r="739" spans="1:8" ht="15" x14ac:dyDescent="0.25">
      <c r="A739" s="48" t="s">
        <v>6165</v>
      </c>
      <c r="B739" s="48" t="s">
        <v>1972</v>
      </c>
      <c r="C739" s="48" t="s">
        <v>4568</v>
      </c>
      <c r="D739" s="48" t="s">
        <v>841</v>
      </c>
      <c r="E739" s="48" t="s">
        <v>6166</v>
      </c>
      <c r="F739" s="48" t="s">
        <v>949</v>
      </c>
      <c r="G739" s="48" t="s">
        <v>976</v>
      </c>
      <c r="H739" s="48" t="s">
        <v>4883</v>
      </c>
    </row>
    <row r="740" spans="1:8" ht="15" x14ac:dyDescent="0.25">
      <c r="A740" s="48" t="s">
        <v>6167</v>
      </c>
      <c r="B740" s="48" t="s">
        <v>1972</v>
      </c>
      <c r="C740" s="48" t="s">
        <v>4568</v>
      </c>
      <c r="D740" s="48" t="s">
        <v>842</v>
      </c>
      <c r="E740" s="48" t="s">
        <v>6168</v>
      </c>
      <c r="F740" s="48" t="s">
        <v>949</v>
      </c>
      <c r="G740" s="48" t="s">
        <v>1100</v>
      </c>
      <c r="H740" s="48" t="s">
        <v>4908</v>
      </c>
    </row>
    <row r="741" spans="1:8" ht="15" x14ac:dyDescent="0.25">
      <c r="A741" s="48" t="s">
        <v>6169</v>
      </c>
      <c r="B741" s="48" t="s">
        <v>1972</v>
      </c>
      <c r="C741" s="48" t="s">
        <v>4739</v>
      </c>
      <c r="D741" s="48" t="s">
        <v>845</v>
      </c>
      <c r="E741" s="48" t="s">
        <v>6170</v>
      </c>
      <c r="F741" s="48" t="s">
        <v>949</v>
      </c>
      <c r="G741" s="48" t="s">
        <v>959</v>
      </c>
      <c r="H741" s="48" t="s">
        <v>4877</v>
      </c>
    </row>
    <row r="742" spans="1:8" ht="15" x14ac:dyDescent="0.25">
      <c r="A742" s="48" t="s">
        <v>3703</v>
      </c>
      <c r="B742" s="48" t="s">
        <v>1972</v>
      </c>
      <c r="C742" s="48" t="s">
        <v>4739</v>
      </c>
      <c r="D742" s="48" t="s">
        <v>846</v>
      </c>
      <c r="E742" s="48" t="s">
        <v>6171</v>
      </c>
      <c r="F742" s="48" t="s">
        <v>949</v>
      </c>
      <c r="G742" s="48" t="s">
        <v>952</v>
      </c>
      <c r="H742" s="48" t="s">
        <v>4889</v>
      </c>
    </row>
    <row r="743" spans="1:8" ht="15" x14ac:dyDescent="0.25">
      <c r="A743" s="48" t="s">
        <v>6172</v>
      </c>
      <c r="B743" s="48" t="s">
        <v>1972</v>
      </c>
      <c r="C743" s="48" t="s">
        <v>4739</v>
      </c>
      <c r="D743" s="48" t="s">
        <v>847</v>
      </c>
      <c r="E743" s="48" t="s">
        <v>6173</v>
      </c>
      <c r="F743" s="48" t="s">
        <v>949</v>
      </c>
      <c r="G743" s="48" t="s">
        <v>959</v>
      </c>
      <c r="H743" s="48" t="s">
        <v>4877</v>
      </c>
    </row>
    <row r="744" spans="1:8" ht="15" x14ac:dyDescent="0.25">
      <c r="A744" s="48" t="s">
        <v>6174</v>
      </c>
      <c r="B744" s="48" t="s">
        <v>1972</v>
      </c>
      <c r="C744" s="48" t="s">
        <v>4739</v>
      </c>
      <c r="D744" s="48" t="s">
        <v>4759</v>
      </c>
      <c r="E744" s="48" t="s">
        <v>6175</v>
      </c>
      <c r="F744" s="48" t="s">
        <v>949</v>
      </c>
      <c r="G744" s="48" t="s">
        <v>965</v>
      </c>
      <c r="H744" s="48" t="s">
        <v>4894</v>
      </c>
    </row>
    <row r="745" spans="1:8" ht="15" x14ac:dyDescent="0.25">
      <c r="A745" s="48" t="s">
        <v>6176</v>
      </c>
      <c r="B745" s="48" t="s">
        <v>1972</v>
      </c>
      <c r="C745" s="48" t="s">
        <v>4739</v>
      </c>
      <c r="D745" s="48" t="s">
        <v>848</v>
      </c>
      <c r="E745" s="48" t="s">
        <v>6177</v>
      </c>
      <c r="F745" s="48" t="s">
        <v>949</v>
      </c>
      <c r="G745" s="48" t="s">
        <v>952</v>
      </c>
      <c r="H745" s="48" t="s">
        <v>4889</v>
      </c>
    </row>
    <row r="746" spans="1:8" ht="15" x14ac:dyDescent="0.25">
      <c r="A746" s="48" t="s">
        <v>6178</v>
      </c>
      <c r="B746" s="48" t="s">
        <v>1972</v>
      </c>
      <c r="C746" s="48" t="s">
        <v>4739</v>
      </c>
      <c r="D746" s="48" t="s">
        <v>849</v>
      </c>
      <c r="E746" s="48" t="s">
        <v>6179</v>
      </c>
      <c r="F746" s="48" t="s">
        <v>949</v>
      </c>
      <c r="G746" s="48" t="s">
        <v>952</v>
      </c>
      <c r="H746" s="48" t="s">
        <v>4889</v>
      </c>
    </row>
    <row r="747" spans="1:8" ht="15" x14ac:dyDescent="0.25">
      <c r="A747" s="48" t="s">
        <v>6180</v>
      </c>
      <c r="B747" s="48" t="s">
        <v>1972</v>
      </c>
      <c r="C747" s="48" t="s">
        <v>4739</v>
      </c>
      <c r="D747" s="48" t="s">
        <v>850</v>
      </c>
      <c r="E747" s="48" t="s">
        <v>6181</v>
      </c>
      <c r="F747" s="48" t="s">
        <v>949</v>
      </c>
      <c r="G747" s="48" t="s">
        <v>976</v>
      </c>
      <c r="H747" s="48" t="s">
        <v>4883</v>
      </c>
    </row>
    <row r="748" spans="1:8" ht="15" x14ac:dyDescent="0.25">
      <c r="A748" s="48" t="s">
        <v>6182</v>
      </c>
      <c r="B748" s="48" t="s">
        <v>1972</v>
      </c>
      <c r="C748" s="48" t="s">
        <v>4739</v>
      </c>
      <c r="D748" s="48" t="s">
        <v>851</v>
      </c>
      <c r="E748" s="48" t="s">
        <v>6183</v>
      </c>
      <c r="F748" s="48" t="s">
        <v>949</v>
      </c>
      <c r="G748" s="48" t="s">
        <v>952</v>
      </c>
      <c r="H748" s="48" t="s">
        <v>4889</v>
      </c>
    </row>
    <row r="749" spans="1:8" ht="15" x14ac:dyDescent="0.25">
      <c r="A749" s="48" t="s">
        <v>6184</v>
      </c>
      <c r="B749" s="48" t="s">
        <v>1972</v>
      </c>
      <c r="C749" s="48" t="s">
        <v>4739</v>
      </c>
      <c r="D749" s="48" t="s">
        <v>852</v>
      </c>
      <c r="E749" s="48" t="s">
        <v>6185</v>
      </c>
      <c r="F749" s="48" t="s">
        <v>949</v>
      </c>
      <c r="G749" s="48" t="s">
        <v>952</v>
      </c>
      <c r="H749" s="48" t="s">
        <v>4889</v>
      </c>
    </row>
    <row r="750" spans="1:8" ht="15" x14ac:dyDescent="0.25">
      <c r="A750" s="48" t="s">
        <v>6186</v>
      </c>
      <c r="B750" s="48" t="s">
        <v>1972</v>
      </c>
      <c r="C750" s="48" t="s">
        <v>4739</v>
      </c>
      <c r="D750" s="48" t="s">
        <v>853</v>
      </c>
      <c r="E750" s="48" t="s">
        <v>6187</v>
      </c>
      <c r="F750" s="48" t="s">
        <v>949</v>
      </c>
      <c r="G750" s="48" t="s">
        <v>952</v>
      </c>
      <c r="H750" s="48" t="s">
        <v>4889</v>
      </c>
    </row>
    <row r="751" spans="1:8" ht="15" x14ac:dyDescent="0.25">
      <c r="A751" s="48" t="s">
        <v>6188</v>
      </c>
      <c r="B751" s="48" t="s">
        <v>1972</v>
      </c>
      <c r="C751" s="48" t="s">
        <v>4739</v>
      </c>
      <c r="D751" s="48" t="s">
        <v>854</v>
      </c>
      <c r="E751" s="48" t="s">
        <v>6189</v>
      </c>
      <c r="F751" s="48" t="s">
        <v>949</v>
      </c>
      <c r="G751" s="48" t="s">
        <v>952</v>
      </c>
      <c r="H751" s="48" t="s">
        <v>4889</v>
      </c>
    </row>
    <row r="752" spans="1:8" ht="15" x14ac:dyDescent="0.25">
      <c r="A752" s="48" t="s">
        <v>6190</v>
      </c>
      <c r="B752" s="48" t="s">
        <v>1972</v>
      </c>
      <c r="C752" s="48" t="s">
        <v>4654</v>
      </c>
      <c r="D752" s="48" t="s">
        <v>856</v>
      </c>
      <c r="E752" s="48" t="s">
        <v>6191</v>
      </c>
      <c r="F752" s="48" t="s">
        <v>949</v>
      </c>
      <c r="G752" s="48" t="s">
        <v>959</v>
      </c>
      <c r="H752" s="48" t="s">
        <v>4877</v>
      </c>
    </row>
    <row r="753" spans="1:8" ht="15" x14ac:dyDescent="0.25">
      <c r="A753" s="48" t="s">
        <v>6192</v>
      </c>
      <c r="B753" s="48" t="s">
        <v>1972</v>
      </c>
      <c r="C753" s="48" t="s">
        <v>4654</v>
      </c>
      <c r="D753" s="48" t="s">
        <v>857</v>
      </c>
      <c r="E753" s="48" t="s">
        <v>6193</v>
      </c>
      <c r="F753" s="48" t="s">
        <v>949</v>
      </c>
      <c r="G753" s="48" t="s">
        <v>965</v>
      </c>
      <c r="H753" s="48" t="s">
        <v>4894</v>
      </c>
    </row>
    <row r="754" spans="1:8" ht="15" x14ac:dyDescent="0.25">
      <c r="A754" s="48" t="s">
        <v>2168</v>
      </c>
      <c r="B754" s="48" t="s">
        <v>1972</v>
      </c>
      <c r="C754" s="48" t="s">
        <v>4654</v>
      </c>
      <c r="D754" s="48" t="s">
        <v>858</v>
      </c>
      <c r="E754" s="48" t="s">
        <v>6194</v>
      </c>
      <c r="F754" s="48" t="s">
        <v>949</v>
      </c>
      <c r="G754" s="48" t="s">
        <v>952</v>
      </c>
      <c r="H754" s="48" t="s">
        <v>4889</v>
      </c>
    </row>
    <row r="755" spans="1:8" ht="15" x14ac:dyDescent="0.25">
      <c r="A755" s="48" t="s">
        <v>6195</v>
      </c>
      <c r="B755" s="48" t="s">
        <v>1972</v>
      </c>
      <c r="C755" s="48" t="s">
        <v>4654</v>
      </c>
      <c r="D755" s="48" t="s">
        <v>859</v>
      </c>
      <c r="E755" s="48" t="s">
        <v>6196</v>
      </c>
      <c r="F755" s="48" t="s">
        <v>949</v>
      </c>
      <c r="G755" s="48" t="s">
        <v>952</v>
      </c>
      <c r="H755" s="48" t="s">
        <v>4889</v>
      </c>
    </row>
    <row r="756" spans="1:8" ht="15" x14ac:dyDescent="0.25">
      <c r="A756" s="48" t="s">
        <v>6197</v>
      </c>
      <c r="B756" s="48" t="s">
        <v>1972</v>
      </c>
      <c r="C756" s="48" t="s">
        <v>4654</v>
      </c>
      <c r="D756" s="48" t="s">
        <v>860</v>
      </c>
      <c r="E756" s="48" t="s">
        <v>6198</v>
      </c>
      <c r="F756" s="48" t="s">
        <v>949</v>
      </c>
      <c r="G756" s="48" t="s">
        <v>976</v>
      </c>
      <c r="H756" s="48" t="s">
        <v>4883</v>
      </c>
    </row>
    <row r="757" spans="1:8" ht="15" x14ac:dyDescent="0.25">
      <c r="A757" s="48" t="s">
        <v>6199</v>
      </c>
      <c r="B757" s="48" t="s">
        <v>1972</v>
      </c>
      <c r="C757" s="48" t="s">
        <v>4654</v>
      </c>
      <c r="D757" s="48" t="s">
        <v>861</v>
      </c>
      <c r="E757" s="48" t="s">
        <v>6200</v>
      </c>
      <c r="F757" s="48" t="s">
        <v>949</v>
      </c>
      <c r="G757" s="48" t="s">
        <v>976</v>
      </c>
      <c r="H757" s="48" t="s">
        <v>4883</v>
      </c>
    </row>
    <row r="758" spans="1:8" ht="15" x14ac:dyDescent="0.25">
      <c r="A758" s="48" t="s">
        <v>6201</v>
      </c>
      <c r="B758" s="48" t="s">
        <v>1972</v>
      </c>
      <c r="C758" s="48" t="s">
        <v>4654</v>
      </c>
      <c r="D758" s="48" t="s">
        <v>862</v>
      </c>
      <c r="E758" s="48" t="s">
        <v>6202</v>
      </c>
      <c r="F758" s="48" t="s">
        <v>949</v>
      </c>
      <c r="G758" s="48" t="s">
        <v>965</v>
      </c>
      <c r="H758" s="48" t="s">
        <v>4894</v>
      </c>
    </row>
    <row r="759" spans="1:8" ht="15" x14ac:dyDescent="0.25">
      <c r="A759" s="48" t="s">
        <v>2482</v>
      </c>
      <c r="B759" s="48" t="s">
        <v>1972</v>
      </c>
      <c r="C759" s="48" t="s">
        <v>4654</v>
      </c>
      <c r="D759" s="48" t="s">
        <v>863</v>
      </c>
      <c r="E759" s="48" t="s">
        <v>6203</v>
      </c>
      <c r="F759" s="48" t="s">
        <v>949</v>
      </c>
      <c r="G759" s="48" t="s">
        <v>1521</v>
      </c>
      <c r="H759" s="48" t="s">
        <v>5004</v>
      </c>
    </row>
    <row r="760" spans="1:8" ht="15" x14ac:dyDescent="0.25">
      <c r="A760" s="48" t="s">
        <v>6204</v>
      </c>
      <c r="B760" s="48" t="s">
        <v>1972</v>
      </c>
      <c r="C760" s="48" t="s">
        <v>4654</v>
      </c>
      <c r="D760" s="48" t="s">
        <v>864</v>
      </c>
      <c r="E760" s="48" t="s">
        <v>6205</v>
      </c>
      <c r="F760" s="48" t="s">
        <v>949</v>
      </c>
      <c r="G760" s="48" t="s">
        <v>976</v>
      </c>
      <c r="H760" s="48" t="s">
        <v>4883</v>
      </c>
    </row>
    <row r="761" spans="1:8" ht="15" x14ac:dyDescent="0.25">
      <c r="A761" s="48" t="s">
        <v>6206</v>
      </c>
      <c r="B761" s="48" t="s">
        <v>1972</v>
      </c>
      <c r="C761" s="48" t="s">
        <v>4654</v>
      </c>
      <c r="D761" s="48" t="s">
        <v>865</v>
      </c>
      <c r="E761" s="48" t="s">
        <v>6207</v>
      </c>
      <c r="F761" s="48" t="s">
        <v>949</v>
      </c>
      <c r="G761" s="48" t="s">
        <v>1010</v>
      </c>
      <c r="H761" s="48" t="s">
        <v>4891</v>
      </c>
    </row>
    <row r="762" spans="1:8" ht="15" x14ac:dyDescent="0.25">
      <c r="A762" s="48" t="s">
        <v>6208</v>
      </c>
      <c r="B762" s="48" t="s">
        <v>1972</v>
      </c>
      <c r="C762" s="48" t="s">
        <v>4654</v>
      </c>
      <c r="D762" s="48" t="s">
        <v>866</v>
      </c>
      <c r="E762" s="48" t="s">
        <v>6209</v>
      </c>
      <c r="F762" s="48" t="s">
        <v>949</v>
      </c>
      <c r="G762" s="48" t="s">
        <v>976</v>
      </c>
      <c r="H762" s="48" t="s">
        <v>4883</v>
      </c>
    </row>
    <row r="763" spans="1:8" ht="15" x14ac:dyDescent="0.25">
      <c r="A763" s="48" t="s">
        <v>6210</v>
      </c>
      <c r="B763" s="48" t="s">
        <v>1972</v>
      </c>
      <c r="C763" s="48" t="s">
        <v>4609</v>
      </c>
      <c r="D763" s="48" t="s">
        <v>868</v>
      </c>
      <c r="E763" s="48" t="s">
        <v>6211</v>
      </c>
      <c r="F763" s="48" t="s">
        <v>949</v>
      </c>
      <c r="G763" s="48" t="s">
        <v>952</v>
      </c>
      <c r="H763" s="48" t="s">
        <v>4889</v>
      </c>
    </row>
    <row r="764" spans="1:8" ht="15" x14ac:dyDescent="0.25">
      <c r="A764" s="48" t="s">
        <v>6212</v>
      </c>
      <c r="B764" s="48" t="s">
        <v>1972</v>
      </c>
      <c r="C764" s="48" t="s">
        <v>4609</v>
      </c>
      <c r="D764" s="48" t="s">
        <v>869</v>
      </c>
      <c r="E764" s="48" t="s">
        <v>6213</v>
      </c>
      <c r="F764" s="48" t="s">
        <v>949</v>
      </c>
      <c r="G764" s="48" t="s">
        <v>952</v>
      </c>
      <c r="H764" s="48" t="s">
        <v>4889</v>
      </c>
    </row>
    <row r="765" spans="1:8" ht="15" x14ac:dyDescent="0.25">
      <c r="A765" s="48" t="s">
        <v>6214</v>
      </c>
      <c r="B765" s="48" t="s">
        <v>1972</v>
      </c>
      <c r="C765" s="48" t="s">
        <v>4609</v>
      </c>
      <c r="D765" s="48" t="s">
        <v>870</v>
      </c>
      <c r="E765" s="48" t="s">
        <v>6215</v>
      </c>
      <c r="F765" s="48" t="s">
        <v>949</v>
      </c>
      <c r="G765" s="48" t="s">
        <v>1192</v>
      </c>
      <c r="H765" s="48" t="s">
        <v>4966</v>
      </c>
    </row>
    <row r="766" spans="1:8" ht="15" x14ac:dyDescent="0.25">
      <c r="A766" s="48" t="s">
        <v>6216</v>
      </c>
      <c r="B766" s="48" t="s">
        <v>1972</v>
      </c>
      <c r="C766" s="48" t="s">
        <v>4609</v>
      </c>
      <c r="D766" s="48" t="s">
        <v>871</v>
      </c>
      <c r="E766" s="48" t="s">
        <v>6217</v>
      </c>
      <c r="F766" s="48" t="s">
        <v>949</v>
      </c>
      <c r="G766" s="48" t="s">
        <v>1010</v>
      </c>
      <c r="H766" s="48" t="s">
        <v>4891</v>
      </c>
    </row>
    <row r="767" spans="1:8" ht="15" x14ac:dyDescent="0.25">
      <c r="A767" s="48" t="s">
        <v>6218</v>
      </c>
      <c r="B767" s="48" t="s">
        <v>1972</v>
      </c>
      <c r="C767" s="48" t="s">
        <v>4609</v>
      </c>
      <c r="D767" s="48" t="s">
        <v>872</v>
      </c>
      <c r="E767" s="48" t="s">
        <v>6219</v>
      </c>
      <c r="F767" s="48" t="s">
        <v>949</v>
      </c>
      <c r="G767" s="48" t="s">
        <v>952</v>
      </c>
      <c r="H767" s="48" t="s">
        <v>4889</v>
      </c>
    </row>
    <row r="768" spans="1:8" ht="15" x14ac:dyDescent="0.25">
      <c r="A768" s="48" t="s">
        <v>6220</v>
      </c>
      <c r="B768" s="48" t="s">
        <v>1972</v>
      </c>
      <c r="C768" s="48" t="s">
        <v>4609</v>
      </c>
      <c r="D768" s="48" t="s">
        <v>873</v>
      </c>
      <c r="E768" s="48" t="s">
        <v>6221</v>
      </c>
      <c r="F768" s="48" t="s">
        <v>949</v>
      </c>
      <c r="G768" s="48" t="s">
        <v>976</v>
      </c>
      <c r="H768" s="48" t="s">
        <v>4883</v>
      </c>
    </row>
    <row r="769" spans="1:8" ht="15" x14ac:dyDescent="0.25">
      <c r="A769" s="48" t="s">
        <v>6222</v>
      </c>
      <c r="B769" s="48" t="s">
        <v>1972</v>
      </c>
      <c r="C769" s="48" t="s">
        <v>4609</v>
      </c>
      <c r="D769" s="48" t="s">
        <v>874</v>
      </c>
      <c r="E769" s="48" t="s">
        <v>6223</v>
      </c>
      <c r="F769" s="48" t="s">
        <v>949</v>
      </c>
      <c r="G769" s="48" t="s">
        <v>952</v>
      </c>
      <c r="H769" s="48" t="s">
        <v>4889</v>
      </c>
    </row>
    <row r="770" spans="1:8" ht="15" x14ac:dyDescent="0.25">
      <c r="A770" s="48" t="s">
        <v>6224</v>
      </c>
      <c r="B770" s="48" t="s">
        <v>1972</v>
      </c>
      <c r="C770" s="48" t="s">
        <v>4609</v>
      </c>
      <c r="D770" s="48" t="s">
        <v>875</v>
      </c>
      <c r="E770" s="48" t="s">
        <v>6225</v>
      </c>
      <c r="F770" s="48" t="s">
        <v>949</v>
      </c>
      <c r="G770" s="48" t="s">
        <v>976</v>
      </c>
      <c r="H770" s="48" t="s">
        <v>4883</v>
      </c>
    </row>
    <row r="771" spans="1:8" ht="15" x14ac:dyDescent="0.25">
      <c r="A771" s="48" t="s">
        <v>6226</v>
      </c>
      <c r="B771" s="48" t="s">
        <v>1972</v>
      </c>
      <c r="C771" s="48" t="s">
        <v>4609</v>
      </c>
      <c r="D771" s="48" t="s">
        <v>876</v>
      </c>
      <c r="E771" s="48" t="s">
        <v>6227</v>
      </c>
      <c r="F771" s="48" t="s">
        <v>949</v>
      </c>
      <c r="G771" s="48" t="s">
        <v>952</v>
      </c>
      <c r="H771" s="48" t="s">
        <v>4889</v>
      </c>
    </row>
    <row r="772" spans="1:8" ht="15" x14ac:dyDescent="0.25">
      <c r="A772" s="48" t="s">
        <v>6228</v>
      </c>
      <c r="B772" s="48" t="s">
        <v>1972</v>
      </c>
      <c r="C772" s="48" t="s">
        <v>4609</v>
      </c>
      <c r="D772" s="48" t="s">
        <v>877</v>
      </c>
      <c r="E772" s="48" t="s">
        <v>6229</v>
      </c>
      <c r="F772" s="48" t="s">
        <v>949</v>
      </c>
      <c r="G772" s="48" t="s">
        <v>1259</v>
      </c>
      <c r="H772" s="48" t="s">
        <v>4950</v>
      </c>
    </row>
    <row r="773" spans="1:8" ht="15" x14ac:dyDescent="0.25">
      <c r="A773" s="48" t="s">
        <v>2772</v>
      </c>
      <c r="B773" s="48" t="s">
        <v>1972</v>
      </c>
      <c r="C773" s="48" t="s">
        <v>4704</v>
      </c>
      <c r="D773" s="48" t="s">
        <v>880</v>
      </c>
      <c r="E773" s="48" t="s">
        <v>6230</v>
      </c>
      <c r="F773" s="48" t="s">
        <v>949</v>
      </c>
      <c r="G773" s="48" t="s">
        <v>952</v>
      </c>
      <c r="H773" s="48" t="s">
        <v>4889</v>
      </c>
    </row>
    <row r="774" spans="1:8" ht="15" x14ac:dyDescent="0.25">
      <c r="A774" s="48" t="s">
        <v>6231</v>
      </c>
      <c r="B774" s="48" t="s">
        <v>1972</v>
      </c>
      <c r="C774" s="48" t="s">
        <v>4704</v>
      </c>
      <c r="D774" s="48" t="s">
        <v>881</v>
      </c>
      <c r="E774" s="48" t="s">
        <v>6232</v>
      </c>
      <c r="F774" s="48" t="s">
        <v>949</v>
      </c>
      <c r="G774" s="48" t="s">
        <v>976</v>
      </c>
      <c r="H774" s="48" t="s">
        <v>4883</v>
      </c>
    </row>
    <row r="775" spans="1:8" ht="15" x14ac:dyDescent="0.25">
      <c r="A775" s="48" t="s">
        <v>6233</v>
      </c>
      <c r="B775" s="48" t="s">
        <v>1972</v>
      </c>
      <c r="C775" s="48" t="s">
        <v>4704</v>
      </c>
      <c r="D775" s="48" t="s">
        <v>882</v>
      </c>
      <c r="E775" s="48" t="s">
        <v>6234</v>
      </c>
      <c r="F775" s="48" t="s">
        <v>949</v>
      </c>
      <c r="G775" s="48" t="s">
        <v>959</v>
      </c>
      <c r="H775" s="48" t="s">
        <v>4877</v>
      </c>
    </row>
    <row r="776" spans="1:8" ht="15" x14ac:dyDescent="0.25">
      <c r="A776" s="48" t="s">
        <v>6235</v>
      </c>
      <c r="B776" s="48" t="s">
        <v>1972</v>
      </c>
      <c r="C776" s="48" t="s">
        <v>4704</v>
      </c>
      <c r="D776" s="48" t="s">
        <v>883</v>
      </c>
      <c r="E776" s="48" t="s">
        <v>6236</v>
      </c>
      <c r="F776" s="48" t="s">
        <v>949</v>
      </c>
      <c r="G776" s="48" t="s">
        <v>959</v>
      </c>
      <c r="H776" s="48" t="s">
        <v>4877</v>
      </c>
    </row>
    <row r="777" spans="1:8" ht="15" x14ac:dyDescent="0.25">
      <c r="A777" s="48" t="s">
        <v>6237</v>
      </c>
      <c r="B777" s="48" t="s">
        <v>1972</v>
      </c>
      <c r="C777" s="48" t="s">
        <v>4704</v>
      </c>
      <c r="D777" s="48" t="s">
        <v>884</v>
      </c>
      <c r="E777" s="48" t="s">
        <v>6238</v>
      </c>
      <c r="F777" s="48" t="s">
        <v>949</v>
      </c>
      <c r="G777" s="48" t="s">
        <v>976</v>
      </c>
      <c r="H777" s="48" t="s">
        <v>4883</v>
      </c>
    </row>
    <row r="778" spans="1:8" ht="15" x14ac:dyDescent="0.25">
      <c r="A778" s="48" t="s">
        <v>6239</v>
      </c>
      <c r="B778" s="48" t="s">
        <v>1972</v>
      </c>
      <c r="C778" s="48" t="s">
        <v>4704</v>
      </c>
      <c r="D778" s="48" t="s">
        <v>885</v>
      </c>
      <c r="E778" s="48" t="s">
        <v>6240</v>
      </c>
      <c r="F778" s="48" t="s">
        <v>949</v>
      </c>
      <c r="G778" s="48" t="s">
        <v>976</v>
      </c>
      <c r="H778" s="48" t="s">
        <v>4883</v>
      </c>
    </row>
    <row r="779" spans="1:8" ht="15" x14ac:dyDescent="0.25">
      <c r="A779" s="48" t="s">
        <v>6241</v>
      </c>
      <c r="B779" s="48" t="s">
        <v>1972</v>
      </c>
      <c r="C779" s="48" t="s">
        <v>4469</v>
      </c>
      <c r="D779" s="48" t="s">
        <v>888</v>
      </c>
      <c r="E779" s="48" t="s">
        <v>6242</v>
      </c>
      <c r="F779" s="48" t="s">
        <v>949</v>
      </c>
      <c r="G779" s="48" t="s">
        <v>952</v>
      </c>
      <c r="H779" s="48" t="s">
        <v>4889</v>
      </c>
    </row>
    <row r="780" spans="1:8" ht="15" x14ac:dyDescent="0.25">
      <c r="A780" s="48" t="s">
        <v>6243</v>
      </c>
      <c r="B780" s="48" t="s">
        <v>1972</v>
      </c>
      <c r="C780" s="48" t="s">
        <v>4469</v>
      </c>
      <c r="D780" s="48" t="s">
        <v>889</v>
      </c>
      <c r="E780" s="48" t="s">
        <v>6244</v>
      </c>
      <c r="F780" s="48" t="s">
        <v>949</v>
      </c>
      <c r="G780" s="48" t="s">
        <v>1521</v>
      </c>
      <c r="H780" s="48" t="s">
        <v>5004</v>
      </c>
    </row>
    <row r="781" spans="1:8" ht="15" x14ac:dyDescent="0.25">
      <c r="A781" s="48" t="s">
        <v>6245</v>
      </c>
      <c r="B781" s="48" t="s">
        <v>1972</v>
      </c>
      <c r="C781" s="48" t="s">
        <v>4469</v>
      </c>
      <c r="D781" s="48" t="s">
        <v>890</v>
      </c>
      <c r="E781" s="48" t="s">
        <v>6246</v>
      </c>
      <c r="F781" s="48" t="s">
        <v>949</v>
      </c>
      <c r="G781" s="48" t="s">
        <v>1010</v>
      </c>
      <c r="H781" s="48" t="s">
        <v>4891</v>
      </c>
    </row>
    <row r="782" spans="1:8" ht="15" x14ac:dyDescent="0.25">
      <c r="A782" s="48" t="s">
        <v>6247</v>
      </c>
      <c r="B782" s="48" t="s">
        <v>1972</v>
      </c>
      <c r="C782" s="48" t="s">
        <v>4469</v>
      </c>
      <c r="D782" s="48" t="s">
        <v>891</v>
      </c>
      <c r="E782" s="48" t="s">
        <v>6248</v>
      </c>
      <c r="F782" s="48" t="s">
        <v>949</v>
      </c>
      <c r="G782" s="48" t="s">
        <v>965</v>
      </c>
      <c r="H782" s="48" t="s">
        <v>4894</v>
      </c>
    </row>
    <row r="783" spans="1:8" ht="15" x14ac:dyDescent="0.25">
      <c r="A783" s="48" t="s">
        <v>6249</v>
      </c>
      <c r="B783" s="48" t="s">
        <v>1972</v>
      </c>
      <c r="C783" s="48" t="s">
        <v>4469</v>
      </c>
      <c r="D783" s="48" t="s">
        <v>892</v>
      </c>
      <c r="E783" s="48" t="s">
        <v>6250</v>
      </c>
      <c r="F783" s="48" t="s">
        <v>949</v>
      </c>
      <c r="G783" s="48" t="s">
        <v>965</v>
      </c>
      <c r="H783" s="48" t="s">
        <v>4894</v>
      </c>
    </row>
    <row r="784" spans="1:8" ht="15" x14ac:dyDescent="0.25">
      <c r="A784" s="48" t="s">
        <v>6251</v>
      </c>
      <c r="B784" s="48" t="s">
        <v>1972</v>
      </c>
      <c r="C784" s="48" t="s">
        <v>4469</v>
      </c>
      <c r="D784" s="48" t="s">
        <v>893</v>
      </c>
      <c r="E784" s="48" t="s">
        <v>6252</v>
      </c>
      <c r="F784" s="48" t="s">
        <v>949</v>
      </c>
      <c r="G784" s="48" t="s">
        <v>959</v>
      </c>
      <c r="H784" s="48" t="s">
        <v>4877</v>
      </c>
    </row>
    <row r="785" spans="1:8" ht="15" x14ac:dyDescent="0.25">
      <c r="A785" s="48" t="s">
        <v>6253</v>
      </c>
      <c r="B785" s="48" t="s">
        <v>1972</v>
      </c>
      <c r="C785" s="48" t="s">
        <v>4469</v>
      </c>
      <c r="D785" s="48" t="s">
        <v>894</v>
      </c>
      <c r="E785" s="48" t="s">
        <v>6254</v>
      </c>
      <c r="F785" s="48" t="s">
        <v>949</v>
      </c>
      <c r="G785" s="48" t="s">
        <v>976</v>
      </c>
      <c r="H785" s="48" t="s">
        <v>4883</v>
      </c>
    </row>
    <row r="786" spans="1:8" ht="15" x14ac:dyDescent="0.25">
      <c r="A786" s="48" t="s">
        <v>6255</v>
      </c>
      <c r="B786" s="48" t="s">
        <v>1972</v>
      </c>
      <c r="C786" s="48" t="s">
        <v>4469</v>
      </c>
      <c r="D786" s="48" t="s">
        <v>895</v>
      </c>
      <c r="E786" s="48" t="s">
        <v>6256</v>
      </c>
      <c r="F786" s="48" t="s">
        <v>949</v>
      </c>
      <c r="G786" s="48" t="s">
        <v>965</v>
      </c>
      <c r="H786" s="48" t="s">
        <v>4894</v>
      </c>
    </row>
    <row r="787" spans="1:8" ht="15" x14ac:dyDescent="0.25">
      <c r="A787" s="48" t="s">
        <v>6257</v>
      </c>
      <c r="B787" s="48" t="s">
        <v>1972</v>
      </c>
      <c r="C787" s="48" t="s">
        <v>4469</v>
      </c>
      <c r="D787" s="48" t="s">
        <v>896</v>
      </c>
      <c r="E787" s="48" t="s">
        <v>6258</v>
      </c>
      <c r="F787" s="48" t="s">
        <v>949</v>
      </c>
      <c r="G787" s="48" t="s">
        <v>1521</v>
      </c>
      <c r="H787" s="48" t="s">
        <v>5004</v>
      </c>
    </row>
    <row r="788" spans="1:8" ht="15" x14ac:dyDescent="0.25">
      <c r="A788" s="48" t="s">
        <v>6259</v>
      </c>
      <c r="B788" s="48" t="s">
        <v>1972</v>
      </c>
      <c r="C788" s="48" t="s">
        <v>4469</v>
      </c>
      <c r="D788" s="48" t="s">
        <v>897</v>
      </c>
      <c r="E788" s="48" t="s">
        <v>6260</v>
      </c>
      <c r="F788" s="48" t="s">
        <v>949</v>
      </c>
      <c r="G788" s="48" t="s">
        <v>976</v>
      </c>
      <c r="H788" s="48" t="s">
        <v>4883</v>
      </c>
    </row>
    <row r="789" spans="1:8" ht="15" x14ac:dyDescent="0.25">
      <c r="A789" s="48" t="s">
        <v>6261</v>
      </c>
      <c r="B789" s="48" t="s">
        <v>1972</v>
      </c>
      <c r="C789" s="48" t="s">
        <v>4469</v>
      </c>
      <c r="D789" s="48" t="s">
        <v>898</v>
      </c>
      <c r="E789" s="48" t="s">
        <v>6262</v>
      </c>
      <c r="F789" s="48" t="s">
        <v>949</v>
      </c>
      <c r="G789" s="48" t="s">
        <v>952</v>
      </c>
      <c r="H789" s="48" t="s">
        <v>4889</v>
      </c>
    </row>
    <row r="790" spans="1:8" ht="15" x14ac:dyDescent="0.25">
      <c r="A790" s="48" t="s">
        <v>6263</v>
      </c>
      <c r="B790" s="48" t="s">
        <v>1972</v>
      </c>
      <c r="C790" s="48" t="s">
        <v>4469</v>
      </c>
      <c r="D790" s="48" t="s">
        <v>899</v>
      </c>
      <c r="E790" s="48" t="s">
        <v>6264</v>
      </c>
      <c r="F790" s="48" t="s">
        <v>949</v>
      </c>
      <c r="G790" s="48" t="s">
        <v>1521</v>
      </c>
      <c r="H790" s="48" t="s">
        <v>5004</v>
      </c>
    </row>
    <row r="791" spans="1:8" ht="15" x14ac:dyDescent="0.25">
      <c r="A791" s="48" t="s">
        <v>3609</v>
      </c>
      <c r="B791" s="48" t="s">
        <v>1972</v>
      </c>
      <c r="C791" s="48" t="s">
        <v>4469</v>
      </c>
      <c r="D791" s="48" t="s">
        <v>900</v>
      </c>
      <c r="E791" s="48" t="s">
        <v>6265</v>
      </c>
      <c r="F791" s="48" t="s">
        <v>949</v>
      </c>
      <c r="G791" s="48" t="s">
        <v>952</v>
      </c>
      <c r="H791" s="48" t="s">
        <v>4889</v>
      </c>
    </row>
    <row r="792" spans="1:8" ht="15" x14ac:dyDescent="0.25">
      <c r="A792" s="48" t="s">
        <v>6266</v>
      </c>
      <c r="B792" s="48" t="s">
        <v>1972</v>
      </c>
      <c r="C792" s="48" t="s">
        <v>4469</v>
      </c>
      <c r="D792" s="48" t="s">
        <v>901</v>
      </c>
      <c r="E792" s="48" t="s">
        <v>6267</v>
      </c>
      <c r="F792" s="48" t="s">
        <v>949</v>
      </c>
      <c r="G792" s="48" t="s">
        <v>965</v>
      </c>
      <c r="H792" s="48" t="s">
        <v>4894</v>
      </c>
    </row>
    <row r="793" spans="1:8" ht="15" x14ac:dyDescent="0.25">
      <c r="A793" s="48" t="s">
        <v>6268</v>
      </c>
      <c r="B793" s="48" t="s">
        <v>1972</v>
      </c>
      <c r="C793" s="48" t="s">
        <v>4469</v>
      </c>
      <c r="D793" s="48" t="s">
        <v>902</v>
      </c>
      <c r="E793" s="48" t="s">
        <v>6269</v>
      </c>
      <c r="F793" s="48" t="s">
        <v>949</v>
      </c>
      <c r="G793" s="48" t="s">
        <v>976</v>
      </c>
      <c r="H793" s="48" t="s">
        <v>4883</v>
      </c>
    </row>
    <row r="794" spans="1:8" ht="15" x14ac:dyDescent="0.25">
      <c r="A794" s="48" t="s">
        <v>6270</v>
      </c>
      <c r="B794" s="48" t="s">
        <v>1972</v>
      </c>
      <c r="C794" s="48" t="s">
        <v>4539</v>
      </c>
      <c r="D794" s="48" t="s">
        <v>904</v>
      </c>
      <c r="E794" s="48" t="s">
        <v>6271</v>
      </c>
      <c r="F794" s="48" t="s">
        <v>949</v>
      </c>
      <c r="G794" s="48" t="s">
        <v>976</v>
      </c>
      <c r="H794" s="48" t="s">
        <v>4883</v>
      </c>
    </row>
    <row r="795" spans="1:8" ht="15" x14ac:dyDescent="0.25">
      <c r="A795" s="48" t="s">
        <v>6272</v>
      </c>
      <c r="B795" s="48" t="s">
        <v>1972</v>
      </c>
      <c r="C795" s="48" t="s">
        <v>4539</v>
      </c>
      <c r="D795" s="48" t="s">
        <v>905</v>
      </c>
      <c r="E795" s="48" t="s">
        <v>6273</v>
      </c>
      <c r="F795" s="48" t="s">
        <v>949</v>
      </c>
      <c r="G795" s="48" t="s">
        <v>952</v>
      </c>
      <c r="H795" s="48" t="s">
        <v>4889</v>
      </c>
    </row>
    <row r="796" spans="1:8" ht="15" x14ac:dyDescent="0.25">
      <c r="A796" s="48" t="s">
        <v>6274</v>
      </c>
      <c r="B796" s="48" t="s">
        <v>1972</v>
      </c>
      <c r="C796" s="48" t="s">
        <v>4539</v>
      </c>
      <c r="D796" s="48" t="s">
        <v>906</v>
      </c>
      <c r="E796" s="48" t="s">
        <v>6275</v>
      </c>
      <c r="F796" s="48" t="s">
        <v>949</v>
      </c>
      <c r="G796" s="48" t="s">
        <v>976</v>
      </c>
      <c r="H796" s="48" t="s">
        <v>4883</v>
      </c>
    </row>
    <row r="797" spans="1:8" ht="15" x14ac:dyDescent="0.25">
      <c r="A797" s="48" t="s">
        <v>6276</v>
      </c>
      <c r="B797" s="48" t="s">
        <v>1972</v>
      </c>
      <c r="C797" s="48" t="s">
        <v>4539</v>
      </c>
      <c r="D797" s="48" t="s">
        <v>907</v>
      </c>
      <c r="E797" s="48" t="s">
        <v>6277</v>
      </c>
      <c r="F797" s="48" t="s">
        <v>949</v>
      </c>
      <c r="G797" s="48" t="s">
        <v>959</v>
      </c>
      <c r="H797" s="48" t="s">
        <v>4877</v>
      </c>
    </row>
    <row r="798" spans="1:8" ht="15" x14ac:dyDescent="0.25">
      <c r="A798" s="48" t="s">
        <v>6278</v>
      </c>
      <c r="B798" s="48" t="s">
        <v>1972</v>
      </c>
      <c r="C798" s="48" t="s">
        <v>4539</v>
      </c>
      <c r="D798" s="48" t="s">
        <v>908</v>
      </c>
      <c r="E798" s="48" t="s">
        <v>6279</v>
      </c>
      <c r="F798" s="48" t="s">
        <v>949</v>
      </c>
      <c r="G798" s="48" t="s">
        <v>976</v>
      </c>
      <c r="H798" s="48" t="s">
        <v>4883</v>
      </c>
    </row>
    <row r="799" spans="1:8" ht="15" x14ac:dyDescent="0.25">
      <c r="A799" s="48" t="s">
        <v>6280</v>
      </c>
      <c r="B799" s="48" t="s">
        <v>1972</v>
      </c>
      <c r="C799" s="48" t="s">
        <v>4539</v>
      </c>
      <c r="D799" s="48" t="s">
        <v>909</v>
      </c>
      <c r="E799" s="48" t="s">
        <v>6281</v>
      </c>
      <c r="F799" s="48" t="s">
        <v>949</v>
      </c>
      <c r="G799" s="48" t="s">
        <v>1100</v>
      </c>
      <c r="H799" s="48" t="s">
        <v>4908</v>
      </c>
    </row>
    <row r="800" spans="1:8" ht="15" x14ac:dyDescent="0.25">
      <c r="A800" s="48" t="s">
        <v>1174</v>
      </c>
      <c r="B800" s="48" t="s">
        <v>4875</v>
      </c>
      <c r="C800" s="48" t="s">
        <v>1196</v>
      </c>
      <c r="D800" s="48" t="s">
        <v>77</v>
      </c>
      <c r="E800" s="48" t="s">
        <v>6282</v>
      </c>
      <c r="F800" s="48" t="s">
        <v>939</v>
      </c>
      <c r="G800" s="48" t="s">
        <v>1069</v>
      </c>
      <c r="H800" s="48" t="s">
        <v>6283</v>
      </c>
    </row>
    <row r="801" spans="1:8" ht="15" x14ac:dyDescent="0.25">
      <c r="A801" s="48" t="s">
        <v>1598</v>
      </c>
      <c r="B801" s="48" t="s">
        <v>4875</v>
      </c>
      <c r="C801" s="48" t="s">
        <v>1263</v>
      </c>
      <c r="D801" s="48" t="s">
        <v>92</v>
      </c>
      <c r="E801" s="48" t="s">
        <v>6284</v>
      </c>
      <c r="F801" s="48" t="s">
        <v>939</v>
      </c>
      <c r="G801" s="48" t="s">
        <v>1069</v>
      </c>
      <c r="H801" s="48" t="s">
        <v>6283</v>
      </c>
    </row>
    <row r="802" spans="1:8" ht="15" x14ac:dyDescent="0.25">
      <c r="A802" s="48" t="s">
        <v>2312</v>
      </c>
      <c r="B802" s="48" t="s">
        <v>4875</v>
      </c>
      <c r="C802" s="48" t="s">
        <v>1263</v>
      </c>
      <c r="D802" s="48" t="s">
        <v>93</v>
      </c>
      <c r="E802" s="48" t="s">
        <v>6285</v>
      </c>
      <c r="F802" s="48" t="s">
        <v>939</v>
      </c>
      <c r="G802" s="48" t="s">
        <v>943</v>
      </c>
      <c r="H802" s="48" t="s">
        <v>4910</v>
      </c>
    </row>
    <row r="803" spans="1:8" ht="15" x14ac:dyDescent="0.25">
      <c r="A803" s="48" t="s">
        <v>2814</v>
      </c>
      <c r="B803" s="48" t="s">
        <v>4875</v>
      </c>
      <c r="C803" s="48" t="s">
        <v>1160</v>
      </c>
      <c r="D803" s="48" t="s">
        <v>99</v>
      </c>
      <c r="E803" s="48" t="s">
        <v>6286</v>
      </c>
      <c r="F803" s="48" t="s">
        <v>939</v>
      </c>
      <c r="G803" s="48" t="s">
        <v>1069</v>
      </c>
      <c r="H803" s="48" t="s">
        <v>6283</v>
      </c>
    </row>
    <row r="804" spans="1:8" ht="15" x14ac:dyDescent="0.25">
      <c r="A804" s="48" t="s">
        <v>1091</v>
      </c>
      <c r="B804" s="48" t="s">
        <v>4875</v>
      </c>
      <c r="C804" s="48" t="s">
        <v>1387</v>
      </c>
      <c r="D804" s="48" t="s">
        <v>107</v>
      </c>
      <c r="E804" s="48" t="s">
        <v>6287</v>
      </c>
      <c r="F804" s="48" t="s">
        <v>939</v>
      </c>
      <c r="G804" s="48" t="s">
        <v>1389</v>
      </c>
      <c r="H804" s="48" t="s">
        <v>5366</v>
      </c>
    </row>
    <row r="805" spans="1:8" ht="15" x14ac:dyDescent="0.25">
      <c r="A805" s="48" t="s">
        <v>1778</v>
      </c>
      <c r="B805" s="48" t="s">
        <v>4875</v>
      </c>
      <c r="C805" s="48" t="s">
        <v>1067</v>
      </c>
      <c r="D805" s="48" t="s">
        <v>127</v>
      </c>
      <c r="E805" s="48" t="s">
        <v>6288</v>
      </c>
      <c r="F805" s="48" t="s">
        <v>939</v>
      </c>
      <c r="G805" s="48" t="s">
        <v>1069</v>
      </c>
      <c r="H805" s="48" t="s">
        <v>6283</v>
      </c>
    </row>
    <row r="806" spans="1:8" ht="15" x14ac:dyDescent="0.25">
      <c r="A806" s="48" t="s">
        <v>1837</v>
      </c>
      <c r="B806" s="48" t="s">
        <v>4874</v>
      </c>
      <c r="C806" s="48" t="s">
        <v>1456</v>
      </c>
      <c r="D806" s="48" t="s">
        <v>135</v>
      </c>
      <c r="E806" s="48" t="s">
        <v>6289</v>
      </c>
      <c r="F806" s="48" t="s">
        <v>939</v>
      </c>
      <c r="G806" s="48" t="s">
        <v>1389</v>
      </c>
      <c r="H806" s="48" t="s">
        <v>5366</v>
      </c>
    </row>
    <row r="807" spans="1:8" ht="15" x14ac:dyDescent="0.25">
      <c r="A807" s="48" t="s">
        <v>4149</v>
      </c>
      <c r="B807" s="48" t="s">
        <v>4874</v>
      </c>
      <c r="C807" s="48" t="s">
        <v>1456</v>
      </c>
      <c r="D807" s="48" t="s">
        <v>136</v>
      </c>
      <c r="E807" s="48" t="s">
        <v>6290</v>
      </c>
      <c r="F807" s="48" t="s">
        <v>939</v>
      </c>
      <c r="G807" s="48" t="s">
        <v>1389</v>
      </c>
      <c r="H807" s="48" t="s">
        <v>5366</v>
      </c>
    </row>
    <row r="808" spans="1:8" ht="15" x14ac:dyDescent="0.25">
      <c r="A808" s="48" t="s">
        <v>3543</v>
      </c>
      <c r="B808" s="48" t="s">
        <v>4874</v>
      </c>
      <c r="C808" s="48" t="s">
        <v>1578</v>
      </c>
      <c r="D808" s="48" t="s">
        <v>153</v>
      </c>
      <c r="E808" s="48" t="s">
        <v>6291</v>
      </c>
      <c r="F808" s="48" t="s">
        <v>939</v>
      </c>
      <c r="G808" s="48" t="s">
        <v>1069</v>
      </c>
      <c r="H808" s="48" t="s">
        <v>6283</v>
      </c>
    </row>
    <row r="809" spans="1:8" ht="15" x14ac:dyDescent="0.25">
      <c r="A809" s="48" t="s">
        <v>6292</v>
      </c>
      <c r="B809" s="48" t="s">
        <v>4874</v>
      </c>
      <c r="C809" s="48" t="s">
        <v>1497</v>
      </c>
      <c r="D809" s="48" t="s">
        <v>164</v>
      </c>
      <c r="E809" s="48" t="s">
        <v>6293</v>
      </c>
      <c r="F809" s="48" t="s">
        <v>939</v>
      </c>
      <c r="G809" s="48" t="s">
        <v>1389</v>
      </c>
      <c r="H809" s="48" t="s">
        <v>5366</v>
      </c>
    </row>
    <row r="810" spans="1:8" ht="15" x14ac:dyDescent="0.25">
      <c r="A810" s="48" t="s">
        <v>3552</v>
      </c>
      <c r="B810" s="48" t="s">
        <v>4874</v>
      </c>
      <c r="C810" s="48" t="s">
        <v>1497</v>
      </c>
      <c r="D810" s="48" t="s">
        <v>165</v>
      </c>
      <c r="E810" s="48" t="s">
        <v>6294</v>
      </c>
      <c r="F810" s="48" t="s">
        <v>939</v>
      </c>
      <c r="G810" s="48" t="s">
        <v>943</v>
      </c>
      <c r="H810" s="48" t="s">
        <v>4910</v>
      </c>
    </row>
    <row r="811" spans="1:8" ht="15" x14ac:dyDescent="0.25">
      <c r="A811" s="48" t="s">
        <v>1388</v>
      </c>
      <c r="B811" s="48" t="s">
        <v>4878</v>
      </c>
      <c r="C811" s="48" t="s">
        <v>1755</v>
      </c>
      <c r="D811" s="48" t="s">
        <v>182</v>
      </c>
      <c r="E811" s="48" t="s">
        <v>6295</v>
      </c>
      <c r="F811" s="48" t="s">
        <v>939</v>
      </c>
      <c r="G811" s="48" t="s">
        <v>1069</v>
      </c>
      <c r="H811" s="48" t="s">
        <v>6283</v>
      </c>
    </row>
    <row r="812" spans="1:8" ht="15" x14ac:dyDescent="0.25">
      <c r="A812" s="48" t="s">
        <v>6296</v>
      </c>
      <c r="B812" s="48" t="s">
        <v>4878</v>
      </c>
      <c r="C812" s="48" t="s">
        <v>1628</v>
      </c>
      <c r="D812" s="48" t="s">
        <v>194</v>
      </c>
      <c r="E812" s="48" t="s">
        <v>6297</v>
      </c>
      <c r="F812" s="48" t="s">
        <v>939</v>
      </c>
      <c r="G812" s="48" t="s">
        <v>1389</v>
      </c>
      <c r="H812" s="48" t="s">
        <v>5366</v>
      </c>
    </row>
    <row r="813" spans="1:8" ht="15" x14ac:dyDescent="0.25">
      <c r="A813" s="48" t="s">
        <v>6298</v>
      </c>
      <c r="B813" s="48" t="s">
        <v>4878</v>
      </c>
      <c r="C813" s="48" t="s">
        <v>1806</v>
      </c>
      <c r="D813" s="48" t="s">
        <v>215</v>
      </c>
      <c r="E813" s="48" t="s">
        <v>6299</v>
      </c>
      <c r="F813" s="48" t="s">
        <v>939</v>
      </c>
      <c r="G813" s="48" t="s">
        <v>1069</v>
      </c>
      <c r="H813" s="48" t="s">
        <v>6283</v>
      </c>
    </row>
    <row r="814" spans="1:8" ht="15" x14ac:dyDescent="0.25">
      <c r="A814" s="48" t="s">
        <v>6300</v>
      </c>
      <c r="B814" s="48" t="s">
        <v>4878</v>
      </c>
      <c r="C814" s="48" t="s">
        <v>1723</v>
      </c>
      <c r="D814" s="48" t="s">
        <v>227</v>
      </c>
      <c r="E814" s="48" t="s">
        <v>6301</v>
      </c>
      <c r="F814" s="48" t="s">
        <v>939</v>
      </c>
      <c r="G814" s="48" t="s">
        <v>1389</v>
      </c>
      <c r="H814" s="48" t="s">
        <v>5366</v>
      </c>
    </row>
    <row r="815" spans="1:8" ht="15" x14ac:dyDescent="0.25">
      <c r="A815" s="48" t="s">
        <v>3853</v>
      </c>
      <c r="B815" s="48" t="s">
        <v>4881</v>
      </c>
      <c r="C815" s="48" t="s">
        <v>2150</v>
      </c>
      <c r="D815" s="48" t="s">
        <v>235</v>
      </c>
      <c r="E815" s="48" t="s">
        <v>6302</v>
      </c>
      <c r="F815" s="48" t="s">
        <v>939</v>
      </c>
      <c r="G815" s="48" t="s">
        <v>943</v>
      </c>
      <c r="H815" s="48" t="s">
        <v>4910</v>
      </c>
    </row>
    <row r="816" spans="1:8" ht="15" x14ac:dyDescent="0.25">
      <c r="A816" s="48" t="s">
        <v>4745</v>
      </c>
      <c r="B816" s="48" t="s">
        <v>4881</v>
      </c>
      <c r="C816" s="48" t="s">
        <v>1857</v>
      </c>
      <c r="D816" s="48" t="s">
        <v>239</v>
      </c>
      <c r="E816" s="48" t="s">
        <v>6303</v>
      </c>
      <c r="F816" s="48" t="s">
        <v>939</v>
      </c>
      <c r="G816" s="48" t="s">
        <v>933</v>
      </c>
      <c r="H816" s="48" t="s">
        <v>6304</v>
      </c>
    </row>
    <row r="817" spans="1:8" ht="15" x14ac:dyDescent="0.25">
      <c r="A817" s="48" t="s">
        <v>4270</v>
      </c>
      <c r="B817" s="48" t="s">
        <v>4881</v>
      </c>
      <c r="C817" s="48" t="s">
        <v>1886</v>
      </c>
      <c r="D817" s="48" t="s">
        <v>246</v>
      </c>
      <c r="E817" s="48" t="s">
        <v>6305</v>
      </c>
      <c r="F817" s="48" t="s">
        <v>939</v>
      </c>
      <c r="G817" s="48" t="s">
        <v>1389</v>
      </c>
      <c r="H817" s="48" t="s">
        <v>5366</v>
      </c>
    </row>
    <row r="818" spans="1:8" ht="15" x14ac:dyDescent="0.25">
      <c r="A818" s="48" t="s">
        <v>6306</v>
      </c>
      <c r="B818" s="48" t="s">
        <v>4881</v>
      </c>
      <c r="C818" s="48" t="s">
        <v>1919</v>
      </c>
      <c r="D818" s="48" t="s">
        <v>255</v>
      </c>
      <c r="E818" s="48" t="s">
        <v>6307</v>
      </c>
      <c r="F818" s="48" t="s">
        <v>939</v>
      </c>
      <c r="G818" s="48" t="s">
        <v>982</v>
      </c>
      <c r="H818" s="48" t="s">
        <v>4917</v>
      </c>
    </row>
    <row r="819" spans="1:8" ht="15" x14ac:dyDescent="0.25">
      <c r="A819" s="48" t="s">
        <v>6308</v>
      </c>
      <c r="B819" s="48" t="s">
        <v>4881</v>
      </c>
      <c r="C819" s="48" t="s">
        <v>2022</v>
      </c>
      <c r="D819" s="48" t="s">
        <v>270</v>
      </c>
      <c r="E819" s="48" t="s">
        <v>6309</v>
      </c>
      <c r="F819" s="48" t="s">
        <v>939</v>
      </c>
      <c r="G819" s="48" t="s">
        <v>1069</v>
      </c>
      <c r="H819" s="48" t="s">
        <v>6283</v>
      </c>
    </row>
    <row r="820" spans="1:8" ht="15" x14ac:dyDescent="0.25">
      <c r="A820" s="48" t="s">
        <v>6310</v>
      </c>
      <c r="B820" s="48" t="s">
        <v>4881</v>
      </c>
      <c r="C820" s="48" t="s">
        <v>2022</v>
      </c>
      <c r="D820" s="48" t="s">
        <v>271</v>
      </c>
      <c r="E820" s="48" t="s">
        <v>6311</v>
      </c>
      <c r="F820" s="48" t="s">
        <v>939</v>
      </c>
      <c r="G820" s="48" t="s">
        <v>943</v>
      </c>
      <c r="H820" s="48" t="s">
        <v>4910</v>
      </c>
    </row>
    <row r="821" spans="1:8" ht="15" x14ac:dyDescent="0.25">
      <c r="A821" s="48" t="s">
        <v>6312</v>
      </c>
      <c r="B821" s="48" t="s">
        <v>4881</v>
      </c>
      <c r="C821" s="48" t="s">
        <v>2097</v>
      </c>
      <c r="D821" s="48" t="s">
        <v>282</v>
      </c>
      <c r="E821" s="48" t="s">
        <v>6313</v>
      </c>
      <c r="F821" s="48" t="s">
        <v>939</v>
      </c>
      <c r="G821" s="48" t="s">
        <v>943</v>
      </c>
      <c r="H821" s="48" t="s">
        <v>4910</v>
      </c>
    </row>
    <row r="822" spans="1:8" ht="15" x14ac:dyDescent="0.25">
      <c r="A822" s="48" t="s">
        <v>2287</v>
      </c>
      <c r="B822" s="48" t="s">
        <v>4881</v>
      </c>
      <c r="C822" s="48" t="s">
        <v>2071</v>
      </c>
      <c r="D822" s="48" t="s">
        <v>293</v>
      </c>
      <c r="E822" s="48" t="s">
        <v>6314</v>
      </c>
      <c r="F822" s="48" t="s">
        <v>939</v>
      </c>
      <c r="G822" s="48" t="s">
        <v>1389</v>
      </c>
      <c r="H822" s="48" t="s">
        <v>5366</v>
      </c>
    </row>
    <row r="823" spans="1:8" ht="15" x14ac:dyDescent="0.25">
      <c r="A823" s="48" t="s">
        <v>4829</v>
      </c>
      <c r="B823" s="48" t="s">
        <v>4881</v>
      </c>
      <c r="C823" s="48" t="s">
        <v>2071</v>
      </c>
      <c r="D823" s="48" t="s">
        <v>294</v>
      </c>
      <c r="E823" s="48" t="s">
        <v>6315</v>
      </c>
      <c r="F823" s="48" t="s">
        <v>939</v>
      </c>
      <c r="G823" s="48" t="s">
        <v>943</v>
      </c>
      <c r="H823" s="48" t="s">
        <v>4910</v>
      </c>
    </row>
    <row r="824" spans="1:8" ht="15" x14ac:dyDescent="0.25">
      <c r="A824" s="48" t="s">
        <v>6316</v>
      </c>
      <c r="B824" s="48" t="s">
        <v>4881</v>
      </c>
      <c r="C824" s="48" t="s">
        <v>1990</v>
      </c>
      <c r="D824" s="48" t="s">
        <v>299</v>
      </c>
      <c r="E824" s="48" t="s">
        <v>6317</v>
      </c>
      <c r="F824" s="48" t="s">
        <v>939</v>
      </c>
      <c r="G824" s="48" t="s">
        <v>1389</v>
      </c>
      <c r="H824" s="48" t="s">
        <v>5366</v>
      </c>
    </row>
    <row r="825" spans="1:8" ht="15" x14ac:dyDescent="0.25">
      <c r="A825" s="48" t="s">
        <v>6318</v>
      </c>
      <c r="B825" s="48" t="s">
        <v>4884</v>
      </c>
      <c r="C825" s="48" t="s">
        <v>2216</v>
      </c>
      <c r="D825" s="48" t="s">
        <v>306</v>
      </c>
      <c r="E825" s="48" t="s">
        <v>6319</v>
      </c>
      <c r="F825" s="48" t="s">
        <v>939</v>
      </c>
      <c r="G825" s="48" t="s">
        <v>1069</v>
      </c>
      <c r="H825" s="48" t="s">
        <v>6283</v>
      </c>
    </row>
    <row r="826" spans="1:8" ht="15" x14ac:dyDescent="0.25">
      <c r="A826" s="48" t="s">
        <v>6320</v>
      </c>
      <c r="B826" s="48" t="s">
        <v>4884</v>
      </c>
      <c r="C826" s="48" t="s">
        <v>2216</v>
      </c>
      <c r="D826" s="48" t="s">
        <v>307</v>
      </c>
      <c r="E826" s="48" t="s">
        <v>6321</v>
      </c>
      <c r="F826" s="48" t="s">
        <v>939</v>
      </c>
      <c r="G826" s="48" t="s">
        <v>943</v>
      </c>
      <c r="H826" s="48" t="s">
        <v>4910</v>
      </c>
    </row>
    <row r="827" spans="1:8" ht="15" x14ac:dyDescent="0.25">
      <c r="A827" s="48" t="s">
        <v>6322</v>
      </c>
      <c r="B827" s="48" t="s">
        <v>4884</v>
      </c>
      <c r="C827" s="48" t="s">
        <v>2421</v>
      </c>
      <c r="D827" s="48" t="s">
        <v>330</v>
      </c>
      <c r="E827" s="48" t="s">
        <v>6323</v>
      </c>
      <c r="F827" s="48" t="s">
        <v>939</v>
      </c>
      <c r="G827" s="48" t="s">
        <v>1389</v>
      </c>
      <c r="H827" s="48" t="s">
        <v>5366</v>
      </c>
    </row>
    <row r="828" spans="1:8" ht="15" x14ac:dyDescent="0.25">
      <c r="A828" s="48" t="s">
        <v>4040</v>
      </c>
      <c r="B828" s="48" t="s">
        <v>4884</v>
      </c>
      <c r="C828" s="48" t="s">
        <v>2421</v>
      </c>
      <c r="D828" s="48" t="s">
        <v>336</v>
      </c>
      <c r="E828" s="48" t="s">
        <v>6324</v>
      </c>
      <c r="F828" s="48" t="s">
        <v>939</v>
      </c>
      <c r="G828" s="48" t="s">
        <v>1389</v>
      </c>
      <c r="H828" s="48" t="s">
        <v>5366</v>
      </c>
    </row>
    <row r="829" spans="1:8" ht="15" x14ac:dyDescent="0.25">
      <c r="A829" s="48" t="s">
        <v>6325</v>
      </c>
      <c r="B829" s="48" t="s">
        <v>4884</v>
      </c>
      <c r="C829" s="48" t="s">
        <v>2387</v>
      </c>
      <c r="D829" s="48" t="s">
        <v>338</v>
      </c>
      <c r="E829" s="48" t="s">
        <v>6326</v>
      </c>
      <c r="F829" s="48" t="s">
        <v>939</v>
      </c>
      <c r="G829" s="48" t="s">
        <v>1069</v>
      </c>
      <c r="H829" s="48" t="s">
        <v>6283</v>
      </c>
    </row>
    <row r="830" spans="1:8" ht="15" x14ac:dyDescent="0.25">
      <c r="A830" s="48" t="s">
        <v>6327</v>
      </c>
      <c r="B830" s="48" t="s">
        <v>4884</v>
      </c>
      <c r="C830" s="48" t="s">
        <v>2167</v>
      </c>
      <c r="D830" s="48" t="s">
        <v>347</v>
      </c>
      <c r="E830" s="48" t="s">
        <v>6328</v>
      </c>
      <c r="F830" s="48" t="s">
        <v>939</v>
      </c>
      <c r="G830" s="48" t="s">
        <v>943</v>
      </c>
      <c r="H830" s="48" t="s">
        <v>4910</v>
      </c>
    </row>
    <row r="831" spans="1:8" ht="15" x14ac:dyDescent="0.25">
      <c r="A831" s="48" t="s">
        <v>6329</v>
      </c>
      <c r="B831" s="48" t="s">
        <v>4884</v>
      </c>
      <c r="C831" s="48" t="s">
        <v>2167</v>
      </c>
      <c r="D831" s="48" t="s">
        <v>348</v>
      </c>
      <c r="E831" s="48" t="s">
        <v>6330</v>
      </c>
      <c r="F831" s="48" t="s">
        <v>939</v>
      </c>
      <c r="G831" s="48" t="s">
        <v>1389</v>
      </c>
      <c r="H831" s="48" t="s">
        <v>5366</v>
      </c>
    </row>
    <row r="832" spans="1:8" ht="15" x14ac:dyDescent="0.25">
      <c r="A832" s="48" t="s">
        <v>6331</v>
      </c>
      <c r="B832" s="48" t="s">
        <v>4884</v>
      </c>
      <c r="C832" s="48" t="s">
        <v>2167</v>
      </c>
      <c r="D832" s="48" t="s">
        <v>349</v>
      </c>
      <c r="E832" s="48" t="s">
        <v>6332</v>
      </c>
      <c r="F832" s="48" t="s">
        <v>939</v>
      </c>
      <c r="G832" s="48" t="s">
        <v>943</v>
      </c>
      <c r="H832" s="48" t="s">
        <v>4910</v>
      </c>
    </row>
    <row r="833" spans="1:8" ht="15" x14ac:dyDescent="0.25">
      <c r="A833" s="48" t="s">
        <v>6333</v>
      </c>
      <c r="B833" s="48" t="s">
        <v>4884</v>
      </c>
      <c r="C833" s="48" t="s">
        <v>2373</v>
      </c>
      <c r="D833" s="48" t="s">
        <v>357</v>
      </c>
      <c r="E833" s="48" t="s">
        <v>6334</v>
      </c>
      <c r="F833" s="48" t="s">
        <v>939</v>
      </c>
      <c r="G833" s="48" t="s">
        <v>1389</v>
      </c>
      <c r="H833" s="48" t="s">
        <v>5366</v>
      </c>
    </row>
    <row r="834" spans="1:8" ht="15" x14ac:dyDescent="0.25">
      <c r="A834" s="48" t="s">
        <v>6335</v>
      </c>
      <c r="B834" s="48" t="s">
        <v>4884</v>
      </c>
      <c r="C834" s="48" t="s">
        <v>2362</v>
      </c>
      <c r="D834" s="48" t="s">
        <v>360</v>
      </c>
      <c r="E834" s="48" t="s">
        <v>6336</v>
      </c>
      <c r="F834" s="48" t="s">
        <v>939</v>
      </c>
      <c r="G834" s="48" t="s">
        <v>933</v>
      </c>
      <c r="H834" s="48" t="s">
        <v>6304</v>
      </c>
    </row>
    <row r="835" spans="1:8" ht="15" x14ac:dyDescent="0.25">
      <c r="A835" s="48" t="s">
        <v>6337</v>
      </c>
      <c r="B835" s="48" t="s">
        <v>4884</v>
      </c>
      <c r="C835" s="48" t="s">
        <v>2362</v>
      </c>
      <c r="D835" s="48" t="s">
        <v>361</v>
      </c>
      <c r="E835" s="48" t="s">
        <v>6338</v>
      </c>
      <c r="F835" s="48" t="s">
        <v>939</v>
      </c>
      <c r="G835" s="48" t="s">
        <v>943</v>
      </c>
      <c r="H835" s="48" t="s">
        <v>4910</v>
      </c>
    </row>
    <row r="836" spans="1:8" ht="15" x14ac:dyDescent="0.25">
      <c r="A836" s="48" t="s">
        <v>6339</v>
      </c>
      <c r="B836" s="48" t="s">
        <v>4884</v>
      </c>
      <c r="C836" s="48" t="s">
        <v>2281</v>
      </c>
      <c r="D836" s="48" t="s">
        <v>363</v>
      </c>
      <c r="E836" s="48" t="s">
        <v>6340</v>
      </c>
      <c r="F836" s="48" t="s">
        <v>939</v>
      </c>
      <c r="G836" s="48" t="s">
        <v>943</v>
      </c>
      <c r="H836" s="48" t="s">
        <v>4910</v>
      </c>
    </row>
    <row r="837" spans="1:8" ht="15" x14ac:dyDescent="0.25">
      <c r="A837" s="48" t="s">
        <v>6341</v>
      </c>
      <c r="B837" s="48" t="s">
        <v>4887</v>
      </c>
      <c r="C837" s="48" t="s">
        <v>2654</v>
      </c>
      <c r="D837" s="48" t="s">
        <v>384</v>
      </c>
      <c r="E837" s="48" t="s">
        <v>6342</v>
      </c>
      <c r="F837" s="48" t="s">
        <v>939</v>
      </c>
      <c r="G837" s="48" t="s">
        <v>933</v>
      </c>
      <c r="H837" s="48" t="s">
        <v>6304</v>
      </c>
    </row>
    <row r="838" spans="1:8" ht="15" x14ac:dyDescent="0.25">
      <c r="A838" s="48" t="s">
        <v>6343</v>
      </c>
      <c r="B838" s="48" t="s">
        <v>4887</v>
      </c>
      <c r="C838" s="48" t="s">
        <v>2624</v>
      </c>
      <c r="D838" s="48" t="s">
        <v>406</v>
      </c>
      <c r="E838" s="48" t="s">
        <v>6344</v>
      </c>
      <c r="F838" s="48" t="s">
        <v>939</v>
      </c>
      <c r="G838" s="48" t="s">
        <v>1389</v>
      </c>
      <c r="H838" s="48" t="s">
        <v>5366</v>
      </c>
    </row>
    <row r="839" spans="1:8" ht="15" x14ac:dyDescent="0.25">
      <c r="A839" s="48" t="s">
        <v>6345</v>
      </c>
      <c r="B839" s="48" t="s">
        <v>4887</v>
      </c>
      <c r="C839" s="48" t="s">
        <v>2455</v>
      </c>
      <c r="D839" s="48" t="s">
        <v>429</v>
      </c>
      <c r="E839" s="48" t="s">
        <v>6346</v>
      </c>
      <c r="F839" s="48" t="s">
        <v>939</v>
      </c>
      <c r="G839" s="48" t="s">
        <v>933</v>
      </c>
      <c r="H839" s="48" t="s">
        <v>6304</v>
      </c>
    </row>
    <row r="840" spans="1:8" ht="15" x14ac:dyDescent="0.25">
      <c r="A840" s="48" t="s">
        <v>6347</v>
      </c>
      <c r="B840" s="48" t="s">
        <v>4887</v>
      </c>
      <c r="C840" s="48" t="s">
        <v>2732</v>
      </c>
      <c r="D840" s="48" t="s">
        <v>435</v>
      </c>
      <c r="E840" s="48" t="s">
        <v>6348</v>
      </c>
      <c r="F840" s="48" t="s">
        <v>939</v>
      </c>
      <c r="G840" s="48" t="s">
        <v>1389</v>
      </c>
      <c r="H840" s="48" t="s">
        <v>5366</v>
      </c>
    </row>
    <row r="841" spans="1:8" ht="15" x14ac:dyDescent="0.25">
      <c r="A841" s="48" t="s">
        <v>6349</v>
      </c>
      <c r="B841" s="48" t="s">
        <v>2646</v>
      </c>
      <c r="C841" s="48" t="s">
        <v>3024</v>
      </c>
      <c r="D841" s="48" t="s">
        <v>444</v>
      </c>
      <c r="E841" s="48" t="s">
        <v>6350</v>
      </c>
      <c r="F841" s="48" t="s">
        <v>939</v>
      </c>
      <c r="G841" s="48" t="s">
        <v>1069</v>
      </c>
      <c r="H841" s="48" t="s">
        <v>6283</v>
      </c>
    </row>
    <row r="842" spans="1:8" ht="15" x14ac:dyDescent="0.25">
      <c r="A842" s="48" t="s">
        <v>6351</v>
      </c>
      <c r="B842" s="48" t="s">
        <v>2646</v>
      </c>
      <c r="C842" s="48" t="s">
        <v>2771</v>
      </c>
      <c r="D842" s="48" t="s">
        <v>478</v>
      </c>
      <c r="E842" s="48" t="s">
        <v>6352</v>
      </c>
      <c r="F842" s="48" t="s">
        <v>939</v>
      </c>
      <c r="G842" s="48" t="s">
        <v>982</v>
      </c>
      <c r="H842" s="48" t="s">
        <v>4917</v>
      </c>
    </row>
    <row r="843" spans="1:8" ht="15" x14ac:dyDescent="0.25">
      <c r="A843" s="48" t="s">
        <v>6353</v>
      </c>
      <c r="B843" s="48" t="s">
        <v>2646</v>
      </c>
      <c r="C843" s="48" t="s">
        <v>2882</v>
      </c>
      <c r="D843" s="48" t="s">
        <v>480</v>
      </c>
      <c r="E843" s="48" t="s">
        <v>6354</v>
      </c>
      <c r="F843" s="48" t="s">
        <v>939</v>
      </c>
      <c r="G843" s="48" t="s">
        <v>1069</v>
      </c>
      <c r="H843" s="48" t="s">
        <v>6283</v>
      </c>
    </row>
    <row r="844" spans="1:8" ht="15" x14ac:dyDescent="0.25">
      <c r="A844" s="48" t="s">
        <v>6355</v>
      </c>
      <c r="B844" s="48" t="s">
        <v>2646</v>
      </c>
      <c r="C844" s="48" t="s">
        <v>2940</v>
      </c>
      <c r="D844" s="48" t="s">
        <v>491</v>
      </c>
      <c r="E844" s="48" t="s">
        <v>6356</v>
      </c>
      <c r="F844" s="48" t="s">
        <v>939</v>
      </c>
      <c r="G844" s="48" t="s">
        <v>1106</v>
      </c>
      <c r="H844" s="48" t="s">
        <v>6357</v>
      </c>
    </row>
    <row r="845" spans="1:8" ht="15" x14ac:dyDescent="0.25">
      <c r="A845" s="48" t="s">
        <v>6358</v>
      </c>
      <c r="B845" s="48" t="s">
        <v>4892</v>
      </c>
      <c r="C845" s="48" t="s">
        <v>3418</v>
      </c>
      <c r="D845" s="48" t="s">
        <v>511</v>
      </c>
      <c r="E845" s="48" t="s">
        <v>6359</v>
      </c>
      <c r="F845" s="48" t="s">
        <v>939</v>
      </c>
      <c r="G845" s="48" t="s">
        <v>1389</v>
      </c>
      <c r="H845" s="48" t="s">
        <v>5366</v>
      </c>
    </row>
    <row r="846" spans="1:8" ht="15" x14ac:dyDescent="0.25">
      <c r="A846" s="48" t="s">
        <v>6360</v>
      </c>
      <c r="B846" s="48" t="s">
        <v>4892</v>
      </c>
      <c r="C846" s="48" t="s">
        <v>3100</v>
      </c>
      <c r="D846" s="48" t="s">
        <v>521</v>
      </c>
      <c r="E846" s="48" t="s">
        <v>6361</v>
      </c>
      <c r="F846" s="48" t="s">
        <v>939</v>
      </c>
      <c r="G846" s="48" t="s">
        <v>1389</v>
      </c>
      <c r="H846" s="48" t="s">
        <v>5366</v>
      </c>
    </row>
    <row r="847" spans="1:8" ht="15" x14ac:dyDescent="0.25">
      <c r="A847" s="48" t="s">
        <v>6362</v>
      </c>
      <c r="B847" s="48" t="s">
        <v>4892</v>
      </c>
      <c r="C847" s="48" t="s">
        <v>3246</v>
      </c>
      <c r="D847" s="48" t="s">
        <v>529</v>
      </c>
      <c r="E847" s="48" t="s">
        <v>6363</v>
      </c>
      <c r="F847" s="48" t="s">
        <v>939</v>
      </c>
      <c r="G847" s="48" t="s">
        <v>1069</v>
      </c>
      <c r="H847" s="48" t="s">
        <v>6283</v>
      </c>
    </row>
    <row r="848" spans="1:8" ht="15" x14ac:dyDescent="0.25">
      <c r="A848" s="48" t="s">
        <v>6364</v>
      </c>
      <c r="B848" s="48" t="s">
        <v>4892</v>
      </c>
      <c r="C848" s="48" t="s">
        <v>3304</v>
      </c>
      <c r="D848" s="48" t="s">
        <v>561</v>
      </c>
      <c r="E848" s="48" t="s">
        <v>6365</v>
      </c>
      <c r="F848" s="48" t="s">
        <v>939</v>
      </c>
      <c r="G848" s="48" t="s">
        <v>1389</v>
      </c>
      <c r="H848" s="48" t="s">
        <v>5366</v>
      </c>
    </row>
    <row r="849" spans="1:8" ht="15" x14ac:dyDescent="0.25">
      <c r="A849" s="48" t="s">
        <v>6366</v>
      </c>
      <c r="B849" s="48" t="s">
        <v>4892</v>
      </c>
      <c r="C849" s="48" t="s">
        <v>3133</v>
      </c>
      <c r="D849" s="48" t="s">
        <v>570</v>
      </c>
      <c r="E849" s="48" t="s">
        <v>6367</v>
      </c>
      <c r="F849" s="48" t="s">
        <v>939</v>
      </c>
      <c r="G849" s="48" t="s">
        <v>1389</v>
      </c>
      <c r="H849" s="48" t="s">
        <v>5366</v>
      </c>
    </row>
    <row r="850" spans="1:8" ht="15" x14ac:dyDescent="0.25">
      <c r="A850" s="48" t="s">
        <v>2883</v>
      </c>
      <c r="B850" s="48" t="s">
        <v>4895</v>
      </c>
      <c r="C850" s="48" t="s">
        <v>3774</v>
      </c>
      <c r="D850" s="48" t="s">
        <v>598</v>
      </c>
      <c r="E850" s="48" t="s">
        <v>6368</v>
      </c>
      <c r="F850" s="48" t="s">
        <v>939</v>
      </c>
      <c r="G850" s="48" t="s">
        <v>1069</v>
      </c>
      <c r="H850" s="48" t="s">
        <v>6283</v>
      </c>
    </row>
    <row r="851" spans="1:8" ht="15" x14ac:dyDescent="0.25">
      <c r="A851" s="48" t="s">
        <v>6369</v>
      </c>
      <c r="B851" s="48" t="s">
        <v>4895</v>
      </c>
      <c r="C851" s="48" t="s">
        <v>3471</v>
      </c>
      <c r="D851" s="48" t="s">
        <v>641</v>
      </c>
      <c r="E851" s="48" t="s">
        <v>6370</v>
      </c>
      <c r="F851" s="48" t="s">
        <v>939</v>
      </c>
      <c r="G851" s="48" t="s">
        <v>982</v>
      </c>
      <c r="H851" s="48" t="s">
        <v>4917</v>
      </c>
    </row>
    <row r="852" spans="1:8" ht="15" x14ac:dyDescent="0.25">
      <c r="A852" s="48" t="s">
        <v>6371</v>
      </c>
      <c r="B852" s="48" t="s">
        <v>1061</v>
      </c>
      <c r="C852" s="48" t="s">
        <v>4105</v>
      </c>
      <c r="D852" s="48" t="s">
        <v>686</v>
      </c>
      <c r="E852" s="48" t="s">
        <v>6372</v>
      </c>
      <c r="F852" s="48" t="s">
        <v>939</v>
      </c>
      <c r="G852" s="48" t="s">
        <v>1389</v>
      </c>
      <c r="H852" s="48" t="s">
        <v>5366</v>
      </c>
    </row>
    <row r="853" spans="1:8" ht="15" x14ac:dyDescent="0.25">
      <c r="A853" s="48" t="s">
        <v>6373</v>
      </c>
      <c r="B853" s="48" t="s">
        <v>1061</v>
      </c>
      <c r="C853" s="48" t="s">
        <v>4039</v>
      </c>
      <c r="D853" s="48" t="s">
        <v>693</v>
      </c>
      <c r="E853" s="48" t="s">
        <v>6374</v>
      </c>
      <c r="F853" s="48" t="s">
        <v>939</v>
      </c>
      <c r="G853" s="48" t="s">
        <v>1389</v>
      </c>
      <c r="H853" s="48" t="s">
        <v>5366</v>
      </c>
    </row>
    <row r="854" spans="1:8" ht="15" x14ac:dyDescent="0.25">
      <c r="A854" s="48" t="s">
        <v>6375</v>
      </c>
      <c r="B854" s="48" t="s">
        <v>1061</v>
      </c>
      <c r="C854" s="48" t="s">
        <v>3839</v>
      </c>
      <c r="D854" s="48" t="s">
        <v>702</v>
      </c>
      <c r="E854" s="48" t="s">
        <v>6376</v>
      </c>
      <c r="F854" s="48" t="s">
        <v>939</v>
      </c>
      <c r="G854" s="48" t="s">
        <v>1069</v>
      </c>
      <c r="H854" s="48" t="s">
        <v>6283</v>
      </c>
    </row>
    <row r="855" spans="1:8" ht="15" x14ac:dyDescent="0.25">
      <c r="A855" s="48" t="s">
        <v>6377</v>
      </c>
      <c r="B855" s="48" t="s">
        <v>1061</v>
      </c>
      <c r="C855" s="48" t="s">
        <v>4076</v>
      </c>
      <c r="D855" s="48" t="s">
        <v>724</v>
      </c>
      <c r="E855" s="48" t="s">
        <v>6378</v>
      </c>
      <c r="F855" s="48" t="s">
        <v>939</v>
      </c>
      <c r="G855" s="48" t="s">
        <v>1389</v>
      </c>
      <c r="H855" s="48" t="s">
        <v>5366</v>
      </c>
    </row>
    <row r="856" spans="1:8" ht="15" x14ac:dyDescent="0.25">
      <c r="A856" s="48" t="s">
        <v>6379</v>
      </c>
      <c r="B856" s="48" t="s">
        <v>1611</v>
      </c>
      <c r="C856" s="48" t="s">
        <v>4232</v>
      </c>
      <c r="D856" s="48" t="s">
        <v>757</v>
      </c>
      <c r="E856" s="48" t="s">
        <v>6380</v>
      </c>
      <c r="F856" s="48" t="s">
        <v>939</v>
      </c>
      <c r="G856" s="48" t="s">
        <v>1389</v>
      </c>
      <c r="H856" s="48" t="s">
        <v>5366</v>
      </c>
    </row>
    <row r="857" spans="1:8" ht="15" x14ac:dyDescent="0.25">
      <c r="A857" s="48" t="s">
        <v>6381</v>
      </c>
      <c r="B857" s="48" t="s">
        <v>1611</v>
      </c>
      <c r="C857" s="48" t="s">
        <v>4423</v>
      </c>
      <c r="D857" s="48" t="s">
        <v>766</v>
      </c>
      <c r="E857" s="48" t="s">
        <v>6382</v>
      </c>
      <c r="F857" s="48" t="s">
        <v>939</v>
      </c>
      <c r="G857" s="48" t="s">
        <v>1069</v>
      </c>
      <c r="H857" s="48" t="s">
        <v>6283</v>
      </c>
    </row>
    <row r="858" spans="1:8" ht="15" x14ac:dyDescent="0.25">
      <c r="A858" s="48" t="s">
        <v>6383</v>
      </c>
      <c r="B858" s="48" t="s">
        <v>1611</v>
      </c>
      <c r="C858" s="48" t="s">
        <v>4135</v>
      </c>
      <c r="D858" s="48" t="s">
        <v>789</v>
      </c>
      <c r="E858" s="48" t="s">
        <v>6384</v>
      </c>
      <c r="F858" s="48" t="s">
        <v>939</v>
      </c>
      <c r="G858" s="48" t="s">
        <v>982</v>
      </c>
      <c r="H858" s="48" t="s">
        <v>4917</v>
      </c>
    </row>
    <row r="859" spans="1:8" ht="15" x14ac:dyDescent="0.25">
      <c r="A859" s="48" t="s">
        <v>6385</v>
      </c>
      <c r="B859" s="48" t="s">
        <v>1611</v>
      </c>
      <c r="C859" s="48" t="s">
        <v>4269</v>
      </c>
      <c r="D859" s="48" t="s">
        <v>796</v>
      </c>
      <c r="E859" s="48" t="s">
        <v>6386</v>
      </c>
      <c r="F859" s="48" t="s">
        <v>939</v>
      </c>
      <c r="G859" s="48" t="s">
        <v>1389</v>
      </c>
      <c r="H859" s="48" t="s">
        <v>5366</v>
      </c>
    </row>
    <row r="860" spans="1:8" ht="15" x14ac:dyDescent="0.25">
      <c r="A860" s="48" t="s">
        <v>6387</v>
      </c>
      <c r="B860" s="48" t="s">
        <v>1611</v>
      </c>
      <c r="C860" s="48" t="s">
        <v>4269</v>
      </c>
      <c r="D860" s="48" t="s">
        <v>797</v>
      </c>
      <c r="E860" s="48" t="s">
        <v>6388</v>
      </c>
      <c r="F860" s="48" t="s">
        <v>939</v>
      </c>
      <c r="G860" s="48" t="s">
        <v>982</v>
      </c>
      <c r="H860" s="48" t="s">
        <v>4917</v>
      </c>
    </row>
    <row r="861" spans="1:8" ht="15" x14ac:dyDescent="0.25">
      <c r="A861" s="48" t="s">
        <v>6389</v>
      </c>
      <c r="B861" s="48" t="s">
        <v>1611</v>
      </c>
      <c r="C861" s="48" t="s">
        <v>4401</v>
      </c>
      <c r="D861" s="48" t="s">
        <v>808</v>
      </c>
      <c r="E861" s="48" t="s">
        <v>6390</v>
      </c>
      <c r="F861" s="48" t="s">
        <v>939</v>
      </c>
      <c r="G861" s="48" t="s">
        <v>1389</v>
      </c>
      <c r="H861" s="48" t="s">
        <v>5366</v>
      </c>
    </row>
    <row r="862" spans="1:8" ht="15" x14ac:dyDescent="0.25">
      <c r="A862" s="48" t="s">
        <v>6391</v>
      </c>
      <c r="B862" s="48" t="s">
        <v>1611</v>
      </c>
      <c r="C862" s="48" t="s">
        <v>4318</v>
      </c>
      <c r="D862" s="48" t="s">
        <v>814</v>
      </c>
      <c r="E862" s="48" t="s">
        <v>6392</v>
      </c>
      <c r="F862" s="48" t="s">
        <v>939</v>
      </c>
      <c r="G862" s="48" t="s">
        <v>982</v>
      </c>
      <c r="H862" s="48" t="s">
        <v>4917</v>
      </c>
    </row>
    <row r="863" spans="1:8" ht="15" x14ac:dyDescent="0.25">
      <c r="A863" s="48" t="s">
        <v>6393</v>
      </c>
      <c r="B863" s="48" t="s">
        <v>1972</v>
      </c>
      <c r="C863" s="48" t="s">
        <v>4739</v>
      </c>
      <c r="D863" s="48" t="s">
        <v>843</v>
      </c>
      <c r="E863" s="48" t="s">
        <v>6394</v>
      </c>
      <c r="F863" s="48" t="s">
        <v>939</v>
      </c>
      <c r="G863" s="48" t="s">
        <v>1069</v>
      </c>
      <c r="H863" s="48" t="s">
        <v>6283</v>
      </c>
    </row>
    <row r="864" spans="1:8" ht="15" x14ac:dyDescent="0.25">
      <c r="A864" s="48" t="s">
        <v>6395</v>
      </c>
      <c r="B864" s="48" t="s">
        <v>1972</v>
      </c>
      <c r="C864" s="48" t="s">
        <v>4739</v>
      </c>
      <c r="D864" s="48" t="s">
        <v>844</v>
      </c>
      <c r="E864" s="48" t="s">
        <v>6396</v>
      </c>
      <c r="F864" s="48" t="s">
        <v>939</v>
      </c>
      <c r="G864" s="48" t="s">
        <v>943</v>
      </c>
      <c r="H864" s="48" t="s">
        <v>4910</v>
      </c>
    </row>
    <row r="865" spans="1:8" ht="15" x14ac:dyDescent="0.25">
      <c r="A865" s="48" t="s">
        <v>6397</v>
      </c>
      <c r="B865" s="48" t="s">
        <v>1972</v>
      </c>
      <c r="C865" s="48" t="s">
        <v>4654</v>
      </c>
      <c r="D865" s="48" t="s">
        <v>855</v>
      </c>
      <c r="E865" s="48" t="s">
        <v>6398</v>
      </c>
      <c r="F865" s="48" t="s">
        <v>939</v>
      </c>
      <c r="G865" s="48" t="s">
        <v>1069</v>
      </c>
      <c r="H865" s="48" t="s">
        <v>6283</v>
      </c>
    </row>
    <row r="866" spans="1:8" ht="15" x14ac:dyDescent="0.25">
      <c r="A866" s="48" t="s">
        <v>6399</v>
      </c>
      <c r="B866" s="48" t="s">
        <v>1972</v>
      </c>
      <c r="C866" s="48" t="s">
        <v>4609</v>
      </c>
      <c r="D866" s="48" t="s">
        <v>867</v>
      </c>
      <c r="E866" s="48" t="s">
        <v>6400</v>
      </c>
      <c r="F866" s="48" t="s">
        <v>939</v>
      </c>
      <c r="G866" s="48" t="s">
        <v>1069</v>
      </c>
      <c r="H866" s="48" t="s">
        <v>6283</v>
      </c>
    </row>
    <row r="867" spans="1:8" ht="15" x14ac:dyDescent="0.25">
      <c r="A867" s="48" t="s">
        <v>6401</v>
      </c>
      <c r="B867" s="48" t="s">
        <v>1972</v>
      </c>
      <c r="C867" s="48" t="s">
        <v>4704</v>
      </c>
      <c r="D867" s="48" t="s">
        <v>879</v>
      </c>
      <c r="E867" s="48" t="s">
        <v>6402</v>
      </c>
      <c r="F867" s="48" t="s">
        <v>939</v>
      </c>
      <c r="G867" s="48" t="s">
        <v>982</v>
      </c>
      <c r="H867" s="48" t="s">
        <v>4917</v>
      </c>
    </row>
    <row r="868" spans="1:8" ht="15" x14ac:dyDescent="0.25">
      <c r="A868" s="48" t="s">
        <v>6403</v>
      </c>
      <c r="B868" s="48" t="s">
        <v>1972</v>
      </c>
      <c r="C868" s="48" t="s">
        <v>4469</v>
      </c>
      <c r="D868" s="48" t="s">
        <v>887</v>
      </c>
      <c r="E868" s="48" t="s">
        <v>6404</v>
      </c>
      <c r="F868" s="48" t="s">
        <v>939</v>
      </c>
      <c r="G868" s="48" t="s">
        <v>1069</v>
      </c>
      <c r="H868" s="48" t="s">
        <v>6283</v>
      </c>
    </row>
    <row r="869" spans="1:8" ht="15" x14ac:dyDescent="0.25">
      <c r="A869" s="48" t="s">
        <v>6405</v>
      </c>
      <c r="B869" s="48" t="s">
        <v>1972</v>
      </c>
      <c r="C869" s="48" t="s">
        <v>4539</v>
      </c>
      <c r="D869" s="48" t="s">
        <v>903</v>
      </c>
      <c r="E869" s="48" t="s">
        <v>6406</v>
      </c>
      <c r="F869" s="48" t="s">
        <v>939</v>
      </c>
      <c r="G869" s="48" t="s">
        <v>1389</v>
      </c>
      <c r="H869" s="48" t="s">
        <v>5366</v>
      </c>
    </row>
    <row r="870" spans="1:8" ht="15" x14ac:dyDescent="0.25">
      <c r="A870" s="48" t="s">
        <v>4875</v>
      </c>
      <c r="B870" s="48" t="s">
        <v>4875</v>
      </c>
      <c r="C870" s="48" t="s">
        <v>1305</v>
      </c>
      <c r="D870" s="48" t="s">
        <v>35</v>
      </c>
      <c r="E870" s="48" t="s">
        <v>6407</v>
      </c>
      <c r="F870" s="48" t="s">
        <v>929</v>
      </c>
      <c r="G870" s="48" t="s">
        <v>1106</v>
      </c>
      <c r="H870" s="48" t="s">
        <v>6357</v>
      </c>
    </row>
    <row r="871" spans="1:8" ht="15" x14ac:dyDescent="0.25">
      <c r="A871" s="48" t="s">
        <v>6408</v>
      </c>
      <c r="B871" s="48" t="s">
        <v>4875</v>
      </c>
      <c r="C871" s="48" t="s">
        <v>930</v>
      </c>
      <c r="D871" s="48" t="s">
        <v>53</v>
      </c>
      <c r="E871" s="48" t="s">
        <v>6409</v>
      </c>
      <c r="F871" s="48" t="s">
        <v>929</v>
      </c>
      <c r="G871" s="48" t="s">
        <v>933</v>
      </c>
      <c r="H871" s="48" t="s">
        <v>6304</v>
      </c>
    </row>
    <row r="872" spans="1:8" ht="15" x14ac:dyDescent="0.25">
      <c r="A872" s="48" t="s">
        <v>2401</v>
      </c>
      <c r="B872" s="48" t="s">
        <v>4875</v>
      </c>
      <c r="C872" s="48" t="s">
        <v>1104</v>
      </c>
      <c r="D872" s="48" t="s">
        <v>114</v>
      </c>
      <c r="E872" s="48" t="s">
        <v>6410</v>
      </c>
      <c r="F872" s="48" t="s">
        <v>929</v>
      </c>
      <c r="G872" s="48" t="s">
        <v>1106</v>
      </c>
      <c r="H872" s="48" t="s">
        <v>6357</v>
      </c>
    </row>
    <row r="873" spans="1:8" ht="15" x14ac:dyDescent="0.25">
      <c r="A873" s="48" t="s">
        <v>2919</v>
      </c>
      <c r="B873" s="48" t="s">
        <v>4874</v>
      </c>
      <c r="C873" s="48" t="s">
        <v>1539</v>
      </c>
      <c r="D873" s="48" t="s">
        <v>144</v>
      </c>
      <c r="E873" s="48" t="s">
        <v>6411</v>
      </c>
      <c r="F873" s="48" t="s">
        <v>929</v>
      </c>
      <c r="G873" s="48" t="s">
        <v>1540</v>
      </c>
      <c r="H873" s="48" t="s">
        <v>6412</v>
      </c>
    </row>
    <row r="874" spans="1:8" ht="15" x14ac:dyDescent="0.25">
      <c r="A874" s="48" t="s">
        <v>6413</v>
      </c>
      <c r="B874" s="48" t="s">
        <v>4874</v>
      </c>
      <c r="C874" s="48" t="s">
        <v>1418</v>
      </c>
      <c r="D874" s="48" t="s">
        <v>173</v>
      </c>
      <c r="E874" s="48" t="s">
        <v>6414</v>
      </c>
      <c r="F874" s="48" t="s">
        <v>929</v>
      </c>
      <c r="G874" s="48" t="s">
        <v>933</v>
      </c>
      <c r="H874" s="48" t="s">
        <v>6304</v>
      </c>
    </row>
    <row r="875" spans="1:8" ht="15" x14ac:dyDescent="0.25">
      <c r="A875" s="48" t="s">
        <v>4710</v>
      </c>
      <c r="B875" s="48" t="s">
        <v>4878</v>
      </c>
      <c r="C875" s="48" t="s">
        <v>1664</v>
      </c>
      <c r="D875" s="48" t="s">
        <v>202</v>
      </c>
      <c r="E875" s="48" t="s">
        <v>6415</v>
      </c>
      <c r="F875" s="48" t="s">
        <v>929</v>
      </c>
      <c r="G875" s="48" t="s">
        <v>933</v>
      </c>
      <c r="H875" s="48" t="s">
        <v>6304</v>
      </c>
    </row>
    <row r="876" spans="1:8" ht="15" x14ac:dyDescent="0.25">
      <c r="A876" s="48" t="s">
        <v>6416</v>
      </c>
      <c r="B876" s="48" t="s">
        <v>4881</v>
      </c>
      <c r="C876" s="48" t="s">
        <v>1919</v>
      </c>
      <c r="D876" s="48" t="s">
        <v>254</v>
      </c>
      <c r="E876" s="48" t="s">
        <v>6417</v>
      </c>
      <c r="F876" s="48" t="s">
        <v>929</v>
      </c>
      <c r="G876" s="48" t="s">
        <v>933</v>
      </c>
      <c r="H876" s="48" t="s">
        <v>6304</v>
      </c>
    </row>
    <row r="877" spans="1:8" ht="15" x14ac:dyDescent="0.25">
      <c r="A877" s="48" t="s">
        <v>2495</v>
      </c>
      <c r="B877" s="48" t="s">
        <v>4881</v>
      </c>
      <c r="C877" s="48" t="s">
        <v>2097</v>
      </c>
      <c r="D877" s="48" t="s">
        <v>281</v>
      </c>
      <c r="E877" s="48" t="s">
        <v>6418</v>
      </c>
      <c r="F877" s="48" t="s">
        <v>929</v>
      </c>
      <c r="G877" s="48" t="s">
        <v>933</v>
      </c>
      <c r="H877" s="48" t="s">
        <v>6304</v>
      </c>
    </row>
    <row r="878" spans="1:8" ht="15" x14ac:dyDescent="0.25">
      <c r="A878" s="48" t="s">
        <v>6419</v>
      </c>
      <c r="B878" s="48" t="s">
        <v>4884</v>
      </c>
      <c r="C878" s="48" t="s">
        <v>2325</v>
      </c>
      <c r="D878" s="48" t="s">
        <v>321</v>
      </c>
      <c r="E878" s="48" t="s">
        <v>6420</v>
      </c>
      <c r="F878" s="48" t="s">
        <v>929</v>
      </c>
      <c r="G878" s="48" t="s">
        <v>1106</v>
      </c>
      <c r="H878" s="48" t="s">
        <v>6357</v>
      </c>
    </row>
    <row r="879" spans="1:8" ht="15" x14ac:dyDescent="0.25">
      <c r="A879" s="48" t="s">
        <v>2103</v>
      </c>
      <c r="B879" s="48" t="s">
        <v>4884</v>
      </c>
      <c r="C879" s="48" t="s">
        <v>2167</v>
      </c>
      <c r="D879" s="48" t="s">
        <v>346</v>
      </c>
      <c r="E879" s="48" t="s">
        <v>6421</v>
      </c>
      <c r="F879" s="48" t="s">
        <v>929</v>
      </c>
      <c r="G879" s="48" t="s">
        <v>1106</v>
      </c>
      <c r="H879" s="48" t="s">
        <v>6357</v>
      </c>
    </row>
    <row r="880" spans="1:8" ht="15" x14ac:dyDescent="0.25">
      <c r="A880" s="48" t="s">
        <v>6422</v>
      </c>
      <c r="B880" s="48" t="s">
        <v>4884</v>
      </c>
      <c r="C880" s="48" t="s">
        <v>2281</v>
      </c>
      <c r="D880" s="48" t="s">
        <v>362</v>
      </c>
      <c r="E880" s="48" t="s">
        <v>6423</v>
      </c>
      <c r="F880" s="48" t="s">
        <v>929</v>
      </c>
      <c r="G880" s="48" t="s">
        <v>933</v>
      </c>
      <c r="H880" s="48" t="s">
        <v>6304</v>
      </c>
    </row>
    <row r="881" spans="1:8" ht="15" x14ac:dyDescent="0.25">
      <c r="A881" s="48" t="s">
        <v>4233</v>
      </c>
      <c r="B881" s="48" t="s">
        <v>4887</v>
      </c>
      <c r="C881" s="48" t="s">
        <v>2574</v>
      </c>
      <c r="D881" s="48" t="s">
        <v>372</v>
      </c>
      <c r="E881" s="48" t="s">
        <v>6424</v>
      </c>
      <c r="F881" s="48" t="s">
        <v>929</v>
      </c>
      <c r="G881" s="48" t="s">
        <v>933</v>
      </c>
      <c r="H881" s="48" t="s">
        <v>6304</v>
      </c>
    </row>
    <row r="882" spans="1:8" ht="15" x14ac:dyDescent="0.25">
      <c r="A882" s="48" t="s">
        <v>6425</v>
      </c>
      <c r="B882" s="48" t="s">
        <v>4887</v>
      </c>
      <c r="C882" s="48" t="s">
        <v>2481</v>
      </c>
      <c r="D882" s="48" t="s">
        <v>394</v>
      </c>
      <c r="E882" s="48" t="s">
        <v>6426</v>
      </c>
      <c r="F882" s="48" t="s">
        <v>929</v>
      </c>
      <c r="G882" s="48" t="s">
        <v>1106</v>
      </c>
      <c r="H882" s="48" t="s">
        <v>6357</v>
      </c>
    </row>
    <row r="883" spans="1:8" ht="15" x14ac:dyDescent="0.25">
      <c r="A883" s="48" t="s">
        <v>6427</v>
      </c>
      <c r="B883" s="48" t="s">
        <v>4887</v>
      </c>
      <c r="C883" s="48" t="s">
        <v>2702</v>
      </c>
      <c r="D883" s="48" t="s">
        <v>413</v>
      </c>
      <c r="E883" s="48" t="s">
        <v>6428</v>
      </c>
      <c r="F883" s="48" t="s">
        <v>929</v>
      </c>
      <c r="G883" s="48" t="s">
        <v>933</v>
      </c>
      <c r="H883" s="48" t="s">
        <v>6304</v>
      </c>
    </row>
    <row r="884" spans="1:8" ht="15" x14ac:dyDescent="0.25">
      <c r="A884" s="48" t="s">
        <v>6429</v>
      </c>
      <c r="B884" s="48" t="s">
        <v>4887</v>
      </c>
      <c r="C884" s="48" t="s">
        <v>2536</v>
      </c>
      <c r="D884" s="48" t="s">
        <v>420</v>
      </c>
      <c r="E884" s="48" t="s">
        <v>6430</v>
      </c>
      <c r="F884" s="48" t="s">
        <v>929</v>
      </c>
      <c r="G884" s="48" t="s">
        <v>933</v>
      </c>
      <c r="H884" s="48" t="s">
        <v>6304</v>
      </c>
    </row>
    <row r="885" spans="1:8" ht="15" x14ac:dyDescent="0.25">
      <c r="A885" s="48" t="s">
        <v>6431</v>
      </c>
      <c r="B885" s="48" t="s">
        <v>2646</v>
      </c>
      <c r="C885" s="48" t="s">
        <v>2771</v>
      </c>
      <c r="D885" s="48" t="s">
        <v>458</v>
      </c>
      <c r="E885" s="48" t="s">
        <v>6432</v>
      </c>
      <c r="F885" s="48" t="s">
        <v>929</v>
      </c>
      <c r="G885" s="48" t="s">
        <v>1106</v>
      </c>
      <c r="H885" s="48" t="s">
        <v>6357</v>
      </c>
    </row>
    <row r="886" spans="1:8" ht="15" x14ac:dyDescent="0.25">
      <c r="A886" s="48" t="s">
        <v>2537</v>
      </c>
      <c r="B886" s="48" t="s">
        <v>4892</v>
      </c>
      <c r="C886" s="48" t="s">
        <v>3342</v>
      </c>
      <c r="D886" s="48" t="s">
        <v>543</v>
      </c>
      <c r="E886" s="48" t="s">
        <v>6433</v>
      </c>
      <c r="F886" s="48" t="s">
        <v>929</v>
      </c>
      <c r="G886" s="48" t="s">
        <v>933</v>
      </c>
      <c r="H886" s="48" t="s">
        <v>6304</v>
      </c>
    </row>
    <row r="887" spans="1:8" ht="15" x14ac:dyDescent="0.25">
      <c r="A887" s="48" t="s">
        <v>6434</v>
      </c>
      <c r="B887" s="48" t="s">
        <v>4892</v>
      </c>
      <c r="C887" s="48" t="s">
        <v>3158</v>
      </c>
      <c r="D887" s="48" t="s">
        <v>576</v>
      </c>
      <c r="E887" s="48" t="s">
        <v>6435</v>
      </c>
      <c r="F887" s="48" t="s">
        <v>929</v>
      </c>
      <c r="G887" s="48" t="s">
        <v>1106</v>
      </c>
      <c r="H887" s="48" t="s">
        <v>6357</v>
      </c>
    </row>
    <row r="888" spans="1:8" ht="15" x14ac:dyDescent="0.25">
      <c r="A888" s="48" t="s">
        <v>6436</v>
      </c>
      <c r="B888" s="48" t="s">
        <v>4895</v>
      </c>
      <c r="C888" s="48" t="s">
        <v>3471</v>
      </c>
      <c r="D888" s="48" t="s">
        <v>613</v>
      </c>
      <c r="E888" s="48" t="s">
        <v>6437</v>
      </c>
      <c r="F888" s="48" t="s">
        <v>929</v>
      </c>
      <c r="G888" s="48" t="s">
        <v>1540</v>
      </c>
      <c r="H888" s="48" t="s">
        <v>6412</v>
      </c>
    </row>
    <row r="889" spans="1:8" ht="15" x14ac:dyDescent="0.25">
      <c r="A889" s="48" t="s">
        <v>6438</v>
      </c>
      <c r="B889" s="48" t="s">
        <v>4895</v>
      </c>
      <c r="C889" s="48" t="s">
        <v>3608</v>
      </c>
      <c r="D889" s="48" t="s">
        <v>646</v>
      </c>
      <c r="E889" s="48" t="s">
        <v>6439</v>
      </c>
      <c r="F889" s="48" t="s">
        <v>929</v>
      </c>
      <c r="G889" s="48" t="s">
        <v>1106</v>
      </c>
      <c r="H889" s="48" t="s">
        <v>6357</v>
      </c>
    </row>
    <row r="890" spans="1:8" ht="15" x14ac:dyDescent="0.25">
      <c r="A890" s="48" t="s">
        <v>6440</v>
      </c>
      <c r="B890" s="48" t="s">
        <v>4895</v>
      </c>
      <c r="C890" s="48" t="s">
        <v>3702</v>
      </c>
      <c r="D890" s="48" t="s">
        <v>669</v>
      </c>
      <c r="E890" s="48" t="s">
        <v>6441</v>
      </c>
      <c r="F890" s="48" t="s">
        <v>929</v>
      </c>
      <c r="G890" s="48" t="s">
        <v>1106</v>
      </c>
      <c r="H890" s="48" t="s">
        <v>6357</v>
      </c>
    </row>
    <row r="891" spans="1:8" ht="15" x14ac:dyDescent="0.25">
      <c r="A891" s="48" t="s">
        <v>6442</v>
      </c>
      <c r="B891" s="48" t="s">
        <v>1061</v>
      </c>
      <c r="C891" s="48" t="s">
        <v>3931</v>
      </c>
      <c r="D891" s="48" t="s">
        <v>731</v>
      </c>
      <c r="E891" s="48" t="s">
        <v>6443</v>
      </c>
      <c r="F891" s="48" t="s">
        <v>929</v>
      </c>
      <c r="G891" s="48" t="s">
        <v>1540</v>
      </c>
      <c r="H891" s="48" t="s">
        <v>6412</v>
      </c>
    </row>
    <row r="892" spans="1:8" ht="15" x14ac:dyDescent="0.25">
      <c r="A892" s="48" t="s">
        <v>2326</v>
      </c>
      <c r="B892" s="48" t="s">
        <v>1611</v>
      </c>
      <c r="C892" s="48" t="s">
        <v>4135</v>
      </c>
      <c r="D892" s="48" t="s">
        <v>776</v>
      </c>
      <c r="E892" s="48" t="s">
        <v>6444</v>
      </c>
      <c r="F892" s="48" t="s">
        <v>929</v>
      </c>
      <c r="G892" s="48" t="s">
        <v>1106</v>
      </c>
      <c r="H892" s="48" t="s">
        <v>6357</v>
      </c>
    </row>
    <row r="893" spans="1:8" ht="15" x14ac:dyDescent="0.25">
      <c r="A893" s="48" t="s">
        <v>6445</v>
      </c>
      <c r="B893" s="48" t="s">
        <v>1611</v>
      </c>
      <c r="C893" s="48" t="s">
        <v>4305</v>
      </c>
      <c r="D893" s="48" t="s">
        <v>805</v>
      </c>
      <c r="E893" s="48" t="s">
        <v>6446</v>
      </c>
      <c r="F893" s="48" t="s">
        <v>929</v>
      </c>
      <c r="G893" s="48" t="s">
        <v>933</v>
      </c>
      <c r="H893" s="48" t="s">
        <v>6304</v>
      </c>
    </row>
    <row r="894" spans="1:8" ht="15" x14ac:dyDescent="0.25">
      <c r="A894" s="48" t="s">
        <v>6447</v>
      </c>
      <c r="B894" s="48" t="s">
        <v>1611</v>
      </c>
      <c r="C894" s="48" t="s">
        <v>4318</v>
      </c>
      <c r="D894" s="48" t="s">
        <v>813</v>
      </c>
      <c r="E894" s="48" t="s">
        <v>6448</v>
      </c>
      <c r="F894" s="48" t="s">
        <v>929</v>
      </c>
      <c r="G894" s="48" t="s">
        <v>1106</v>
      </c>
      <c r="H894" s="48" t="s">
        <v>6357</v>
      </c>
    </row>
    <row r="895" spans="1:8" ht="15" x14ac:dyDescent="0.25">
      <c r="A895" s="48" t="s">
        <v>6449</v>
      </c>
      <c r="B895" s="48" t="s">
        <v>1972</v>
      </c>
      <c r="C895" s="48" t="s">
        <v>4568</v>
      </c>
      <c r="D895" s="48" t="s">
        <v>833</v>
      </c>
      <c r="E895" s="48" t="s">
        <v>6450</v>
      </c>
      <c r="F895" s="48" t="s">
        <v>929</v>
      </c>
      <c r="G895" s="48" t="s">
        <v>933</v>
      </c>
      <c r="H895" s="48" t="s">
        <v>6304</v>
      </c>
    </row>
    <row r="896" spans="1:8" ht="15" x14ac:dyDescent="0.25">
      <c r="A896" s="48" t="s">
        <v>6451</v>
      </c>
      <c r="B896" s="48" t="s">
        <v>1972</v>
      </c>
      <c r="C896" s="48" t="s">
        <v>4704</v>
      </c>
      <c r="D896" s="48" t="s">
        <v>878</v>
      </c>
      <c r="E896" s="48" t="s">
        <v>6452</v>
      </c>
      <c r="F896" s="48" t="s">
        <v>929</v>
      </c>
      <c r="G896" s="48" t="s">
        <v>933</v>
      </c>
      <c r="H896" s="48" t="s">
        <v>6304</v>
      </c>
    </row>
    <row r="897" spans="1:8" ht="15" x14ac:dyDescent="0.25">
      <c r="A897" s="48" t="s">
        <v>6453</v>
      </c>
      <c r="B897" s="48" t="s">
        <v>1972</v>
      </c>
      <c r="C897" s="48" t="s">
        <v>4469</v>
      </c>
      <c r="D897" s="48" t="s">
        <v>886</v>
      </c>
      <c r="E897" s="48" t="s">
        <v>6454</v>
      </c>
      <c r="F897" s="48" t="s">
        <v>929</v>
      </c>
      <c r="G897" s="48" t="s">
        <v>933</v>
      </c>
      <c r="H897" s="48" t="s">
        <v>6304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2"/>
  <sheetViews>
    <sheetView zoomScale="70" zoomScaleNormal="70" workbookViewId="0">
      <selection activeCell="D5" sqref="D5"/>
    </sheetView>
  </sheetViews>
  <sheetFormatPr defaultColWidth="8.75" defaultRowHeight="15" x14ac:dyDescent="0.25"/>
  <cols>
    <col min="1" max="1" width="3" style="105" customWidth="1"/>
    <col min="2" max="2" width="41" style="105" customWidth="1"/>
    <col min="3" max="3" width="36.875" style="105" bestFit="1" customWidth="1"/>
    <col min="4" max="4" width="52.25" style="105" customWidth="1"/>
    <col min="5" max="5" width="46.5" style="105" bestFit="1" customWidth="1"/>
    <col min="6" max="6" width="6.75" style="105" customWidth="1"/>
    <col min="7" max="16384" width="8.75" style="105"/>
  </cols>
  <sheetData>
    <row r="1" spans="1:6" ht="26.25" x14ac:dyDescent="0.4">
      <c r="B1" s="121" t="s">
        <v>6502</v>
      </c>
    </row>
    <row r="2" spans="1:6" s="121" customFormat="1" ht="33" customHeight="1" x14ac:dyDescent="0.4">
      <c r="A2" s="118"/>
      <c r="B2" s="119" t="s">
        <v>4805</v>
      </c>
      <c r="C2" s="119" t="s">
        <v>4812</v>
      </c>
      <c r="D2" s="119" t="s">
        <v>4818</v>
      </c>
      <c r="E2" s="120" t="s">
        <v>4825</v>
      </c>
      <c r="F2" s="120" t="s">
        <v>4</v>
      </c>
    </row>
    <row r="3" spans="1:6" ht="42" x14ac:dyDescent="0.25">
      <c r="A3" s="104"/>
      <c r="B3" s="10" t="s">
        <v>6485</v>
      </c>
      <c r="C3" s="10" t="s">
        <v>4813</v>
      </c>
      <c r="D3" s="10" t="s">
        <v>4819</v>
      </c>
      <c r="E3" s="15" t="s">
        <v>5</v>
      </c>
      <c r="F3" s="16">
        <v>1</v>
      </c>
    </row>
    <row r="4" spans="1:6" ht="42" x14ac:dyDescent="0.25">
      <c r="A4" s="104"/>
      <c r="B4" s="10" t="s">
        <v>4806</v>
      </c>
      <c r="C4" s="106" t="s">
        <v>4814</v>
      </c>
      <c r="D4" s="10"/>
      <c r="E4" s="15" t="s">
        <v>7</v>
      </c>
      <c r="F4" s="16">
        <v>1</v>
      </c>
    </row>
    <row r="5" spans="1:6" ht="63" x14ac:dyDescent="0.25">
      <c r="A5" s="104"/>
      <c r="B5" s="39" t="s">
        <v>4807</v>
      </c>
      <c r="C5" s="39" t="s">
        <v>4815</v>
      </c>
      <c r="D5" s="39" t="s">
        <v>4820</v>
      </c>
      <c r="E5" s="44" t="s">
        <v>4863</v>
      </c>
      <c r="F5" s="41">
        <v>1</v>
      </c>
    </row>
    <row r="6" spans="1:6" ht="24" customHeight="1" x14ac:dyDescent="0.25">
      <c r="A6" s="104"/>
      <c r="B6" s="40"/>
      <c r="C6" s="40"/>
      <c r="D6" s="40"/>
      <c r="E6" s="45" t="s">
        <v>4864</v>
      </c>
      <c r="F6" s="43"/>
    </row>
    <row r="7" spans="1:6" ht="25.5" customHeight="1" x14ac:dyDescent="0.25">
      <c r="A7" s="104"/>
      <c r="B7" s="38"/>
      <c r="C7" s="38"/>
      <c r="D7" s="38"/>
      <c r="E7" s="46" t="s">
        <v>4865</v>
      </c>
      <c r="F7" s="42"/>
    </row>
    <row r="8" spans="1:6" ht="147" x14ac:dyDescent="0.25">
      <c r="A8" s="104"/>
      <c r="B8" s="10" t="s">
        <v>4809</v>
      </c>
      <c r="C8" s="107" t="s">
        <v>4816</v>
      </c>
      <c r="D8" s="10" t="s">
        <v>4821</v>
      </c>
      <c r="E8" s="15" t="s">
        <v>8</v>
      </c>
      <c r="F8" s="16">
        <v>1</v>
      </c>
    </row>
    <row r="9" spans="1:6" ht="63" x14ac:dyDescent="0.25">
      <c r="A9" s="104"/>
      <c r="B9" s="10" t="s">
        <v>4810</v>
      </c>
      <c r="C9" s="107" t="s">
        <v>6486</v>
      </c>
      <c r="D9" s="10" t="s">
        <v>4822</v>
      </c>
      <c r="E9" s="15" t="s">
        <v>9</v>
      </c>
      <c r="F9" s="16">
        <v>1</v>
      </c>
    </row>
    <row r="10" spans="1:6" ht="63" x14ac:dyDescent="0.25">
      <c r="A10" s="104"/>
      <c r="B10" s="10" t="s">
        <v>4811</v>
      </c>
      <c r="C10" s="107" t="s">
        <v>6487</v>
      </c>
      <c r="D10" s="10" t="s">
        <v>4823</v>
      </c>
      <c r="E10" s="15" t="s">
        <v>10</v>
      </c>
      <c r="F10" s="16">
        <v>1</v>
      </c>
    </row>
    <row r="11" spans="1:6" ht="63" x14ac:dyDescent="0.25">
      <c r="A11" s="104"/>
      <c r="B11" s="11" t="s">
        <v>4808</v>
      </c>
      <c r="C11" s="11" t="s">
        <v>4817</v>
      </c>
      <c r="D11" s="11" t="s">
        <v>4824</v>
      </c>
      <c r="E11" s="15" t="s">
        <v>11</v>
      </c>
      <c r="F11" s="16">
        <v>1</v>
      </c>
    </row>
    <row r="12" spans="1:6" ht="21" x14ac:dyDescent="0.25">
      <c r="A12" s="104"/>
      <c r="B12" s="12"/>
      <c r="C12" s="12"/>
      <c r="D12" s="12"/>
      <c r="E12" s="13"/>
      <c r="F12" s="14"/>
    </row>
  </sheetData>
  <pageMargins left="1.1023622047244095" right="0.31496062992125984" top="0.39370078740157483" bottom="0.15748031496062992" header="0.31496062992125984" footer="0.31496062992125984"/>
  <pageSetup paperSize="9"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1"/>
  <sheetViews>
    <sheetView zoomScale="90" zoomScaleNormal="90" workbookViewId="0">
      <selection activeCell="H12" sqref="H12"/>
    </sheetView>
  </sheetViews>
  <sheetFormatPr defaultColWidth="9" defaultRowHeight="21" x14ac:dyDescent="0.35"/>
  <cols>
    <col min="1" max="1" width="7.625" style="26" bestFit="1" customWidth="1"/>
    <col min="2" max="2" width="14.125" style="54" bestFit="1" customWidth="1"/>
    <col min="3" max="3" width="11.25" style="55" bestFit="1" customWidth="1"/>
    <col min="4" max="5" width="5.125" style="56" bestFit="1" customWidth="1"/>
    <col min="6" max="6" width="9.375" style="56" bestFit="1" customWidth="1"/>
    <col min="7" max="7" width="17.375" style="56" bestFit="1" customWidth="1"/>
    <col min="8" max="9" width="16.625" style="57" bestFit="1" customWidth="1"/>
    <col min="10" max="10" width="17.375" style="56" bestFit="1" customWidth="1"/>
    <col min="11" max="11" width="11.125" style="55" customWidth="1"/>
    <col min="12" max="14" width="13.125" style="26" customWidth="1"/>
    <col min="15" max="16384" width="9" style="26"/>
  </cols>
  <sheetData>
    <row r="1" spans="1:14" ht="26.25" x14ac:dyDescent="0.4">
      <c r="B1" s="58" t="s">
        <v>6512</v>
      </c>
    </row>
    <row r="2" spans="1:14" x14ac:dyDescent="0.35">
      <c r="A2" s="91" t="s">
        <v>4868</v>
      </c>
      <c r="B2" s="92" t="s">
        <v>4869</v>
      </c>
      <c r="C2" s="93" t="s">
        <v>6468</v>
      </c>
      <c r="D2" s="94" t="s">
        <v>19</v>
      </c>
      <c r="E2" s="94" t="s">
        <v>20</v>
      </c>
      <c r="F2" s="94" t="s">
        <v>4833</v>
      </c>
      <c r="G2" s="94" t="s">
        <v>12</v>
      </c>
      <c r="H2" s="95" t="s">
        <v>22</v>
      </c>
      <c r="I2" s="100" t="s">
        <v>6477</v>
      </c>
      <c r="J2" s="94" t="s">
        <v>6469</v>
      </c>
      <c r="K2" s="94" t="s">
        <v>6470</v>
      </c>
      <c r="L2" s="96" t="s">
        <v>6473</v>
      </c>
      <c r="M2" s="96" t="s">
        <v>6474</v>
      </c>
      <c r="N2" s="96" t="s">
        <v>6475</v>
      </c>
    </row>
    <row r="3" spans="1:14" x14ac:dyDescent="0.35">
      <c r="A3" s="8">
        <v>1</v>
      </c>
      <c r="B3" s="49" t="s">
        <v>1305</v>
      </c>
      <c r="C3" s="8">
        <v>18</v>
      </c>
      <c r="D3" s="50">
        <f>GETPIVOTDATA("ค่าเฉลี่ย ของ CR",PivotReport!$A$10,"Ket",A3,"Province",B3)</f>
        <v>2.4894444444444437</v>
      </c>
      <c r="E3" s="50">
        <f>GETPIVOTDATA("ค่าเฉลี่ย ของ QR",PivotReport!$A$10,"Ket",1,"Province",B3)</f>
        <v>2.306111111111111</v>
      </c>
      <c r="F3" s="50">
        <f>GETPIVOTDATA("ค่าเฉลี่ย ของ Cash",PivotReport!$A$10,"Ket",1,"Province",B3)</f>
        <v>1.8627777777777779</v>
      </c>
      <c r="G3" s="177">
        <f>GETPIVOTDATA("ผลรวม ของ NWC",PivotReport!$A$10,"Ket",1,"Province",B3)</f>
        <v>1575413893.0699999</v>
      </c>
      <c r="H3" s="178">
        <f>GETPIVOTDATA("ผลรวม ของ NI+Depreciation",PivotReport!$A$10,"Ket",1,"Province",B3)</f>
        <v>293060566.60000002</v>
      </c>
      <c r="I3" s="178">
        <f>GETPIVOTDATA("ผลรวม ของ EBITDA",PivotReport!$A$10,"Ket",1,"Province",B3)</f>
        <v>384105149.34000003</v>
      </c>
      <c r="J3" s="177">
        <f>GETPIVOTDATA("ผลรวม ของ เงินบำรุงคงเหลือ(หักหนี้แล้ว)",PivotReport!$A$10,"Ket",1,"Province",B3)</f>
        <v>970519128.54999995</v>
      </c>
      <c r="K3" s="8" t="str">
        <f>IFERROR(GETPIVOTDATA("OrgID",PivotReportRisk!$A$10,"Ket",1,"Province",B3,"Risk Scoring",7),"0")</f>
        <v>0</v>
      </c>
      <c r="L3" s="66">
        <f>K3/C3</f>
        <v>0</v>
      </c>
      <c r="M3" s="65">
        <v>18</v>
      </c>
      <c r="N3" s="67">
        <f>C3-M3</f>
        <v>0</v>
      </c>
    </row>
    <row r="4" spans="1:14" x14ac:dyDescent="0.35">
      <c r="A4" s="8"/>
      <c r="B4" s="49" t="s">
        <v>930</v>
      </c>
      <c r="C4" s="8">
        <v>24</v>
      </c>
      <c r="D4" s="50">
        <f>GETPIVOTDATA("ค่าเฉลี่ย ของ CR",PivotReport!$A$10,"Ket",1,"Province",B4)</f>
        <v>1.7062499999999998</v>
      </c>
      <c r="E4" s="50">
        <f>GETPIVOTDATA("ค่าเฉลี่ย ของ QR",PivotReport!$A$10,"Ket",1,"Province",B4)</f>
        <v>1.574583333333333</v>
      </c>
      <c r="F4" s="50">
        <f>GETPIVOTDATA("ค่าเฉลี่ย ของ Cash",PivotReport!$A$10,"Ket",1,"Province",B4)</f>
        <v>1.2479166666666668</v>
      </c>
      <c r="G4" s="177">
        <f>GETPIVOTDATA("ผลรวม ของ NWC",PivotReport!$A$10,"Ket",1,"Province",B4)</f>
        <v>1457892434.6300001</v>
      </c>
      <c r="H4" s="178">
        <f>GETPIVOTDATA("ผลรวม ของ NI+Depreciation",PivotReport!$A$10,"Ket",1,"Province",B4)</f>
        <v>371510942.44000012</v>
      </c>
      <c r="I4" s="178">
        <f>GETPIVOTDATA("ผลรวม ของ EBITDA",PivotReport!$A$10,"Ket",1,"Province",B4)</f>
        <v>491032199.67000014</v>
      </c>
      <c r="J4" s="177">
        <f>GETPIVOTDATA("ผลรวม ของ เงินบำรุงคงเหลือ(หักหนี้แล้ว)",PivotReport!$A$10,"Ket",1,"Province",B4)</f>
        <v>279351380.57999992</v>
      </c>
      <c r="K4" s="8" t="str">
        <f>IFERROR(GETPIVOTDATA("OrgID",PivotReportRisk!$A$10,"Ket",1,"Province",B4,"Risk Scoring",7),"0")</f>
        <v>0</v>
      </c>
      <c r="L4" s="66">
        <f t="shared" ref="L4:L67" si="0">K4/C4</f>
        <v>0</v>
      </c>
      <c r="M4" s="65">
        <v>24</v>
      </c>
      <c r="N4" s="67">
        <f t="shared" ref="N4:N67" si="1">C4-M4</f>
        <v>0</v>
      </c>
    </row>
    <row r="5" spans="1:14" x14ac:dyDescent="0.35">
      <c r="A5" s="8"/>
      <c r="B5" s="49" t="s">
        <v>1196</v>
      </c>
      <c r="C5" s="8">
        <v>15</v>
      </c>
      <c r="D5" s="50">
        <f>GETPIVOTDATA("ค่าเฉลี่ย ของ CR",PivotReport!$A$10,"Ket",1,"Province",B5)</f>
        <v>3.0133333333333336</v>
      </c>
      <c r="E5" s="50">
        <f>GETPIVOTDATA("ค่าเฉลี่ย ของ QR",PivotReport!$A$10,"Ket",1,"Province",B5)</f>
        <v>2.8479999999999999</v>
      </c>
      <c r="F5" s="50">
        <f>GETPIVOTDATA("ค่าเฉลี่ย ของ Cash",PivotReport!$A$10,"Ket",1,"Province",B5)</f>
        <v>2.4586666666666663</v>
      </c>
      <c r="G5" s="177">
        <f>GETPIVOTDATA("ผลรวม ของ NWC",PivotReport!$A$10,"Ket",1,"Province",B5)</f>
        <v>480473771.13</v>
      </c>
      <c r="H5" s="178">
        <f>GETPIVOTDATA("ผลรวม ของ NI+Depreciation",PivotReport!$A$10,"Ket",1,"Province",B5)</f>
        <v>161210623.48000002</v>
      </c>
      <c r="I5" s="178">
        <f>GETPIVOTDATA("ผลรวม ของ EBITDA",PivotReport!$A$10,"Ket",1,"Province",B5)</f>
        <v>199950024.01000002</v>
      </c>
      <c r="J5" s="177">
        <f>GETPIVOTDATA("ผลรวม ของ เงินบำรุงคงเหลือ(หักหนี้แล้ว)",PivotReport!$A$10,"Ket",1,"Province",B5)</f>
        <v>116595111.37</v>
      </c>
      <c r="K5" s="8" t="str">
        <f>IFERROR(GETPIVOTDATA("OrgID",PivotReportRisk!$A$10,"Ket",1,"Province",B5,"Risk Scoring",7),"0")</f>
        <v>0</v>
      </c>
      <c r="L5" s="66">
        <f t="shared" si="0"/>
        <v>0</v>
      </c>
      <c r="M5" s="65">
        <v>15</v>
      </c>
      <c r="N5" s="67">
        <f t="shared" si="1"/>
        <v>0</v>
      </c>
    </row>
    <row r="6" spans="1:14" x14ac:dyDescent="0.35">
      <c r="A6" s="8"/>
      <c r="B6" s="49" t="s">
        <v>1263</v>
      </c>
      <c r="C6" s="8">
        <v>9</v>
      </c>
      <c r="D6" s="50">
        <f>GETPIVOTDATA("ค่าเฉลี่ย ของ CR",PivotReport!$A$10,"Ket",1,"Province",B6)</f>
        <v>2.2266666666666666</v>
      </c>
      <c r="E6" s="50">
        <f>GETPIVOTDATA("ค่าเฉลี่ย ของ QR",PivotReport!$A$10,"Ket",1,"Province",B6)</f>
        <v>2.0311111111111111</v>
      </c>
      <c r="F6" s="50">
        <f>GETPIVOTDATA("ค่าเฉลี่ย ของ Cash",PivotReport!$A$10,"Ket",1,"Province",B6)</f>
        <v>1.7288888888888887</v>
      </c>
      <c r="G6" s="177">
        <f>GETPIVOTDATA("ผลรวม ของ NWC",PivotReport!$A$10,"Ket",1,"Province",B6)</f>
        <v>214307921.73000002</v>
      </c>
      <c r="H6" s="178">
        <f>GETPIVOTDATA("ผลรวม ของ NI+Depreciation",PivotReport!$A$10,"Ket",1,"Province",B6)</f>
        <v>136252301.63000003</v>
      </c>
      <c r="I6" s="178">
        <f>GETPIVOTDATA("ผลรวม ของ EBITDA",PivotReport!$A$10,"Ket",1,"Province",B6)</f>
        <v>149117766.29000002</v>
      </c>
      <c r="J6" s="177">
        <f>GETPIVOTDATA("ผลรวม ของ เงินบำรุงคงเหลือ(หักหนี้แล้ว)",PivotReport!$A$10,"Ket",1,"Province",B6)</f>
        <v>-45923336.859999985</v>
      </c>
      <c r="K6" s="8" t="str">
        <f>IFERROR(GETPIVOTDATA("OrgID",PivotReportRisk!$A$10,"Ket",1,"Province",B6,"Risk Scoring",7),"0")</f>
        <v>0</v>
      </c>
      <c r="L6" s="66">
        <f t="shared" si="0"/>
        <v>0</v>
      </c>
      <c r="M6" s="65">
        <v>9</v>
      </c>
      <c r="N6" s="67">
        <f t="shared" si="1"/>
        <v>0</v>
      </c>
    </row>
    <row r="7" spans="1:14" x14ac:dyDescent="0.35">
      <c r="A7" s="8"/>
      <c r="B7" s="49" t="s">
        <v>1160</v>
      </c>
      <c r="C7" s="8">
        <v>8</v>
      </c>
      <c r="D7" s="50">
        <f>GETPIVOTDATA("ค่าเฉลี่ย ของ CR",PivotReport!$A$10,"Ket",1,"Province",B7)</f>
        <v>2.8949999999999996</v>
      </c>
      <c r="E7" s="50">
        <f>GETPIVOTDATA("ค่าเฉลี่ย ของ QR",PivotReport!$A$10,"Ket",1,"Province",B7)</f>
        <v>2.5300000000000002</v>
      </c>
      <c r="F7" s="50">
        <f>GETPIVOTDATA("ค่าเฉลี่ย ของ Cash",PivotReport!$A$10,"Ket",1,"Province",B7)</f>
        <v>2.0062500000000001</v>
      </c>
      <c r="G7" s="177">
        <f>GETPIVOTDATA("ผลรวม ของ NWC",PivotReport!$A$10,"Ket",1,"Province",B7)</f>
        <v>371870741.24999994</v>
      </c>
      <c r="H7" s="178">
        <f>GETPIVOTDATA("ผลรวม ของ NI+Depreciation",PivotReport!$A$10,"Ket",1,"Province",B7)</f>
        <v>66034867.690000005</v>
      </c>
      <c r="I7" s="178">
        <f>GETPIVOTDATA("ผลรวม ของ EBITDA",PivotReport!$A$10,"Ket",1,"Province",B7)</f>
        <v>107376196.06999999</v>
      </c>
      <c r="J7" s="177">
        <f>GETPIVOTDATA("ผลรวม ของ เงินบำรุงคงเหลือ(หักหนี้แล้ว)",PivotReport!$A$10,"Ket",1,"Province",B7)</f>
        <v>128649411.66000001</v>
      </c>
      <c r="K7" s="8" t="str">
        <f>IFERROR(GETPIVOTDATA("OrgID",PivotReportRisk!$A$10,"Ket",1,"Province",B7,"Risk Scoring",7),"0")</f>
        <v>0</v>
      </c>
      <c r="L7" s="66">
        <f t="shared" si="0"/>
        <v>0</v>
      </c>
      <c r="M7" s="65">
        <v>8</v>
      </c>
      <c r="N7" s="67">
        <f t="shared" si="1"/>
        <v>0</v>
      </c>
    </row>
    <row r="8" spans="1:14" x14ac:dyDescent="0.35">
      <c r="A8" s="8"/>
      <c r="B8" s="49" t="s">
        <v>1387</v>
      </c>
      <c r="C8" s="8">
        <v>7</v>
      </c>
      <c r="D8" s="50">
        <f>GETPIVOTDATA("ค่าเฉลี่ย ของ CR",PivotReport!$A$10,"Ket",1,"Province",B8)</f>
        <v>1.8342857142857145</v>
      </c>
      <c r="E8" s="50">
        <f>GETPIVOTDATA("ค่าเฉลี่ย ของ QR",PivotReport!$A$10,"Ket",1,"Province",B8)</f>
        <v>1.6600000000000001</v>
      </c>
      <c r="F8" s="50">
        <f>GETPIVOTDATA("ค่าเฉลี่ย ของ Cash",PivotReport!$A$10,"Ket",1,"Province",B8)</f>
        <v>1.0685714285714285</v>
      </c>
      <c r="G8" s="177">
        <f>GETPIVOTDATA("ผลรวม ของ NWC",PivotReport!$A$10,"Ket",1,"Province",B8)</f>
        <v>184055668.06</v>
      </c>
      <c r="H8" s="178">
        <f>GETPIVOTDATA("ผลรวม ของ NI+Depreciation",PivotReport!$A$10,"Ket",1,"Province",B8)</f>
        <v>99822549.230000004</v>
      </c>
      <c r="I8" s="178">
        <f>GETPIVOTDATA("ผลรวม ของ EBITDA",PivotReport!$A$10,"Ket",1,"Province",B8)</f>
        <v>125230867.75</v>
      </c>
      <c r="J8" s="177">
        <f>GETPIVOTDATA("ผลรวม ของ เงินบำรุงคงเหลือ(หักหนี้แล้ว)",PivotReport!$A$10,"Ket",1,"Province",B8)</f>
        <v>36195135.300000004</v>
      </c>
      <c r="K8" s="8" t="str">
        <f>IFERROR(GETPIVOTDATA("OrgID",PivotReportRisk!$A$10,"Ket",1,"Province",B8,"Risk Scoring",7),"0")</f>
        <v>0</v>
      </c>
      <c r="L8" s="66">
        <f t="shared" si="0"/>
        <v>0</v>
      </c>
      <c r="M8" s="65">
        <v>7</v>
      </c>
      <c r="N8" s="67">
        <f t="shared" si="1"/>
        <v>0</v>
      </c>
    </row>
    <row r="9" spans="1:14" x14ac:dyDescent="0.35">
      <c r="A9" s="8"/>
      <c r="B9" s="49" t="s">
        <v>1104</v>
      </c>
      <c r="C9" s="8">
        <v>13</v>
      </c>
      <c r="D9" s="50">
        <f>GETPIVOTDATA("ค่าเฉลี่ย ของ CR",PivotReport!$A$10,"Ket",1,"Province",B9)</f>
        <v>3.0653846153846152</v>
      </c>
      <c r="E9" s="50">
        <f>GETPIVOTDATA("ค่าเฉลี่ย ของ QR",PivotReport!$A$10,"Ket",1,"Province",B9)</f>
        <v>2.8461538461538463</v>
      </c>
      <c r="F9" s="50">
        <f>GETPIVOTDATA("ค่าเฉลี่ย ของ Cash",PivotReport!$A$10,"Ket",1,"Province",B9)</f>
        <v>2.4192307692307695</v>
      </c>
      <c r="G9" s="177">
        <f>GETPIVOTDATA("ผลรวม ของ NWC",PivotReport!$A$10,"Ket",1,"Province",B9)</f>
        <v>2062272737.1799996</v>
      </c>
      <c r="H9" s="178">
        <f>GETPIVOTDATA("ผลรวม ของ NI+Depreciation",PivotReport!$A$10,"Ket",1,"Province",B9)</f>
        <v>73661507.049999997</v>
      </c>
      <c r="I9" s="178">
        <f>GETPIVOTDATA("ผลรวม ของ EBITDA",PivotReport!$A$10,"Ket",1,"Province",B9)</f>
        <v>238772989.40999997</v>
      </c>
      <c r="J9" s="177">
        <f>GETPIVOTDATA("ผลรวม ของ เงินบำรุงคงเหลือ(หักหนี้แล้ว)",PivotReport!$A$10,"Ket",1,"Province",B9)</f>
        <v>1416130974.3100002</v>
      </c>
      <c r="K9" s="8" t="str">
        <f>IFERROR(GETPIVOTDATA("OrgID",PivotReportRisk!$A$10,"Ket",1,"Province",B9,"Risk Scoring",7),"0")</f>
        <v>0</v>
      </c>
      <c r="L9" s="66">
        <f t="shared" si="0"/>
        <v>0</v>
      </c>
      <c r="M9" s="65">
        <v>13</v>
      </c>
      <c r="N9" s="67">
        <f t="shared" si="1"/>
        <v>0</v>
      </c>
    </row>
    <row r="10" spans="1:14" x14ac:dyDescent="0.35">
      <c r="A10" s="8"/>
      <c r="B10" s="49" t="s">
        <v>1067</v>
      </c>
      <c r="C10" s="8">
        <v>8</v>
      </c>
      <c r="D10" s="50">
        <f>GETPIVOTDATA("ค่าเฉลี่ย ของ CR",PivotReport!$A$10,"Ket",1,"Province",B10)</f>
        <v>2.3975</v>
      </c>
      <c r="E10" s="50">
        <f>GETPIVOTDATA("ค่าเฉลี่ย ของ QR",PivotReport!$A$10,"Ket",1,"Province",B10)</f>
        <v>2.2337500000000001</v>
      </c>
      <c r="F10" s="50">
        <f>GETPIVOTDATA("ค่าเฉลี่ย ของ Cash",PivotReport!$A$10,"Ket",1,"Province",B10)</f>
        <v>1.8437499999999998</v>
      </c>
      <c r="G10" s="177">
        <f>GETPIVOTDATA("ผลรวม ของ NWC",PivotReport!$A$10,"Ket",1,"Province",B10)</f>
        <v>348171333.62999994</v>
      </c>
      <c r="H10" s="178">
        <f>GETPIVOTDATA("ผลรวม ของ NI+Depreciation",PivotReport!$A$10,"Ket",1,"Province",B10)</f>
        <v>119268434.40000001</v>
      </c>
      <c r="I10" s="178">
        <f>GETPIVOTDATA("ผลรวม ของ EBITDA",PivotReport!$A$10,"Ket",1,"Province",B10)</f>
        <v>144611803.00999996</v>
      </c>
      <c r="J10" s="177">
        <f>GETPIVOTDATA("ผลรวม ของ เงินบำรุงคงเหลือ(หักหนี้แล้ว)",PivotReport!$A$10,"Ket",1,"Province",B10)</f>
        <v>84733869.799999982</v>
      </c>
      <c r="K10" s="8" t="str">
        <f>IFERROR(GETPIVOTDATA("OrgID",PivotReportRisk!$A$10,"Ket",1,"Province",B10,"Risk Scoring",7),"0")</f>
        <v>0</v>
      </c>
      <c r="L10" s="66">
        <f t="shared" si="0"/>
        <v>0</v>
      </c>
      <c r="M10" s="65">
        <v>8</v>
      </c>
      <c r="N10" s="67">
        <f t="shared" si="1"/>
        <v>0</v>
      </c>
    </row>
    <row r="11" spans="1:14" x14ac:dyDescent="0.35">
      <c r="A11" s="79" t="s">
        <v>6456</v>
      </c>
      <c r="B11" s="80"/>
      <c r="C11" s="79">
        <v>102</v>
      </c>
      <c r="D11" s="81"/>
      <c r="E11" s="81"/>
      <c r="F11" s="81"/>
      <c r="G11" s="81"/>
      <c r="H11" s="82"/>
      <c r="I11" s="82"/>
      <c r="J11" s="81"/>
      <c r="K11" s="79">
        <v>0</v>
      </c>
      <c r="L11" s="72">
        <f t="shared" si="0"/>
        <v>0</v>
      </c>
      <c r="M11" s="71">
        <v>102</v>
      </c>
      <c r="N11" s="73">
        <f t="shared" si="1"/>
        <v>0</v>
      </c>
    </row>
    <row r="12" spans="1:14" x14ac:dyDescent="0.35">
      <c r="A12" s="8">
        <v>2</v>
      </c>
      <c r="B12" s="49" t="s">
        <v>1456</v>
      </c>
      <c r="C12" s="8">
        <v>9</v>
      </c>
      <c r="D12" s="50" t="e">
        <f>GETPIVOTDATA("ค่าเฉลี่ย ของ CR",PivotReport!$A$10,"Ket",1,"Province",B12)</f>
        <v>#REF!</v>
      </c>
      <c r="E12" s="50"/>
      <c r="F12" s="50"/>
      <c r="G12" s="50"/>
      <c r="H12" s="51"/>
      <c r="I12" s="51"/>
      <c r="J12" s="50"/>
      <c r="K12" s="8">
        <v>0</v>
      </c>
      <c r="L12" s="66">
        <f t="shared" si="0"/>
        <v>0</v>
      </c>
      <c r="M12" s="65">
        <v>9</v>
      </c>
      <c r="N12" s="67">
        <f t="shared" si="1"/>
        <v>0</v>
      </c>
    </row>
    <row r="13" spans="1:14" x14ac:dyDescent="0.35">
      <c r="A13" s="8"/>
      <c r="B13" s="49" t="s">
        <v>1539</v>
      </c>
      <c r="C13" s="8">
        <v>9</v>
      </c>
      <c r="D13" s="50"/>
      <c r="E13" s="50"/>
      <c r="F13" s="50"/>
      <c r="G13" s="50"/>
      <c r="H13" s="51"/>
      <c r="I13" s="51"/>
      <c r="J13" s="50"/>
      <c r="K13" s="8">
        <v>0</v>
      </c>
      <c r="L13" s="66">
        <f t="shared" si="0"/>
        <v>0</v>
      </c>
      <c r="M13" s="65">
        <v>9</v>
      </c>
      <c r="N13" s="67">
        <f t="shared" si="1"/>
        <v>0</v>
      </c>
    </row>
    <row r="14" spans="1:14" x14ac:dyDescent="0.35">
      <c r="A14" s="8"/>
      <c r="B14" s="49" t="s">
        <v>1578</v>
      </c>
      <c r="C14" s="8">
        <v>11</v>
      </c>
      <c r="D14" s="50"/>
      <c r="E14" s="50"/>
      <c r="F14" s="50"/>
      <c r="G14" s="50"/>
      <c r="H14" s="51"/>
      <c r="I14" s="51"/>
      <c r="J14" s="50"/>
      <c r="K14" s="8">
        <v>0</v>
      </c>
      <c r="L14" s="66">
        <f t="shared" si="0"/>
        <v>0</v>
      </c>
      <c r="M14" s="65">
        <v>11</v>
      </c>
      <c r="N14" s="67">
        <f t="shared" si="1"/>
        <v>0</v>
      </c>
    </row>
    <row r="15" spans="1:14" x14ac:dyDescent="0.35">
      <c r="A15" s="8"/>
      <c r="B15" s="49" t="s">
        <v>1497</v>
      </c>
      <c r="C15" s="8">
        <v>9</v>
      </c>
      <c r="D15" s="50"/>
      <c r="E15" s="50"/>
      <c r="F15" s="50"/>
      <c r="G15" s="50"/>
      <c r="H15" s="51"/>
      <c r="I15" s="51"/>
      <c r="J15" s="50"/>
      <c r="K15" s="8">
        <v>0</v>
      </c>
      <c r="L15" s="66">
        <f t="shared" si="0"/>
        <v>0</v>
      </c>
      <c r="M15" s="65">
        <v>9</v>
      </c>
      <c r="N15" s="67">
        <f t="shared" si="1"/>
        <v>0</v>
      </c>
    </row>
    <row r="16" spans="1:14" x14ac:dyDescent="0.35">
      <c r="A16" s="8"/>
      <c r="B16" s="49" t="s">
        <v>1418</v>
      </c>
      <c r="C16" s="8">
        <v>9</v>
      </c>
      <c r="D16" s="50"/>
      <c r="E16" s="50"/>
      <c r="F16" s="50"/>
      <c r="G16" s="50"/>
      <c r="H16" s="51"/>
      <c r="I16" s="51"/>
      <c r="J16" s="50"/>
      <c r="K16" s="8">
        <v>0</v>
      </c>
      <c r="L16" s="66">
        <f t="shared" si="0"/>
        <v>0</v>
      </c>
      <c r="M16" s="65">
        <v>9</v>
      </c>
      <c r="N16" s="67">
        <f t="shared" si="1"/>
        <v>0</v>
      </c>
    </row>
    <row r="17" spans="1:14" s="83" customFormat="1" x14ac:dyDescent="0.35">
      <c r="A17" s="79" t="s">
        <v>6457</v>
      </c>
      <c r="B17" s="80"/>
      <c r="C17" s="79">
        <v>47</v>
      </c>
      <c r="D17" s="81"/>
      <c r="E17" s="81"/>
      <c r="F17" s="81"/>
      <c r="G17" s="81"/>
      <c r="H17" s="82"/>
      <c r="I17" s="82"/>
      <c r="J17" s="81"/>
      <c r="K17" s="79">
        <v>0</v>
      </c>
      <c r="L17" s="72">
        <f t="shared" si="0"/>
        <v>0</v>
      </c>
      <c r="M17" s="71">
        <v>47</v>
      </c>
      <c r="N17" s="73">
        <f t="shared" si="1"/>
        <v>0</v>
      </c>
    </row>
    <row r="18" spans="1:14" x14ac:dyDescent="0.35">
      <c r="A18" s="8">
        <v>3</v>
      </c>
      <c r="B18" s="49" t="s">
        <v>1755</v>
      </c>
      <c r="C18" s="8">
        <v>12</v>
      </c>
      <c r="D18" s="50"/>
      <c r="E18" s="50"/>
      <c r="F18" s="50"/>
      <c r="G18" s="50"/>
      <c r="H18" s="51"/>
      <c r="I18" s="51"/>
      <c r="J18" s="50"/>
      <c r="K18" s="8">
        <v>0</v>
      </c>
      <c r="L18" s="66">
        <f t="shared" si="0"/>
        <v>0</v>
      </c>
      <c r="M18" s="65">
        <v>12</v>
      </c>
      <c r="N18" s="67">
        <f t="shared" si="1"/>
        <v>0</v>
      </c>
    </row>
    <row r="19" spans="1:14" x14ac:dyDescent="0.35">
      <c r="A19" s="8"/>
      <c r="B19" s="49" t="s">
        <v>1628</v>
      </c>
      <c r="C19" s="8">
        <v>8</v>
      </c>
      <c r="D19" s="50"/>
      <c r="E19" s="50"/>
      <c r="F19" s="50"/>
      <c r="G19" s="50"/>
      <c r="H19" s="51"/>
      <c r="I19" s="51"/>
      <c r="J19" s="50"/>
      <c r="K19" s="8">
        <v>0</v>
      </c>
      <c r="L19" s="66">
        <f t="shared" si="0"/>
        <v>0</v>
      </c>
      <c r="M19" s="65">
        <v>8</v>
      </c>
      <c r="N19" s="67">
        <f t="shared" si="1"/>
        <v>0</v>
      </c>
    </row>
    <row r="20" spans="1:14" x14ac:dyDescent="0.35">
      <c r="A20" s="8"/>
      <c r="B20" s="49" t="s">
        <v>1664</v>
      </c>
      <c r="C20" s="8">
        <v>14</v>
      </c>
      <c r="D20" s="50"/>
      <c r="E20" s="50"/>
      <c r="F20" s="50"/>
      <c r="G20" s="50"/>
      <c r="H20" s="51"/>
      <c r="I20" s="51"/>
      <c r="J20" s="50"/>
      <c r="K20" s="8">
        <v>0</v>
      </c>
      <c r="L20" s="66">
        <f t="shared" si="0"/>
        <v>0</v>
      </c>
      <c r="M20" s="65">
        <v>14</v>
      </c>
      <c r="N20" s="67">
        <f t="shared" si="1"/>
        <v>0</v>
      </c>
    </row>
    <row r="21" spans="1:14" x14ac:dyDescent="0.35">
      <c r="A21" s="8"/>
      <c r="B21" s="49" t="s">
        <v>1806</v>
      </c>
      <c r="C21" s="8">
        <v>12</v>
      </c>
      <c r="D21" s="50"/>
      <c r="E21" s="50"/>
      <c r="F21" s="50"/>
      <c r="G21" s="50"/>
      <c r="H21" s="51"/>
      <c r="I21" s="51"/>
      <c r="J21" s="50"/>
      <c r="K21" s="8">
        <v>0</v>
      </c>
      <c r="L21" s="66">
        <f t="shared" si="0"/>
        <v>0</v>
      </c>
      <c r="M21" s="65">
        <v>12</v>
      </c>
      <c r="N21" s="67">
        <f t="shared" si="1"/>
        <v>0</v>
      </c>
    </row>
    <row r="22" spans="1:14" x14ac:dyDescent="0.35">
      <c r="A22" s="8"/>
      <c r="B22" s="49" t="s">
        <v>1723</v>
      </c>
      <c r="C22" s="8">
        <v>8</v>
      </c>
      <c r="D22" s="50"/>
      <c r="E22" s="50"/>
      <c r="F22" s="50"/>
      <c r="G22" s="50"/>
      <c r="H22" s="51"/>
      <c r="I22" s="51"/>
      <c r="J22" s="50"/>
      <c r="K22" s="8">
        <v>0</v>
      </c>
      <c r="L22" s="66">
        <f t="shared" si="0"/>
        <v>0</v>
      </c>
      <c r="M22" s="65">
        <v>8</v>
      </c>
      <c r="N22" s="67">
        <f t="shared" si="1"/>
        <v>0</v>
      </c>
    </row>
    <row r="23" spans="1:14" s="83" customFormat="1" x14ac:dyDescent="0.35">
      <c r="A23" s="79" t="s">
        <v>6458</v>
      </c>
      <c r="B23" s="80"/>
      <c r="C23" s="79">
        <v>54</v>
      </c>
      <c r="D23" s="81"/>
      <c r="E23" s="81"/>
      <c r="F23" s="81"/>
      <c r="G23" s="81"/>
      <c r="H23" s="82"/>
      <c r="I23" s="82"/>
      <c r="J23" s="81"/>
      <c r="K23" s="79">
        <v>0</v>
      </c>
      <c r="L23" s="72">
        <f t="shared" si="0"/>
        <v>0</v>
      </c>
      <c r="M23" s="71">
        <v>54</v>
      </c>
      <c r="N23" s="73">
        <f t="shared" si="1"/>
        <v>0</v>
      </c>
    </row>
    <row r="24" spans="1:14" x14ac:dyDescent="0.35">
      <c r="A24" s="8">
        <v>4</v>
      </c>
      <c r="B24" s="49" t="s">
        <v>2150</v>
      </c>
      <c r="C24" s="8">
        <v>4</v>
      </c>
      <c r="D24" s="50"/>
      <c r="E24" s="50"/>
      <c r="F24" s="50"/>
      <c r="G24" s="50"/>
      <c r="H24" s="51"/>
      <c r="I24" s="51"/>
      <c r="J24" s="50"/>
      <c r="K24" s="8">
        <v>0</v>
      </c>
      <c r="L24" s="66">
        <f t="shared" si="0"/>
        <v>0</v>
      </c>
      <c r="M24" s="65">
        <v>4</v>
      </c>
      <c r="N24" s="67">
        <f t="shared" si="1"/>
        <v>0</v>
      </c>
    </row>
    <row r="25" spans="1:14" x14ac:dyDescent="0.35">
      <c r="A25" s="8"/>
      <c r="B25" s="49" t="s">
        <v>1857</v>
      </c>
      <c r="C25" s="8">
        <v>7</v>
      </c>
      <c r="D25" s="50"/>
      <c r="E25" s="50"/>
      <c r="F25" s="50"/>
      <c r="G25" s="50"/>
      <c r="H25" s="51"/>
      <c r="I25" s="51"/>
      <c r="J25" s="50"/>
      <c r="K25" s="8">
        <v>0</v>
      </c>
      <c r="L25" s="66">
        <f t="shared" si="0"/>
        <v>0</v>
      </c>
      <c r="M25" s="65">
        <v>7</v>
      </c>
      <c r="N25" s="67">
        <f t="shared" si="1"/>
        <v>0</v>
      </c>
    </row>
    <row r="26" spans="1:14" x14ac:dyDescent="0.35">
      <c r="A26" s="8"/>
      <c r="B26" s="49" t="s">
        <v>1886</v>
      </c>
      <c r="C26" s="8">
        <v>8</v>
      </c>
      <c r="D26" s="50"/>
      <c r="E26" s="50"/>
      <c r="F26" s="50"/>
      <c r="G26" s="50"/>
      <c r="H26" s="51"/>
      <c r="I26" s="51"/>
      <c r="J26" s="50"/>
      <c r="K26" s="8">
        <v>0</v>
      </c>
      <c r="L26" s="66">
        <f t="shared" si="0"/>
        <v>0</v>
      </c>
      <c r="M26" s="65">
        <v>8</v>
      </c>
      <c r="N26" s="67">
        <f t="shared" si="1"/>
        <v>0</v>
      </c>
    </row>
    <row r="27" spans="1:14" x14ac:dyDescent="0.35">
      <c r="A27" s="8"/>
      <c r="B27" s="49" t="s">
        <v>1919</v>
      </c>
      <c r="C27" s="8">
        <v>16</v>
      </c>
      <c r="D27" s="50"/>
      <c r="E27" s="50"/>
      <c r="F27" s="50"/>
      <c r="G27" s="50"/>
      <c r="H27" s="51"/>
      <c r="I27" s="51"/>
      <c r="J27" s="50"/>
      <c r="K27" s="8">
        <v>0</v>
      </c>
      <c r="L27" s="66">
        <f t="shared" si="0"/>
        <v>0</v>
      </c>
      <c r="M27" s="65">
        <v>16</v>
      </c>
      <c r="N27" s="67">
        <f t="shared" si="1"/>
        <v>0</v>
      </c>
    </row>
    <row r="28" spans="1:14" x14ac:dyDescent="0.35">
      <c r="A28" s="8"/>
      <c r="B28" s="49" t="s">
        <v>2022</v>
      </c>
      <c r="C28" s="8">
        <v>11</v>
      </c>
      <c r="D28" s="50"/>
      <c r="E28" s="50"/>
      <c r="F28" s="50"/>
      <c r="G28" s="50"/>
      <c r="H28" s="51"/>
      <c r="I28" s="51"/>
      <c r="J28" s="50"/>
      <c r="K28" s="8">
        <v>0</v>
      </c>
      <c r="L28" s="66">
        <f t="shared" si="0"/>
        <v>0</v>
      </c>
      <c r="M28" s="65">
        <v>11</v>
      </c>
      <c r="N28" s="67">
        <f t="shared" si="1"/>
        <v>0</v>
      </c>
    </row>
    <row r="29" spans="1:14" x14ac:dyDescent="0.35">
      <c r="A29" s="8"/>
      <c r="B29" s="49" t="s">
        <v>2097</v>
      </c>
      <c r="C29" s="8">
        <v>12</v>
      </c>
      <c r="D29" s="50"/>
      <c r="E29" s="50"/>
      <c r="F29" s="50"/>
      <c r="G29" s="50"/>
      <c r="H29" s="51"/>
      <c r="I29" s="51"/>
      <c r="J29" s="50"/>
      <c r="K29" s="52">
        <v>0</v>
      </c>
      <c r="L29" s="66">
        <f t="shared" si="0"/>
        <v>0</v>
      </c>
      <c r="M29" s="65">
        <v>12</v>
      </c>
      <c r="N29" s="67">
        <f t="shared" si="1"/>
        <v>0</v>
      </c>
    </row>
    <row r="30" spans="1:14" x14ac:dyDescent="0.35">
      <c r="A30" s="8"/>
      <c r="B30" s="49" t="s">
        <v>2071</v>
      </c>
      <c r="C30" s="8">
        <v>6</v>
      </c>
      <c r="D30" s="50"/>
      <c r="E30" s="50"/>
      <c r="F30" s="50"/>
      <c r="G30" s="50"/>
      <c r="H30" s="51"/>
      <c r="I30" s="51"/>
      <c r="J30" s="50"/>
      <c r="K30" s="8">
        <v>0</v>
      </c>
      <c r="L30" s="66">
        <f t="shared" si="0"/>
        <v>0</v>
      </c>
      <c r="M30" s="65">
        <v>6</v>
      </c>
      <c r="N30" s="67">
        <f t="shared" si="1"/>
        <v>0</v>
      </c>
    </row>
    <row r="31" spans="1:14" x14ac:dyDescent="0.35">
      <c r="A31" s="8"/>
      <c r="B31" s="49" t="s">
        <v>1990</v>
      </c>
      <c r="C31" s="8">
        <v>7</v>
      </c>
      <c r="D31" s="50"/>
      <c r="E31" s="50"/>
      <c r="F31" s="50"/>
      <c r="G31" s="50"/>
      <c r="H31" s="51"/>
      <c r="I31" s="51"/>
      <c r="J31" s="50"/>
      <c r="K31" s="8">
        <v>0</v>
      </c>
      <c r="L31" s="66">
        <f t="shared" si="0"/>
        <v>0</v>
      </c>
      <c r="M31" s="65">
        <v>7</v>
      </c>
      <c r="N31" s="67">
        <f t="shared" si="1"/>
        <v>0</v>
      </c>
    </row>
    <row r="32" spans="1:14" s="83" customFormat="1" x14ac:dyDescent="0.35">
      <c r="A32" s="79" t="s">
        <v>6459</v>
      </c>
      <c r="B32" s="80"/>
      <c r="C32" s="79">
        <v>71</v>
      </c>
      <c r="D32" s="81"/>
      <c r="E32" s="81"/>
      <c r="F32" s="81"/>
      <c r="G32" s="81"/>
      <c r="H32" s="82"/>
      <c r="I32" s="82"/>
      <c r="J32" s="81"/>
      <c r="K32" s="79">
        <v>0</v>
      </c>
      <c r="L32" s="72">
        <f t="shared" si="0"/>
        <v>0</v>
      </c>
      <c r="M32" s="71">
        <v>71</v>
      </c>
      <c r="N32" s="73">
        <f t="shared" si="1"/>
        <v>0</v>
      </c>
    </row>
    <row r="33" spans="1:14" x14ac:dyDescent="0.35">
      <c r="A33" s="8">
        <v>5</v>
      </c>
      <c r="B33" s="49" t="s">
        <v>2216</v>
      </c>
      <c r="C33" s="8">
        <v>16</v>
      </c>
      <c r="D33" s="50"/>
      <c r="E33" s="50"/>
      <c r="F33" s="50"/>
      <c r="G33" s="50"/>
      <c r="H33" s="51"/>
      <c r="I33" s="51"/>
      <c r="J33" s="50"/>
      <c r="K33" s="8">
        <v>0</v>
      </c>
      <c r="L33" s="66">
        <f t="shared" si="0"/>
        <v>0</v>
      </c>
      <c r="M33" s="65">
        <v>16</v>
      </c>
      <c r="N33" s="67">
        <f t="shared" si="1"/>
        <v>0</v>
      </c>
    </row>
    <row r="34" spans="1:14" x14ac:dyDescent="0.35">
      <c r="A34" s="8"/>
      <c r="B34" s="49" t="s">
        <v>2325</v>
      </c>
      <c r="C34" s="8">
        <v>9</v>
      </c>
      <c r="D34" s="50"/>
      <c r="E34" s="50"/>
      <c r="F34" s="50"/>
      <c r="G34" s="50"/>
      <c r="H34" s="51"/>
      <c r="I34" s="51"/>
      <c r="J34" s="50"/>
      <c r="K34" s="8">
        <v>0</v>
      </c>
      <c r="L34" s="66">
        <f t="shared" si="0"/>
        <v>0</v>
      </c>
      <c r="M34" s="65">
        <v>9</v>
      </c>
      <c r="N34" s="67">
        <f t="shared" si="1"/>
        <v>0</v>
      </c>
    </row>
    <row r="35" spans="1:14" x14ac:dyDescent="0.35">
      <c r="A35" s="8"/>
      <c r="B35" s="49" t="s">
        <v>2421</v>
      </c>
      <c r="C35" s="8">
        <v>8</v>
      </c>
      <c r="D35" s="50"/>
      <c r="E35" s="50"/>
      <c r="F35" s="50"/>
      <c r="G35" s="50"/>
      <c r="H35" s="51"/>
      <c r="I35" s="51"/>
      <c r="J35" s="50"/>
      <c r="K35" s="8">
        <v>0</v>
      </c>
      <c r="L35" s="66">
        <f t="shared" si="0"/>
        <v>0</v>
      </c>
      <c r="M35" s="65">
        <v>8</v>
      </c>
      <c r="N35" s="67">
        <f t="shared" si="1"/>
        <v>0</v>
      </c>
    </row>
    <row r="36" spans="1:14" x14ac:dyDescent="0.35">
      <c r="A36" s="8"/>
      <c r="B36" s="49" t="s">
        <v>2387</v>
      </c>
      <c r="C36" s="8">
        <v>8</v>
      </c>
      <c r="D36" s="50"/>
      <c r="E36" s="50"/>
      <c r="F36" s="50"/>
      <c r="G36" s="50"/>
      <c r="H36" s="51"/>
      <c r="I36" s="51"/>
      <c r="J36" s="50"/>
      <c r="K36" s="8">
        <v>0</v>
      </c>
      <c r="L36" s="66">
        <f t="shared" si="0"/>
        <v>0</v>
      </c>
      <c r="M36" s="65">
        <v>8</v>
      </c>
      <c r="N36" s="67">
        <f t="shared" si="1"/>
        <v>0</v>
      </c>
    </row>
    <row r="37" spans="1:14" x14ac:dyDescent="0.35">
      <c r="A37" s="8"/>
      <c r="B37" s="49" t="s">
        <v>2167</v>
      </c>
      <c r="C37" s="8">
        <v>11</v>
      </c>
      <c r="D37" s="50"/>
      <c r="E37" s="50"/>
      <c r="F37" s="50"/>
      <c r="G37" s="50"/>
      <c r="H37" s="51"/>
      <c r="I37" s="51"/>
      <c r="J37" s="50"/>
      <c r="K37" s="52">
        <v>0</v>
      </c>
      <c r="L37" s="66">
        <f t="shared" si="0"/>
        <v>0</v>
      </c>
      <c r="M37" s="65">
        <v>11</v>
      </c>
      <c r="N37" s="67">
        <f t="shared" si="1"/>
        <v>0</v>
      </c>
    </row>
    <row r="38" spans="1:14" x14ac:dyDescent="0.35">
      <c r="A38" s="8"/>
      <c r="B38" s="49" t="s">
        <v>2373</v>
      </c>
      <c r="C38" s="8">
        <v>3</v>
      </c>
      <c r="D38" s="50"/>
      <c r="E38" s="50"/>
      <c r="F38" s="50"/>
      <c r="G38" s="50"/>
      <c r="H38" s="51"/>
      <c r="I38" s="51"/>
      <c r="J38" s="50"/>
      <c r="K38" s="8">
        <v>0</v>
      </c>
      <c r="L38" s="66">
        <f t="shared" si="0"/>
        <v>0</v>
      </c>
      <c r="M38" s="65">
        <v>3</v>
      </c>
      <c r="N38" s="67">
        <f t="shared" si="1"/>
        <v>0</v>
      </c>
    </row>
    <row r="39" spans="1:14" x14ac:dyDescent="0.35">
      <c r="A39" s="8"/>
      <c r="B39" s="49" t="s">
        <v>2362</v>
      </c>
      <c r="C39" s="8">
        <v>2</v>
      </c>
      <c r="D39" s="50"/>
      <c r="E39" s="50"/>
      <c r="F39" s="50"/>
      <c r="G39" s="50"/>
      <c r="H39" s="51"/>
      <c r="I39" s="51"/>
      <c r="J39" s="50"/>
      <c r="K39" s="8">
        <v>0</v>
      </c>
      <c r="L39" s="66">
        <f t="shared" si="0"/>
        <v>0</v>
      </c>
      <c r="M39" s="65">
        <v>2</v>
      </c>
      <c r="N39" s="67">
        <f t="shared" si="1"/>
        <v>0</v>
      </c>
    </row>
    <row r="40" spans="1:14" x14ac:dyDescent="0.35">
      <c r="A40" s="8"/>
      <c r="B40" s="49" t="s">
        <v>2281</v>
      </c>
      <c r="C40" s="8">
        <v>10</v>
      </c>
      <c r="D40" s="50"/>
      <c r="E40" s="50"/>
      <c r="F40" s="50"/>
      <c r="G40" s="50"/>
      <c r="H40" s="51"/>
      <c r="I40" s="51"/>
      <c r="J40" s="50"/>
      <c r="K40" s="8">
        <v>0</v>
      </c>
      <c r="L40" s="66">
        <f t="shared" si="0"/>
        <v>0</v>
      </c>
      <c r="M40" s="65">
        <v>10</v>
      </c>
      <c r="N40" s="67">
        <f t="shared" si="1"/>
        <v>0</v>
      </c>
    </row>
    <row r="41" spans="1:14" s="83" customFormat="1" x14ac:dyDescent="0.35">
      <c r="A41" s="79" t="s">
        <v>6460</v>
      </c>
      <c r="B41" s="80"/>
      <c r="C41" s="79">
        <v>67</v>
      </c>
      <c r="D41" s="81"/>
      <c r="E41" s="81"/>
      <c r="F41" s="81"/>
      <c r="G41" s="81"/>
      <c r="H41" s="82"/>
      <c r="I41" s="82"/>
      <c r="J41" s="81"/>
      <c r="K41" s="79">
        <v>0</v>
      </c>
      <c r="L41" s="72">
        <f t="shared" si="0"/>
        <v>0</v>
      </c>
      <c r="M41" s="71">
        <v>67</v>
      </c>
      <c r="N41" s="73">
        <f t="shared" si="1"/>
        <v>0</v>
      </c>
    </row>
    <row r="42" spans="1:14" x14ac:dyDescent="0.35">
      <c r="A42" s="8">
        <v>6</v>
      </c>
      <c r="B42" s="49" t="s">
        <v>2574</v>
      </c>
      <c r="C42" s="8">
        <v>12</v>
      </c>
      <c r="D42" s="50"/>
      <c r="E42" s="50"/>
      <c r="F42" s="50"/>
      <c r="G42" s="50"/>
      <c r="H42" s="51"/>
      <c r="I42" s="51"/>
      <c r="J42" s="50"/>
      <c r="K42" s="8">
        <v>0</v>
      </c>
      <c r="L42" s="66">
        <f t="shared" si="0"/>
        <v>0</v>
      </c>
      <c r="M42" s="65">
        <v>12</v>
      </c>
      <c r="N42" s="67">
        <f t="shared" si="1"/>
        <v>0</v>
      </c>
    </row>
    <row r="43" spans="1:14" x14ac:dyDescent="0.35">
      <c r="A43" s="8"/>
      <c r="B43" s="49" t="s">
        <v>2654</v>
      </c>
      <c r="C43" s="8">
        <v>11</v>
      </c>
      <c r="D43" s="50"/>
      <c r="E43" s="50"/>
      <c r="F43" s="50"/>
      <c r="G43" s="50"/>
      <c r="H43" s="51"/>
      <c r="I43" s="51"/>
      <c r="J43" s="50"/>
      <c r="K43" s="8">
        <v>0</v>
      </c>
      <c r="L43" s="66">
        <f t="shared" si="0"/>
        <v>0</v>
      </c>
      <c r="M43" s="65">
        <v>11</v>
      </c>
      <c r="N43" s="67">
        <f t="shared" si="1"/>
        <v>0</v>
      </c>
    </row>
    <row r="44" spans="1:14" x14ac:dyDescent="0.35">
      <c r="A44" s="8"/>
      <c r="B44" s="49" t="s">
        <v>2481</v>
      </c>
      <c r="C44" s="8">
        <v>12</v>
      </c>
      <c r="D44" s="50"/>
      <c r="E44" s="50"/>
      <c r="F44" s="50"/>
      <c r="G44" s="50"/>
      <c r="H44" s="51"/>
      <c r="I44" s="51"/>
      <c r="J44" s="50"/>
      <c r="K44" s="8">
        <v>0</v>
      </c>
      <c r="L44" s="66">
        <f t="shared" si="0"/>
        <v>0</v>
      </c>
      <c r="M44" s="65">
        <v>12</v>
      </c>
      <c r="N44" s="67">
        <f t="shared" si="1"/>
        <v>0</v>
      </c>
    </row>
    <row r="45" spans="1:14" x14ac:dyDescent="0.35">
      <c r="A45" s="8"/>
      <c r="B45" s="49" t="s">
        <v>2624</v>
      </c>
      <c r="C45" s="8">
        <v>7</v>
      </c>
      <c r="D45" s="50"/>
      <c r="E45" s="50"/>
      <c r="F45" s="50"/>
      <c r="G45" s="50"/>
      <c r="H45" s="51"/>
      <c r="I45" s="51"/>
      <c r="J45" s="50"/>
      <c r="K45" s="8">
        <v>0</v>
      </c>
      <c r="L45" s="66">
        <f t="shared" si="0"/>
        <v>0</v>
      </c>
      <c r="M45" s="65">
        <v>7</v>
      </c>
      <c r="N45" s="67">
        <f t="shared" si="1"/>
        <v>0</v>
      </c>
    </row>
    <row r="46" spans="1:14" x14ac:dyDescent="0.35">
      <c r="A46" s="8"/>
      <c r="B46" s="49" t="s">
        <v>2702</v>
      </c>
      <c r="C46" s="8">
        <v>7</v>
      </c>
      <c r="D46" s="50"/>
      <c r="E46" s="50"/>
      <c r="F46" s="50"/>
      <c r="G46" s="50"/>
      <c r="H46" s="51"/>
      <c r="I46" s="51"/>
      <c r="J46" s="50"/>
      <c r="K46" s="8">
        <v>0</v>
      </c>
      <c r="L46" s="66">
        <f t="shared" si="0"/>
        <v>0</v>
      </c>
      <c r="M46" s="65">
        <v>7</v>
      </c>
      <c r="N46" s="67">
        <f t="shared" si="1"/>
        <v>0</v>
      </c>
    </row>
    <row r="47" spans="1:14" x14ac:dyDescent="0.35">
      <c r="A47" s="8"/>
      <c r="B47" s="49" t="s">
        <v>2536</v>
      </c>
      <c r="C47" s="8">
        <v>9</v>
      </c>
      <c r="D47" s="50"/>
      <c r="E47" s="50"/>
      <c r="F47" s="50"/>
      <c r="G47" s="50"/>
      <c r="H47" s="51"/>
      <c r="I47" s="51"/>
      <c r="J47" s="50"/>
      <c r="K47" s="8">
        <v>0</v>
      </c>
      <c r="L47" s="66">
        <f t="shared" si="0"/>
        <v>0</v>
      </c>
      <c r="M47" s="65">
        <v>9</v>
      </c>
      <c r="N47" s="67">
        <f t="shared" si="1"/>
        <v>0</v>
      </c>
    </row>
    <row r="48" spans="1:14" x14ac:dyDescent="0.35">
      <c r="A48" s="8"/>
      <c r="B48" s="49" t="s">
        <v>2455</v>
      </c>
      <c r="C48" s="8">
        <v>6</v>
      </c>
      <c r="D48" s="50"/>
      <c r="E48" s="50"/>
      <c r="F48" s="50"/>
      <c r="G48" s="50"/>
      <c r="H48" s="51"/>
      <c r="I48" s="51"/>
      <c r="J48" s="50"/>
      <c r="K48" s="8">
        <v>0</v>
      </c>
      <c r="L48" s="66">
        <f t="shared" si="0"/>
        <v>0</v>
      </c>
      <c r="M48" s="65">
        <v>6</v>
      </c>
      <c r="N48" s="67">
        <f t="shared" si="1"/>
        <v>0</v>
      </c>
    </row>
    <row r="49" spans="1:14" x14ac:dyDescent="0.35">
      <c r="A49" s="8"/>
      <c r="B49" s="49" t="s">
        <v>2732</v>
      </c>
      <c r="C49" s="8">
        <v>9</v>
      </c>
      <c r="D49" s="50"/>
      <c r="E49" s="50"/>
      <c r="F49" s="50"/>
      <c r="G49" s="50"/>
      <c r="H49" s="51"/>
      <c r="I49" s="51"/>
      <c r="J49" s="50"/>
      <c r="K49" s="8">
        <v>0</v>
      </c>
      <c r="L49" s="66">
        <f t="shared" si="0"/>
        <v>0</v>
      </c>
      <c r="M49" s="65">
        <v>9</v>
      </c>
      <c r="N49" s="67">
        <f t="shared" si="1"/>
        <v>0</v>
      </c>
    </row>
    <row r="50" spans="1:14" s="83" customFormat="1" x14ac:dyDescent="0.35">
      <c r="A50" s="79" t="s">
        <v>6461</v>
      </c>
      <c r="B50" s="80"/>
      <c r="C50" s="79">
        <v>73</v>
      </c>
      <c r="D50" s="81"/>
      <c r="E50" s="81"/>
      <c r="F50" s="81"/>
      <c r="G50" s="81"/>
      <c r="H50" s="82"/>
      <c r="I50" s="82"/>
      <c r="J50" s="81"/>
      <c r="K50" s="79">
        <v>0</v>
      </c>
      <c r="L50" s="72">
        <f t="shared" si="0"/>
        <v>0</v>
      </c>
      <c r="M50" s="71">
        <v>73</v>
      </c>
      <c r="N50" s="73">
        <f t="shared" si="1"/>
        <v>0</v>
      </c>
    </row>
    <row r="51" spans="1:14" x14ac:dyDescent="0.35">
      <c r="A51" s="8">
        <v>7</v>
      </c>
      <c r="B51" s="49" t="s">
        <v>3024</v>
      </c>
      <c r="C51" s="8">
        <v>18</v>
      </c>
      <c r="D51" s="50"/>
      <c r="E51" s="50"/>
      <c r="F51" s="50"/>
      <c r="G51" s="50"/>
      <c r="H51" s="51"/>
      <c r="I51" s="51"/>
      <c r="J51" s="50"/>
      <c r="K51" s="8">
        <v>0</v>
      </c>
      <c r="L51" s="66">
        <f t="shared" si="0"/>
        <v>0</v>
      </c>
      <c r="M51" s="65">
        <v>18</v>
      </c>
      <c r="N51" s="67">
        <f t="shared" si="1"/>
        <v>0</v>
      </c>
    </row>
    <row r="52" spans="1:14" x14ac:dyDescent="0.35">
      <c r="A52" s="8"/>
      <c r="B52" s="49" t="s">
        <v>2771</v>
      </c>
      <c r="C52" s="8">
        <v>26</v>
      </c>
      <c r="D52" s="50"/>
      <c r="E52" s="50"/>
      <c r="F52" s="50"/>
      <c r="G52" s="50"/>
      <c r="H52" s="51"/>
      <c r="I52" s="51"/>
      <c r="J52" s="50"/>
      <c r="K52" s="8">
        <v>0</v>
      </c>
      <c r="L52" s="66">
        <f t="shared" si="0"/>
        <v>0</v>
      </c>
      <c r="M52" s="65">
        <v>26</v>
      </c>
      <c r="N52" s="67">
        <f t="shared" si="1"/>
        <v>0</v>
      </c>
    </row>
    <row r="53" spans="1:14" x14ac:dyDescent="0.35">
      <c r="A53" s="8"/>
      <c r="B53" s="49" t="s">
        <v>2882</v>
      </c>
      <c r="C53" s="8">
        <v>13</v>
      </c>
      <c r="D53" s="50"/>
      <c r="E53" s="50"/>
      <c r="F53" s="50"/>
      <c r="G53" s="50"/>
      <c r="H53" s="51"/>
      <c r="I53" s="51"/>
      <c r="J53" s="50"/>
      <c r="K53" s="8">
        <v>0</v>
      </c>
      <c r="L53" s="66">
        <f t="shared" si="0"/>
        <v>0</v>
      </c>
      <c r="M53" s="65">
        <v>13</v>
      </c>
      <c r="N53" s="67">
        <f t="shared" si="1"/>
        <v>0</v>
      </c>
    </row>
    <row r="54" spans="1:14" x14ac:dyDescent="0.35">
      <c r="A54" s="8"/>
      <c r="B54" s="49" t="s">
        <v>2940</v>
      </c>
      <c r="C54" s="8">
        <v>20</v>
      </c>
      <c r="D54" s="50"/>
      <c r="E54" s="50"/>
      <c r="F54" s="50"/>
      <c r="G54" s="50"/>
      <c r="H54" s="51"/>
      <c r="I54" s="51"/>
      <c r="J54" s="50"/>
      <c r="K54" s="8">
        <v>0</v>
      </c>
      <c r="L54" s="66">
        <f t="shared" si="0"/>
        <v>0</v>
      </c>
      <c r="M54" s="65">
        <v>20</v>
      </c>
      <c r="N54" s="67">
        <f t="shared" si="1"/>
        <v>0</v>
      </c>
    </row>
    <row r="55" spans="1:14" s="83" customFormat="1" x14ac:dyDescent="0.35">
      <c r="A55" s="79" t="s">
        <v>6462</v>
      </c>
      <c r="B55" s="80"/>
      <c r="C55" s="79">
        <v>77</v>
      </c>
      <c r="D55" s="81"/>
      <c r="E55" s="81"/>
      <c r="F55" s="81"/>
      <c r="G55" s="81"/>
      <c r="H55" s="82"/>
      <c r="I55" s="82"/>
      <c r="J55" s="81"/>
      <c r="K55" s="79">
        <v>0</v>
      </c>
      <c r="L55" s="72">
        <f t="shared" si="0"/>
        <v>0</v>
      </c>
      <c r="M55" s="71">
        <v>77</v>
      </c>
      <c r="N55" s="73">
        <f t="shared" si="1"/>
        <v>0</v>
      </c>
    </row>
    <row r="56" spans="1:14" x14ac:dyDescent="0.35">
      <c r="A56" s="8">
        <v>8</v>
      </c>
      <c r="B56" s="49" t="s">
        <v>3418</v>
      </c>
      <c r="C56" s="8">
        <v>12</v>
      </c>
      <c r="D56" s="50"/>
      <c r="E56" s="50"/>
      <c r="F56" s="50"/>
      <c r="G56" s="50"/>
      <c r="H56" s="51"/>
      <c r="I56" s="51"/>
      <c r="J56" s="50"/>
      <c r="K56" s="8">
        <v>0</v>
      </c>
      <c r="L56" s="66">
        <f t="shared" si="0"/>
        <v>0</v>
      </c>
      <c r="M56" s="65">
        <v>12</v>
      </c>
      <c r="N56" s="67">
        <f t="shared" si="1"/>
        <v>0</v>
      </c>
    </row>
    <row r="57" spans="1:14" x14ac:dyDescent="0.35">
      <c r="A57" s="8"/>
      <c r="B57" s="49" t="s">
        <v>3100</v>
      </c>
      <c r="C57" s="8">
        <v>8</v>
      </c>
      <c r="D57" s="50"/>
      <c r="E57" s="50"/>
      <c r="F57" s="50"/>
      <c r="G57" s="50"/>
      <c r="H57" s="51"/>
      <c r="I57" s="51"/>
      <c r="J57" s="50"/>
      <c r="K57" s="8">
        <v>0</v>
      </c>
      <c r="L57" s="66">
        <f t="shared" si="0"/>
        <v>0</v>
      </c>
      <c r="M57" s="65">
        <v>8</v>
      </c>
      <c r="N57" s="67">
        <f t="shared" si="1"/>
        <v>0</v>
      </c>
    </row>
    <row r="58" spans="1:14" x14ac:dyDescent="0.35">
      <c r="A58" s="8"/>
      <c r="B58" s="49" t="s">
        <v>3246</v>
      </c>
      <c r="C58" s="8">
        <v>14</v>
      </c>
      <c r="D58" s="50"/>
      <c r="E58" s="50"/>
      <c r="F58" s="50"/>
      <c r="G58" s="50"/>
      <c r="H58" s="51"/>
      <c r="I58" s="51"/>
      <c r="J58" s="50"/>
      <c r="K58" s="8">
        <v>0</v>
      </c>
      <c r="L58" s="66">
        <f t="shared" si="0"/>
        <v>0</v>
      </c>
      <c r="M58" s="65">
        <v>14</v>
      </c>
      <c r="N58" s="67">
        <f t="shared" si="1"/>
        <v>0</v>
      </c>
    </row>
    <row r="59" spans="1:14" x14ac:dyDescent="0.35">
      <c r="A59" s="8"/>
      <c r="B59" s="49" t="s">
        <v>3342</v>
      </c>
      <c r="C59" s="8">
        <v>18</v>
      </c>
      <c r="D59" s="50"/>
      <c r="E59" s="50"/>
      <c r="F59" s="50"/>
      <c r="G59" s="50"/>
      <c r="H59" s="51"/>
      <c r="I59" s="51"/>
      <c r="J59" s="50"/>
      <c r="K59" s="8">
        <v>0</v>
      </c>
      <c r="L59" s="66">
        <f t="shared" si="0"/>
        <v>0</v>
      </c>
      <c r="M59" s="65">
        <v>18</v>
      </c>
      <c r="N59" s="67">
        <f t="shared" si="1"/>
        <v>0</v>
      </c>
    </row>
    <row r="60" spans="1:14" x14ac:dyDescent="0.35">
      <c r="A60" s="8"/>
      <c r="B60" s="49" t="s">
        <v>3304</v>
      </c>
      <c r="C60" s="8">
        <v>9</v>
      </c>
      <c r="D60" s="50"/>
      <c r="E60" s="50"/>
      <c r="F60" s="50"/>
      <c r="G60" s="50"/>
      <c r="H60" s="51"/>
      <c r="I60" s="51"/>
      <c r="J60" s="50"/>
      <c r="K60" s="52">
        <v>0</v>
      </c>
      <c r="L60" s="66">
        <f t="shared" si="0"/>
        <v>0</v>
      </c>
      <c r="M60" s="65">
        <v>9</v>
      </c>
      <c r="N60" s="67">
        <f t="shared" si="1"/>
        <v>0</v>
      </c>
    </row>
    <row r="61" spans="1:14" x14ac:dyDescent="0.35">
      <c r="A61" s="8"/>
      <c r="B61" s="49" t="s">
        <v>3133</v>
      </c>
      <c r="C61" s="8">
        <v>6</v>
      </c>
      <c r="D61" s="50"/>
      <c r="E61" s="50"/>
      <c r="F61" s="50"/>
      <c r="G61" s="50"/>
      <c r="H61" s="51"/>
      <c r="I61" s="51"/>
      <c r="J61" s="50"/>
      <c r="K61" s="8">
        <v>0</v>
      </c>
      <c r="L61" s="66">
        <f t="shared" si="0"/>
        <v>0</v>
      </c>
      <c r="M61" s="65">
        <v>6</v>
      </c>
      <c r="N61" s="67">
        <f t="shared" si="1"/>
        <v>0</v>
      </c>
    </row>
    <row r="62" spans="1:14" x14ac:dyDescent="0.35">
      <c r="A62" s="8"/>
      <c r="B62" s="49" t="s">
        <v>3158</v>
      </c>
      <c r="C62" s="8">
        <v>21</v>
      </c>
      <c r="D62" s="50"/>
      <c r="E62" s="50"/>
      <c r="F62" s="50"/>
      <c r="G62" s="50"/>
      <c r="H62" s="51"/>
      <c r="I62" s="51"/>
      <c r="J62" s="50"/>
      <c r="K62" s="8">
        <v>0</v>
      </c>
      <c r="L62" s="66">
        <f t="shared" si="0"/>
        <v>0</v>
      </c>
      <c r="M62" s="65">
        <v>21</v>
      </c>
      <c r="N62" s="67">
        <f t="shared" si="1"/>
        <v>0</v>
      </c>
    </row>
    <row r="63" spans="1:14" s="83" customFormat="1" x14ac:dyDescent="0.35">
      <c r="A63" s="79" t="s">
        <v>6463</v>
      </c>
      <c r="B63" s="80"/>
      <c r="C63" s="79">
        <v>88</v>
      </c>
      <c r="D63" s="81"/>
      <c r="E63" s="81"/>
      <c r="F63" s="81"/>
      <c r="G63" s="81"/>
      <c r="H63" s="82"/>
      <c r="I63" s="82"/>
      <c r="J63" s="81"/>
      <c r="K63" s="79">
        <v>0</v>
      </c>
      <c r="L63" s="72">
        <f t="shared" si="0"/>
        <v>0</v>
      </c>
      <c r="M63" s="71">
        <v>88</v>
      </c>
      <c r="N63" s="73">
        <f t="shared" si="1"/>
        <v>0</v>
      </c>
    </row>
    <row r="64" spans="1:14" x14ac:dyDescent="0.35">
      <c r="A64" s="8">
        <v>9</v>
      </c>
      <c r="B64" s="49" t="s">
        <v>3774</v>
      </c>
      <c r="C64" s="8">
        <v>16</v>
      </c>
      <c r="D64" s="50"/>
      <c r="E64" s="50"/>
      <c r="F64" s="50"/>
      <c r="G64" s="50"/>
      <c r="H64" s="51"/>
      <c r="I64" s="51"/>
      <c r="J64" s="50"/>
      <c r="K64" s="8">
        <v>0</v>
      </c>
      <c r="L64" s="66">
        <f t="shared" si="0"/>
        <v>0</v>
      </c>
      <c r="M64" s="65">
        <v>16</v>
      </c>
      <c r="N64" s="67">
        <f t="shared" si="1"/>
        <v>0</v>
      </c>
    </row>
    <row r="65" spans="1:14" x14ac:dyDescent="0.35">
      <c r="A65" s="8"/>
      <c r="B65" s="49" t="s">
        <v>3471</v>
      </c>
      <c r="C65" s="8">
        <v>33</v>
      </c>
      <c r="D65" s="50"/>
      <c r="E65" s="50"/>
      <c r="F65" s="50"/>
      <c r="G65" s="50"/>
      <c r="H65" s="51"/>
      <c r="I65" s="51"/>
      <c r="J65" s="50"/>
      <c r="K65" s="8">
        <v>0</v>
      </c>
      <c r="L65" s="66">
        <f t="shared" si="0"/>
        <v>0</v>
      </c>
      <c r="M65" s="65">
        <v>33</v>
      </c>
      <c r="N65" s="67">
        <f t="shared" si="1"/>
        <v>0</v>
      </c>
    </row>
    <row r="66" spans="1:14" x14ac:dyDescent="0.35">
      <c r="A66" s="8"/>
      <c r="B66" s="49" t="s">
        <v>3608</v>
      </c>
      <c r="C66" s="8">
        <v>23</v>
      </c>
      <c r="D66" s="50"/>
      <c r="E66" s="50"/>
      <c r="F66" s="50"/>
      <c r="G66" s="50"/>
      <c r="H66" s="51"/>
      <c r="I66" s="51"/>
      <c r="J66" s="50"/>
      <c r="K66" s="8">
        <v>0</v>
      </c>
      <c r="L66" s="66">
        <f t="shared" si="0"/>
        <v>0</v>
      </c>
      <c r="M66" s="65">
        <v>23</v>
      </c>
      <c r="N66" s="67">
        <f t="shared" si="1"/>
        <v>0</v>
      </c>
    </row>
    <row r="67" spans="1:14" x14ac:dyDescent="0.35">
      <c r="A67" s="8"/>
      <c r="B67" s="49" t="s">
        <v>3702</v>
      </c>
      <c r="C67" s="8">
        <v>17</v>
      </c>
      <c r="D67" s="50"/>
      <c r="E67" s="50"/>
      <c r="F67" s="50"/>
      <c r="G67" s="50"/>
      <c r="H67" s="51"/>
      <c r="I67" s="51"/>
      <c r="J67" s="50"/>
      <c r="K67" s="8">
        <v>0</v>
      </c>
      <c r="L67" s="66">
        <f t="shared" si="0"/>
        <v>0</v>
      </c>
      <c r="M67" s="65">
        <v>17</v>
      </c>
      <c r="N67" s="67">
        <f t="shared" si="1"/>
        <v>0</v>
      </c>
    </row>
    <row r="68" spans="1:14" s="83" customFormat="1" x14ac:dyDescent="0.35">
      <c r="A68" s="79" t="s">
        <v>6464</v>
      </c>
      <c r="B68" s="80"/>
      <c r="C68" s="79">
        <v>89</v>
      </c>
      <c r="D68" s="81"/>
      <c r="E68" s="81"/>
      <c r="F68" s="81"/>
      <c r="G68" s="81"/>
      <c r="H68" s="82"/>
      <c r="I68" s="82"/>
      <c r="J68" s="81"/>
      <c r="K68" s="79">
        <v>0</v>
      </c>
      <c r="L68" s="72">
        <f t="shared" ref="L68:L91" si="2">K68/C68</f>
        <v>0</v>
      </c>
      <c r="M68" s="71">
        <v>89</v>
      </c>
      <c r="N68" s="73">
        <f t="shared" ref="N68:N91" si="3">C68-M68</f>
        <v>0</v>
      </c>
    </row>
    <row r="69" spans="1:14" x14ac:dyDescent="0.35">
      <c r="A69" s="8">
        <v>10</v>
      </c>
      <c r="B69" s="49" t="s">
        <v>4105</v>
      </c>
      <c r="C69" s="8">
        <v>7</v>
      </c>
      <c r="D69" s="50"/>
      <c r="E69" s="50"/>
      <c r="F69" s="50"/>
      <c r="G69" s="50"/>
      <c r="H69" s="51"/>
      <c r="I69" s="51"/>
      <c r="J69" s="50"/>
      <c r="K69" s="8">
        <v>0</v>
      </c>
      <c r="L69" s="66">
        <f t="shared" si="2"/>
        <v>0</v>
      </c>
      <c r="M69" s="65">
        <v>7</v>
      </c>
      <c r="N69" s="67">
        <f t="shared" si="3"/>
        <v>0</v>
      </c>
    </row>
    <row r="70" spans="1:14" x14ac:dyDescent="0.35">
      <c r="A70" s="8"/>
      <c r="B70" s="49" t="s">
        <v>4039</v>
      </c>
      <c r="C70" s="8">
        <v>9</v>
      </c>
      <c r="D70" s="50"/>
      <c r="E70" s="50"/>
      <c r="F70" s="50"/>
      <c r="G70" s="50"/>
      <c r="H70" s="51"/>
      <c r="I70" s="51"/>
      <c r="J70" s="50"/>
      <c r="K70" s="8">
        <v>0</v>
      </c>
      <c r="L70" s="66">
        <f t="shared" si="2"/>
        <v>0</v>
      </c>
      <c r="M70" s="65">
        <v>9</v>
      </c>
      <c r="N70" s="67">
        <f t="shared" si="3"/>
        <v>0</v>
      </c>
    </row>
    <row r="71" spans="1:14" x14ac:dyDescent="0.35">
      <c r="A71" s="8"/>
      <c r="B71" s="49" t="s">
        <v>3839</v>
      </c>
      <c r="C71" s="8">
        <v>22</v>
      </c>
      <c r="D71" s="50"/>
      <c r="E71" s="50"/>
      <c r="F71" s="50"/>
      <c r="G71" s="50"/>
      <c r="H71" s="51"/>
      <c r="I71" s="51"/>
      <c r="J71" s="50"/>
      <c r="K71" s="8">
        <v>0</v>
      </c>
      <c r="L71" s="66">
        <f t="shared" si="2"/>
        <v>0</v>
      </c>
      <c r="M71" s="65">
        <v>22</v>
      </c>
      <c r="N71" s="67">
        <f t="shared" si="3"/>
        <v>0</v>
      </c>
    </row>
    <row r="72" spans="1:14" x14ac:dyDescent="0.35">
      <c r="A72" s="8"/>
      <c r="B72" s="49" t="s">
        <v>4076</v>
      </c>
      <c r="C72" s="8">
        <v>7</v>
      </c>
      <c r="D72" s="50"/>
      <c r="E72" s="50"/>
      <c r="F72" s="50"/>
      <c r="G72" s="50"/>
      <c r="H72" s="51"/>
      <c r="I72" s="51"/>
      <c r="J72" s="50"/>
      <c r="K72" s="8">
        <v>0</v>
      </c>
      <c r="L72" s="66">
        <f t="shared" si="2"/>
        <v>0</v>
      </c>
      <c r="M72" s="65">
        <v>7</v>
      </c>
      <c r="N72" s="67">
        <f t="shared" si="3"/>
        <v>0</v>
      </c>
    </row>
    <row r="73" spans="1:14" x14ac:dyDescent="0.35">
      <c r="A73" s="8"/>
      <c r="B73" s="49" t="s">
        <v>3931</v>
      </c>
      <c r="C73" s="8">
        <v>26</v>
      </c>
      <c r="D73" s="50"/>
      <c r="E73" s="50"/>
      <c r="F73" s="50"/>
      <c r="G73" s="50"/>
      <c r="H73" s="51"/>
      <c r="I73" s="51"/>
      <c r="J73" s="50"/>
      <c r="K73" s="8">
        <v>0</v>
      </c>
      <c r="L73" s="66">
        <f t="shared" si="2"/>
        <v>0</v>
      </c>
      <c r="M73" s="65">
        <v>26</v>
      </c>
      <c r="N73" s="67">
        <f t="shared" si="3"/>
        <v>0</v>
      </c>
    </row>
    <row r="74" spans="1:14" s="83" customFormat="1" x14ac:dyDescent="0.35">
      <c r="A74" s="79" t="s">
        <v>6465</v>
      </c>
      <c r="B74" s="80"/>
      <c r="C74" s="79">
        <v>71</v>
      </c>
      <c r="D74" s="81"/>
      <c r="E74" s="81"/>
      <c r="F74" s="81"/>
      <c r="G74" s="81"/>
      <c r="H74" s="82"/>
      <c r="I74" s="82"/>
      <c r="J74" s="81"/>
      <c r="K74" s="79">
        <v>0</v>
      </c>
      <c r="L74" s="72">
        <f t="shared" si="2"/>
        <v>0</v>
      </c>
      <c r="M74" s="71">
        <v>71</v>
      </c>
      <c r="N74" s="73">
        <f t="shared" si="3"/>
        <v>0</v>
      </c>
    </row>
    <row r="75" spans="1:14" x14ac:dyDescent="0.35">
      <c r="A75" s="8">
        <v>11</v>
      </c>
      <c r="B75" s="49" t="s">
        <v>4232</v>
      </c>
      <c r="C75" s="8">
        <v>9</v>
      </c>
      <c r="D75" s="50"/>
      <c r="E75" s="50"/>
      <c r="F75" s="50"/>
      <c r="G75" s="50"/>
      <c r="H75" s="51"/>
      <c r="I75" s="51"/>
      <c r="J75" s="50"/>
      <c r="K75" s="8">
        <v>0</v>
      </c>
      <c r="L75" s="66">
        <f t="shared" si="2"/>
        <v>0</v>
      </c>
      <c r="M75" s="65">
        <v>9</v>
      </c>
      <c r="N75" s="67">
        <f t="shared" si="3"/>
        <v>0</v>
      </c>
    </row>
    <row r="76" spans="1:14" x14ac:dyDescent="0.35">
      <c r="A76" s="8"/>
      <c r="B76" s="49" t="s">
        <v>4423</v>
      </c>
      <c r="C76" s="8">
        <v>11</v>
      </c>
      <c r="D76" s="50"/>
      <c r="E76" s="50"/>
      <c r="F76" s="50"/>
      <c r="G76" s="50"/>
      <c r="H76" s="51"/>
      <c r="I76" s="51"/>
      <c r="J76" s="50"/>
      <c r="K76" s="8">
        <v>0</v>
      </c>
      <c r="L76" s="66">
        <f t="shared" si="2"/>
        <v>0</v>
      </c>
      <c r="M76" s="65">
        <v>11</v>
      </c>
      <c r="N76" s="67">
        <f t="shared" si="3"/>
        <v>0</v>
      </c>
    </row>
    <row r="77" spans="1:14" x14ac:dyDescent="0.35">
      <c r="A77" s="8"/>
      <c r="B77" s="49" t="s">
        <v>4135</v>
      </c>
      <c r="C77" s="8">
        <v>23</v>
      </c>
      <c r="D77" s="50"/>
      <c r="E77" s="50"/>
      <c r="F77" s="50"/>
      <c r="G77" s="50"/>
      <c r="H77" s="51"/>
      <c r="I77" s="51"/>
      <c r="J77" s="50"/>
      <c r="K77" s="8">
        <v>0</v>
      </c>
      <c r="L77" s="66">
        <f t="shared" si="2"/>
        <v>0</v>
      </c>
      <c r="M77" s="65">
        <v>23</v>
      </c>
      <c r="N77" s="67">
        <f t="shared" si="3"/>
        <v>0</v>
      </c>
    </row>
    <row r="78" spans="1:14" x14ac:dyDescent="0.35">
      <c r="A78" s="8"/>
      <c r="B78" s="49" t="s">
        <v>4269</v>
      </c>
      <c r="C78" s="8">
        <v>9</v>
      </c>
      <c r="D78" s="50"/>
      <c r="E78" s="50"/>
      <c r="F78" s="50"/>
      <c r="G78" s="50"/>
      <c r="H78" s="51"/>
      <c r="I78" s="51"/>
      <c r="J78" s="50"/>
      <c r="K78" s="53">
        <v>0</v>
      </c>
      <c r="L78" s="66">
        <f t="shared" si="2"/>
        <v>0</v>
      </c>
      <c r="M78" s="65">
        <v>9</v>
      </c>
      <c r="N78" s="67">
        <f t="shared" si="3"/>
        <v>0</v>
      </c>
    </row>
    <row r="79" spans="1:14" x14ac:dyDescent="0.35">
      <c r="A79" s="8"/>
      <c r="B79" s="49" t="s">
        <v>4305</v>
      </c>
      <c r="C79" s="8">
        <v>4</v>
      </c>
      <c r="D79" s="50"/>
      <c r="E79" s="50"/>
      <c r="F79" s="50"/>
      <c r="G79" s="50"/>
      <c r="H79" s="51"/>
      <c r="I79" s="51"/>
      <c r="J79" s="50"/>
      <c r="K79" s="8">
        <v>0</v>
      </c>
      <c r="L79" s="66">
        <f t="shared" si="2"/>
        <v>0</v>
      </c>
      <c r="M79" s="65">
        <v>4</v>
      </c>
      <c r="N79" s="67">
        <f t="shared" si="3"/>
        <v>0</v>
      </c>
    </row>
    <row r="80" spans="1:14" x14ac:dyDescent="0.35">
      <c r="A80" s="8"/>
      <c r="B80" s="49" t="s">
        <v>4401</v>
      </c>
      <c r="C80" s="8">
        <v>5</v>
      </c>
      <c r="D80" s="50"/>
      <c r="E80" s="50"/>
      <c r="F80" s="50"/>
      <c r="G80" s="50"/>
      <c r="H80" s="51"/>
      <c r="I80" s="51"/>
      <c r="J80" s="50"/>
      <c r="K80" s="8">
        <v>0</v>
      </c>
      <c r="L80" s="66">
        <f t="shared" si="2"/>
        <v>0</v>
      </c>
      <c r="M80" s="65">
        <v>5</v>
      </c>
      <c r="N80" s="67">
        <f t="shared" si="3"/>
        <v>0</v>
      </c>
    </row>
    <row r="81" spans="1:14" x14ac:dyDescent="0.35">
      <c r="A81" s="8"/>
      <c r="B81" s="49" t="s">
        <v>4318</v>
      </c>
      <c r="C81" s="8">
        <v>20</v>
      </c>
      <c r="D81" s="50"/>
      <c r="E81" s="50"/>
      <c r="F81" s="50"/>
      <c r="G81" s="50"/>
      <c r="H81" s="51"/>
      <c r="I81" s="51"/>
      <c r="J81" s="50"/>
      <c r="K81" s="8">
        <v>0</v>
      </c>
      <c r="L81" s="66">
        <f t="shared" si="2"/>
        <v>0</v>
      </c>
      <c r="M81" s="65">
        <v>20</v>
      </c>
      <c r="N81" s="67">
        <f t="shared" si="3"/>
        <v>0</v>
      </c>
    </row>
    <row r="82" spans="1:14" s="83" customFormat="1" x14ac:dyDescent="0.35">
      <c r="A82" s="79" t="s">
        <v>6466</v>
      </c>
      <c r="B82" s="80"/>
      <c r="C82" s="79">
        <v>81</v>
      </c>
      <c r="D82" s="81"/>
      <c r="E82" s="81"/>
      <c r="F82" s="81"/>
      <c r="G82" s="81"/>
      <c r="H82" s="82"/>
      <c r="I82" s="82"/>
      <c r="J82" s="81"/>
      <c r="K82" s="79">
        <v>0</v>
      </c>
      <c r="L82" s="72">
        <f t="shared" si="2"/>
        <v>0</v>
      </c>
      <c r="M82" s="71">
        <v>81</v>
      </c>
      <c r="N82" s="73">
        <f t="shared" si="3"/>
        <v>0</v>
      </c>
    </row>
    <row r="83" spans="1:14" x14ac:dyDescent="0.35">
      <c r="A83" s="8">
        <v>12</v>
      </c>
      <c r="B83" s="49" t="s">
        <v>4568</v>
      </c>
      <c r="C83" s="8">
        <v>10</v>
      </c>
      <c r="D83" s="50"/>
      <c r="E83" s="50"/>
      <c r="F83" s="50"/>
      <c r="G83" s="50"/>
      <c r="H83" s="51"/>
      <c r="I83" s="51"/>
      <c r="J83" s="50"/>
      <c r="K83" s="8">
        <v>0</v>
      </c>
      <c r="L83" s="66">
        <f t="shared" si="2"/>
        <v>0</v>
      </c>
      <c r="M83" s="65">
        <v>10</v>
      </c>
      <c r="N83" s="67">
        <f t="shared" si="3"/>
        <v>0</v>
      </c>
    </row>
    <row r="84" spans="1:14" x14ac:dyDescent="0.35">
      <c r="A84" s="8"/>
      <c r="B84" s="49" t="s">
        <v>4739</v>
      </c>
      <c r="C84" s="8">
        <v>13</v>
      </c>
      <c r="D84" s="50"/>
      <c r="E84" s="50"/>
      <c r="F84" s="50"/>
      <c r="G84" s="50"/>
      <c r="H84" s="51"/>
      <c r="I84" s="51"/>
      <c r="J84" s="50"/>
      <c r="K84" s="8">
        <v>0</v>
      </c>
      <c r="L84" s="66">
        <f t="shared" si="2"/>
        <v>0</v>
      </c>
      <c r="M84" s="65">
        <v>13</v>
      </c>
      <c r="N84" s="67">
        <f t="shared" si="3"/>
        <v>0</v>
      </c>
    </row>
    <row r="85" spans="1:14" x14ac:dyDescent="0.35">
      <c r="A85" s="8"/>
      <c r="B85" s="49" t="s">
        <v>4654</v>
      </c>
      <c r="C85" s="8">
        <v>12</v>
      </c>
      <c r="D85" s="50"/>
      <c r="E85" s="50"/>
      <c r="F85" s="50"/>
      <c r="G85" s="50"/>
      <c r="H85" s="51"/>
      <c r="I85" s="51"/>
      <c r="J85" s="50"/>
      <c r="K85" s="8">
        <v>0</v>
      </c>
      <c r="L85" s="66">
        <f t="shared" si="2"/>
        <v>0</v>
      </c>
      <c r="M85" s="65">
        <v>12</v>
      </c>
      <c r="N85" s="67">
        <f t="shared" si="3"/>
        <v>0</v>
      </c>
    </row>
    <row r="86" spans="1:14" x14ac:dyDescent="0.35">
      <c r="A86" s="8"/>
      <c r="B86" s="49" t="s">
        <v>4609</v>
      </c>
      <c r="C86" s="8">
        <v>11</v>
      </c>
      <c r="D86" s="50"/>
      <c r="E86" s="50"/>
      <c r="F86" s="50"/>
      <c r="G86" s="50"/>
      <c r="H86" s="51"/>
      <c r="I86" s="51"/>
      <c r="J86" s="50"/>
      <c r="K86" s="8">
        <v>0</v>
      </c>
      <c r="L86" s="66">
        <f t="shared" si="2"/>
        <v>0</v>
      </c>
      <c r="M86" s="65">
        <v>11</v>
      </c>
      <c r="N86" s="67">
        <f t="shared" si="3"/>
        <v>0</v>
      </c>
    </row>
    <row r="87" spans="1:14" x14ac:dyDescent="0.35">
      <c r="A87" s="8"/>
      <c r="B87" s="49" t="s">
        <v>4704</v>
      </c>
      <c r="C87" s="8">
        <v>8</v>
      </c>
      <c r="D87" s="50"/>
      <c r="E87" s="50"/>
      <c r="F87" s="50"/>
      <c r="G87" s="50"/>
      <c r="H87" s="51"/>
      <c r="I87" s="51"/>
      <c r="J87" s="50"/>
      <c r="K87" s="8">
        <v>0</v>
      </c>
      <c r="L87" s="66">
        <f t="shared" si="2"/>
        <v>0</v>
      </c>
      <c r="M87" s="65">
        <v>8</v>
      </c>
      <c r="N87" s="67">
        <f t="shared" si="3"/>
        <v>0</v>
      </c>
    </row>
    <row r="88" spans="1:14" x14ac:dyDescent="0.35">
      <c r="A88" s="8"/>
      <c r="B88" s="49" t="s">
        <v>4469</v>
      </c>
      <c r="C88" s="8">
        <v>17</v>
      </c>
      <c r="D88" s="50"/>
      <c r="E88" s="50"/>
      <c r="F88" s="50"/>
      <c r="G88" s="50"/>
      <c r="H88" s="51"/>
      <c r="I88" s="51"/>
      <c r="J88" s="50"/>
      <c r="K88" s="8">
        <v>0</v>
      </c>
      <c r="L88" s="66">
        <f t="shared" si="2"/>
        <v>0</v>
      </c>
      <c r="M88" s="65">
        <v>17</v>
      </c>
      <c r="N88" s="67">
        <f t="shared" si="3"/>
        <v>0</v>
      </c>
    </row>
    <row r="89" spans="1:14" x14ac:dyDescent="0.35">
      <c r="A89" s="8"/>
      <c r="B89" s="49" t="s">
        <v>4539</v>
      </c>
      <c r="C89" s="8">
        <v>7</v>
      </c>
      <c r="D89" s="50"/>
      <c r="E89" s="50"/>
      <c r="F89" s="50"/>
      <c r="G89" s="50"/>
      <c r="H89" s="51"/>
      <c r="I89" s="51"/>
      <c r="J89" s="50"/>
      <c r="K89" s="8">
        <v>0</v>
      </c>
      <c r="L89" s="66">
        <f t="shared" si="2"/>
        <v>0</v>
      </c>
      <c r="M89" s="65">
        <v>7</v>
      </c>
      <c r="N89" s="67">
        <f t="shared" si="3"/>
        <v>0</v>
      </c>
    </row>
    <row r="90" spans="1:14" s="83" customFormat="1" x14ac:dyDescent="0.35">
      <c r="A90" s="79" t="s">
        <v>6467</v>
      </c>
      <c r="B90" s="80"/>
      <c r="C90" s="79">
        <v>78</v>
      </c>
      <c r="D90" s="81"/>
      <c r="E90" s="81"/>
      <c r="F90" s="81"/>
      <c r="G90" s="81"/>
      <c r="H90" s="82"/>
      <c r="I90" s="82"/>
      <c r="J90" s="81"/>
      <c r="K90" s="79">
        <v>0</v>
      </c>
      <c r="L90" s="72">
        <f t="shared" si="2"/>
        <v>0</v>
      </c>
      <c r="M90" s="71">
        <v>78</v>
      </c>
      <c r="N90" s="73">
        <f t="shared" si="3"/>
        <v>0</v>
      </c>
    </row>
    <row r="91" spans="1:14" ht="23.25" x14ac:dyDescent="0.35">
      <c r="A91" s="84" t="s">
        <v>4856</v>
      </c>
      <c r="B91" s="85"/>
      <c r="C91" s="86">
        <v>898</v>
      </c>
      <c r="D91" s="87"/>
      <c r="E91" s="87"/>
      <c r="F91" s="87"/>
      <c r="G91" s="88"/>
      <c r="H91" s="90"/>
      <c r="I91" s="90"/>
      <c r="J91" s="88"/>
      <c r="K91" s="89">
        <v>0</v>
      </c>
      <c r="L91" s="76">
        <f t="shared" si="2"/>
        <v>0</v>
      </c>
      <c r="M91" s="75">
        <v>898</v>
      </c>
      <c r="N91" s="77">
        <f t="shared" si="3"/>
        <v>0</v>
      </c>
    </row>
  </sheetData>
  <autoFilter ref="A2:N91" xr:uid="{00000000-0009-0000-0000-000002000000}"/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96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C7" sqref="C7"/>
    </sheetView>
  </sheetViews>
  <sheetFormatPr defaultRowHeight="14.25" x14ac:dyDescent="0.2"/>
  <cols>
    <col min="1" max="1" width="6.375" customWidth="1"/>
    <col min="2" max="2" width="14.375" customWidth="1"/>
    <col min="3" max="3" width="13" bestFit="1" customWidth="1"/>
    <col min="4" max="4" width="12.375" bestFit="1" customWidth="1"/>
    <col min="5" max="5" width="18.625" bestFit="1" customWidth="1"/>
    <col min="6" max="6" width="10.875" bestFit="1" customWidth="1"/>
    <col min="7" max="7" width="12.375" bestFit="1" customWidth="1"/>
    <col min="8" max="8" width="12.125" bestFit="1" customWidth="1"/>
    <col min="9" max="19" width="6" hidden="1" customWidth="1"/>
    <col min="20" max="20" width="12" hidden="1" customWidth="1"/>
    <col min="21" max="35" width="12" bestFit="1" customWidth="1"/>
    <col min="36" max="37" width="10" bestFit="1" customWidth="1"/>
    <col min="38" max="40" width="12" bestFit="1" customWidth="1"/>
    <col min="41" max="42" width="10" bestFit="1" customWidth="1"/>
    <col min="43" max="50" width="12" bestFit="1" customWidth="1"/>
    <col min="51" max="51" width="10" bestFit="1" customWidth="1"/>
    <col min="52" max="54" width="12" bestFit="1" customWidth="1"/>
    <col min="55" max="55" width="11" bestFit="1" customWidth="1"/>
    <col min="56" max="66" width="12" bestFit="1" customWidth="1"/>
    <col min="67" max="67" width="8" bestFit="1" customWidth="1"/>
    <col min="68" max="69" width="12" bestFit="1" customWidth="1"/>
    <col min="70" max="71" width="11" bestFit="1" customWidth="1"/>
    <col min="72" max="73" width="12" bestFit="1" customWidth="1"/>
    <col min="74" max="74" width="11" bestFit="1" customWidth="1"/>
    <col min="75" max="89" width="12" bestFit="1" customWidth="1"/>
    <col min="90" max="90" width="11" bestFit="1" customWidth="1"/>
    <col min="91" max="97" width="12" bestFit="1" customWidth="1"/>
    <col min="98" max="98" width="11" bestFit="1" customWidth="1"/>
    <col min="99" max="99" width="12" bestFit="1" customWidth="1"/>
    <col min="100" max="101" width="11" bestFit="1" customWidth="1"/>
    <col min="102" max="102" width="12" bestFit="1" customWidth="1"/>
    <col min="103" max="103" width="11" bestFit="1" customWidth="1"/>
    <col min="104" max="109" width="12" bestFit="1" customWidth="1"/>
    <col min="110" max="112" width="11" bestFit="1" customWidth="1"/>
    <col min="113" max="113" width="12" bestFit="1" customWidth="1"/>
    <col min="114" max="114" width="11" bestFit="1" customWidth="1"/>
    <col min="115" max="117" width="12" bestFit="1" customWidth="1"/>
    <col min="118" max="118" width="11" bestFit="1" customWidth="1"/>
    <col min="119" max="140" width="12" bestFit="1" customWidth="1"/>
    <col min="141" max="141" width="11" bestFit="1" customWidth="1"/>
    <col min="142" max="145" width="12" bestFit="1" customWidth="1"/>
    <col min="146" max="146" width="11" bestFit="1" customWidth="1"/>
    <col min="147" max="147" width="12" bestFit="1" customWidth="1"/>
    <col min="148" max="148" width="11" bestFit="1" customWidth="1"/>
    <col min="149" max="163" width="12" bestFit="1" customWidth="1"/>
    <col min="164" max="164" width="11" bestFit="1" customWidth="1"/>
    <col min="165" max="184" width="12" bestFit="1" customWidth="1"/>
    <col min="185" max="185" width="11" bestFit="1" customWidth="1"/>
    <col min="186" max="201" width="12" bestFit="1" customWidth="1"/>
    <col min="202" max="202" width="11" bestFit="1" customWidth="1"/>
    <col min="203" max="204" width="12" bestFit="1" customWidth="1"/>
    <col min="205" max="205" width="11" bestFit="1" customWidth="1"/>
    <col min="206" max="212" width="12" bestFit="1" customWidth="1"/>
    <col min="213" max="213" width="8" bestFit="1" customWidth="1"/>
    <col min="214" max="214" width="11" bestFit="1" customWidth="1"/>
    <col min="215" max="217" width="12" bestFit="1" customWidth="1"/>
    <col min="218" max="218" width="9" bestFit="1" customWidth="1"/>
    <col min="219" max="221" width="12" bestFit="1" customWidth="1"/>
    <col min="222" max="222" width="11" bestFit="1" customWidth="1"/>
    <col min="223" max="243" width="12" bestFit="1" customWidth="1"/>
    <col min="244" max="244" width="11" bestFit="1" customWidth="1"/>
    <col min="245" max="245" width="12" bestFit="1" customWidth="1"/>
    <col min="246" max="246" width="11" bestFit="1" customWidth="1"/>
    <col min="247" max="250" width="12" bestFit="1" customWidth="1"/>
    <col min="251" max="251" width="11" bestFit="1" customWidth="1"/>
    <col min="252" max="252" width="12" bestFit="1" customWidth="1"/>
    <col min="253" max="256" width="11" bestFit="1" customWidth="1"/>
    <col min="257" max="259" width="12" bestFit="1" customWidth="1"/>
    <col min="260" max="260" width="11" bestFit="1" customWidth="1"/>
    <col min="261" max="264" width="12" bestFit="1" customWidth="1"/>
    <col min="265" max="266" width="11" bestFit="1" customWidth="1"/>
    <col min="267" max="268" width="12" bestFit="1" customWidth="1"/>
    <col min="269" max="269" width="10" bestFit="1" customWidth="1"/>
    <col min="270" max="271" width="12" bestFit="1" customWidth="1"/>
    <col min="272" max="272" width="9" bestFit="1" customWidth="1"/>
    <col min="273" max="273" width="11" bestFit="1" customWidth="1"/>
    <col min="274" max="275" width="12" bestFit="1" customWidth="1"/>
    <col min="276" max="276" width="11" bestFit="1" customWidth="1"/>
    <col min="277" max="281" width="12" bestFit="1" customWidth="1"/>
    <col min="282" max="282" width="11" bestFit="1" customWidth="1"/>
    <col min="283" max="283" width="12" bestFit="1" customWidth="1"/>
    <col min="284" max="284" width="11" bestFit="1" customWidth="1"/>
    <col min="285" max="285" width="12" bestFit="1" customWidth="1"/>
    <col min="286" max="286" width="10" bestFit="1" customWidth="1"/>
    <col min="287" max="289" width="11" bestFit="1" customWidth="1"/>
    <col min="290" max="300" width="12" bestFit="1" customWidth="1"/>
    <col min="301" max="304" width="11" bestFit="1" customWidth="1"/>
    <col min="305" max="305" width="12" bestFit="1" customWidth="1"/>
    <col min="306" max="307" width="11" bestFit="1" customWidth="1"/>
    <col min="308" max="309" width="12" bestFit="1" customWidth="1"/>
    <col min="310" max="311" width="11" bestFit="1" customWidth="1"/>
    <col min="312" max="312" width="12" bestFit="1" customWidth="1"/>
    <col min="313" max="313" width="11" bestFit="1" customWidth="1"/>
    <col min="314" max="317" width="12" bestFit="1" customWidth="1"/>
    <col min="318" max="318" width="11" bestFit="1" customWidth="1"/>
    <col min="319" max="319" width="12" bestFit="1" customWidth="1"/>
    <col min="320" max="320" width="9" bestFit="1" customWidth="1"/>
    <col min="321" max="331" width="12" bestFit="1" customWidth="1"/>
    <col min="332" max="335" width="11" bestFit="1" customWidth="1"/>
    <col min="336" max="344" width="12" bestFit="1" customWidth="1"/>
    <col min="345" max="345" width="11" bestFit="1" customWidth="1"/>
    <col min="346" max="346" width="12" bestFit="1" customWidth="1"/>
    <col min="347" max="347" width="11" bestFit="1" customWidth="1"/>
    <col min="348" max="363" width="12" bestFit="1" customWidth="1"/>
    <col min="364" max="364" width="11" bestFit="1" customWidth="1"/>
    <col min="365" max="368" width="12" bestFit="1" customWidth="1"/>
    <col min="369" max="369" width="11" bestFit="1" customWidth="1"/>
    <col min="370" max="370" width="12" bestFit="1" customWidth="1"/>
    <col min="371" max="371" width="11" bestFit="1" customWidth="1"/>
    <col min="372" max="372" width="12" bestFit="1" customWidth="1"/>
    <col min="373" max="373" width="11" bestFit="1" customWidth="1"/>
    <col min="374" max="374" width="12" bestFit="1" customWidth="1"/>
    <col min="375" max="375" width="11" bestFit="1" customWidth="1"/>
    <col min="376" max="379" width="12" bestFit="1" customWidth="1"/>
    <col min="380" max="382" width="11" bestFit="1" customWidth="1"/>
    <col min="383" max="384" width="12" bestFit="1" customWidth="1"/>
    <col min="385" max="385" width="11" bestFit="1" customWidth="1"/>
    <col min="386" max="386" width="12" bestFit="1" customWidth="1"/>
    <col min="387" max="387" width="11" bestFit="1" customWidth="1"/>
    <col min="388" max="393" width="12" bestFit="1" customWidth="1"/>
    <col min="394" max="394" width="11" bestFit="1" customWidth="1"/>
    <col min="395" max="396" width="12" bestFit="1" customWidth="1"/>
    <col min="397" max="397" width="11" bestFit="1" customWidth="1"/>
    <col min="398" max="411" width="12" bestFit="1" customWidth="1"/>
    <col min="412" max="412" width="11" bestFit="1" customWidth="1"/>
    <col min="413" max="414" width="12" bestFit="1" customWidth="1"/>
    <col min="415" max="415" width="11" bestFit="1" customWidth="1"/>
    <col min="416" max="426" width="12" bestFit="1" customWidth="1"/>
    <col min="427" max="427" width="11" bestFit="1" customWidth="1"/>
    <col min="428" max="429" width="12" bestFit="1" customWidth="1"/>
    <col min="430" max="431" width="11" bestFit="1" customWidth="1"/>
    <col min="432" max="434" width="12" bestFit="1" customWidth="1"/>
    <col min="435" max="435" width="8" bestFit="1" customWidth="1"/>
    <col min="436" max="436" width="11" bestFit="1" customWidth="1"/>
    <col min="437" max="438" width="12" bestFit="1" customWidth="1"/>
    <col min="439" max="439" width="11" bestFit="1" customWidth="1"/>
    <col min="440" max="445" width="12" bestFit="1" customWidth="1"/>
    <col min="446" max="446" width="10" bestFit="1" customWidth="1"/>
    <col min="447" max="448" width="12" bestFit="1" customWidth="1"/>
    <col min="449" max="449" width="11" bestFit="1" customWidth="1"/>
    <col min="450" max="453" width="12" bestFit="1" customWidth="1"/>
    <col min="454" max="454" width="11" bestFit="1" customWidth="1"/>
    <col min="455" max="455" width="12" bestFit="1" customWidth="1"/>
    <col min="456" max="456" width="11" bestFit="1" customWidth="1"/>
    <col min="457" max="461" width="12" bestFit="1" customWidth="1"/>
    <col min="462" max="462" width="11" bestFit="1" customWidth="1"/>
    <col min="463" max="463" width="12" bestFit="1" customWidth="1"/>
    <col min="464" max="467" width="11" bestFit="1" customWidth="1"/>
    <col min="468" max="471" width="12" bestFit="1" customWidth="1"/>
    <col min="472" max="472" width="11" bestFit="1" customWidth="1"/>
    <col min="473" max="473" width="12" bestFit="1" customWidth="1"/>
    <col min="474" max="475" width="11" bestFit="1" customWidth="1"/>
    <col min="476" max="477" width="12" bestFit="1" customWidth="1"/>
    <col min="478" max="478" width="10" bestFit="1" customWidth="1"/>
    <col min="479" max="479" width="11" bestFit="1" customWidth="1"/>
    <col min="480" max="480" width="10" bestFit="1" customWidth="1"/>
    <col min="481" max="481" width="12" bestFit="1" customWidth="1"/>
    <col min="482" max="483" width="11" bestFit="1" customWidth="1"/>
    <col min="484" max="485" width="12" bestFit="1" customWidth="1"/>
    <col min="486" max="486" width="11" bestFit="1" customWidth="1"/>
    <col min="487" max="487" width="12" bestFit="1" customWidth="1"/>
    <col min="488" max="488" width="10" bestFit="1" customWidth="1"/>
    <col min="489" max="489" width="12" bestFit="1" customWidth="1"/>
    <col min="490" max="490" width="11" bestFit="1" customWidth="1"/>
    <col min="491" max="491" width="12" bestFit="1" customWidth="1"/>
    <col min="492" max="492" width="11" bestFit="1" customWidth="1"/>
    <col min="493" max="497" width="12" bestFit="1" customWidth="1"/>
    <col min="498" max="498" width="10" bestFit="1" customWidth="1"/>
    <col min="499" max="499" width="12" bestFit="1" customWidth="1"/>
    <col min="500" max="500" width="11" bestFit="1" customWidth="1"/>
    <col min="501" max="503" width="12" bestFit="1" customWidth="1"/>
    <col min="504" max="504" width="10" bestFit="1" customWidth="1"/>
    <col min="505" max="509" width="12" bestFit="1" customWidth="1"/>
    <col min="510" max="511" width="11" bestFit="1" customWidth="1"/>
    <col min="512" max="512" width="8" bestFit="1" customWidth="1"/>
    <col min="513" max="521" width="11" bestFit="1" customWidth="1"/>
    <col min="522" max="522" width="12" bestFit="1" customWidth="1"/>
    <col min="523" max="524" width="11" bestFit="1" customWidth="1"/>
    <col min="525" max="527" width="12" bestFit="1" customWidth="1"/>
    <col min="528" max="531" width="11" bestFit="1" customWidth="1"/>
    <col min="532" max="534" width="12" bestFit="1" customWidth="1"/>
    <col min="535" max="536" width="11" bestFit="1" customWidth="1"/>
    <col min="537" max="537" width="12" bestFit="1" customWidth="1"/>
    <col min="538" max="540" width="11" bestFit="1" customWidth="1"/>
    <col min="541" max="542" width="12" bestFit="1" customWidth="1"/>
    <col min="543" max="544" width="11" bestFit="1" customWidth="1"/>
    <col min="545" max="545" width="12" bestFit="1" customWidth="1"/>
    <col min="546" max="548" width="11" bestFit="1" customWidth="1"/>
    <col min="549" max="551" width="12" bestFit="1" customWidth="1"/>
    <col min="552" max="554" width="11" bestFit="1" customWidth="1"/>
    <col min="555" max="555" width="12" bestFit="1" customWidth="1"/>
    <col min="556" max="556" width="11" bestFit="1" customWidth="1"/>
    <col min="557" max="560" width="12" bestFit="1" customWidth="1"/>
    <col min="561" max="563" width="11" bestFit="1" customWidth="1"/>
    <col min="564" max="566" width="12" bestFit="1" customWidth="1"/>
    <col min="567" max="567" width="10" bestFit="1" customWidth="1"/>
    <col min="568" max="568" width="12" bestFit="1" customWidth="1"/>
    <col min="569" max="574" width="11" bestFit="1" customWidth="1"/>
    <col min="575" max="575" width="12" bestFit="1" customWidth="1"/>
    <col min="576" max="576" width="10" bestFit="1" customWidth="1"/>
    <col min="577" max="577" width="12" bestFit="1" customWidth="1"/>
    <col min="578" max="578" width="11" bestFit="1" customWidth="1"/>
    <col min="579" max="579" width="12" bestFit="1" customWidth="1"/>
    <col min="580" max="590" width="11" bestFit="1" customWidth="1"/>
    <col min="591" max="591" width="10" bestFit="1" customWidth="1"/>
    <col min="592" max="592" width="11" bestFit="1" customWidth="1"/>
    <col min="593" max="594" width="12" bestFit="1" customWidth="1"/>
    <col min="595" max="595" width="8" bestFit="1" customWidth="1"/>
    <col min="596" max="596" width="12" bestFit="1" customWidth="1"/>
    <col min="597" max="599" width="11" bestFit="1" customWidth="1"/>
    <col min="600" max="602" width="12" bestFit="1" customWidth="1"/>
    <col min="603" max="604" width="11" bestFit="1" customWidth="1"/>
    <col min="605" max="605" width="12" bestFit="1" customWidth="1"/>
    <col min="606" max="606" width="11" bestFit="1" customWidth="1"/>
    <col min="607" max="607" width="12" bestFit="1" customWidth="1"/>
    <col min="608" max="608" width="10" bestFit="1" customWidth="1"/>
    <col min="609" max="609" width="12" bestFit="1" customWidth="1"/>
    <col min="610" max="613" width="11" bestFit="1" customWidth="1"/>
    <col min="614" max="615" width="12" bestFit="1" customWidth="1"/>
    <col min="616" max="616" width="11" bestFit="1" customWidth="1"/>
    <col min="617" max="621" width="12" bestFit="1" customWidth="1"/>
    <col min="622" max="622" width="10" bestFit="1" customWidth="1"/>
    <col min="623" max="623" width="12" bestFit="1" customWidth="1"/>
    <col min="624" max="624" width="11" bestFit="1" customWidth="1"/>
    <col min="625" max="625" width="10" bestFit="1" customWidth="1"/>
    <col min="626" max="628" width="12" bestFit="1" customWidth="1"/>
    <col min="629" max="629" width="11" bestFit="1" customWidth="1"/>
    <col min="630" max="630" width="12" bestFit="1" customWidth="1"/>
    <col min="631" max="631" width="11" bestFit="1" customWidth="1"/>
    <col min="632" max="632" width="12" bestFit="1" customWidth="1"/>
    <col min="633" max="633" width="11" bestFit="1" customWidth="1"/>
    <col min="634" max="634" width="12" bestFit="1" customWidth="1"/>
    <col min="635" max="636" width="11" bestFit="1" customWidth="1"/>
    <col min="637" max="637" width="12" bestFit="1" customWidth="1"/>
    <col min="638" max="638" width="11" bestFit="1" customWidth="1"/>
    <col min="639" max="639" width="12" bestFit="1" customWidth="1"/>
    <col min="640" max="642" width="11" bestFit="1" customWidth="1"/>
    <col min="643" max="643" width="10" bestFit="1" customWidth="1"/>
    <col min="644" max="645" width="11" bestFit="1" customWidth="1"/>
    <col min="646" max="647" width="12" bestFit="1" customWidth="1"/>
    <col min="648" max="648" width="11" bestFit="1" customWidth="1"/>
    <col min="649" max="649" width="8" bestFit="1" customWidth="1"/>
    <col min="650" max="651" width="11" bestFit="1" customWidth="1"/>
    <col min="652" max="652" width="12" bestFit="1" customWidth="1"/>
    <col min="653" max="656" width="11" bestFit="1" customWidth="1"/>
    <col min="657" max="657" width="10" bestFit="1" customWidth="1"/>
    <col min="658" max="662" width="11" bestFit="1" customWidth="1"/>
    <col min="663" max="664" width="12" bestFit="1" customWidth="1"/>
    <col min="665" max="669" width="11" bestFit="1" customWidth="1"/>
    <col min="670" max="670" width="12" bestFit="1" customWidth="1"/>
    <col min="671" max="672" width="11" bestFit="1" customWidth="1"/>
    <col min="673" max="673" width="12" bestFit="1" customWidth="1"/>
    <col min="674" max="674" width="11" bestFit="1" customWidth="1"/>
    <col min="675" max="676" width="12" bestFit="1" customWidth="1"/>
    <col min="677" max="677" width="10" bestFit="1" customWidth="1"/>
    <col min="678" max="685" width="12" bestFit="1" customWidth="1"/>
    <col min="686" max="686" width="11" bestFit="1" customWidth="1"/>
    <col min="687" max="693" width="12" bestFit="1" customWidth="1"/>
    <col min="694" max="700" width="11" bestFit="1" customWidth="1"/>
    <col min="701" max="701" width="12" bestFit="1" customWidth="1"/>
    <col min="702" max="703" width="11" bestFit="1" customWidth="1"/>
    <col min="704" max="705" width="12" bestFit="1" customWidth="1"/>
    <col min="706" max="711" width="11" bestFit="1" customWidth="1"/>
    <col min="712" max="713" width="12" bestFit="1" customWidth="1"/>
    <col min="714" max="716" width="11" bestFit="1" customWidth="1"/>
    <col min="717" max="718" width="12" bestFit="1" customWidth="1"/>
    <col min="719" max="722" width="11" bestFit="1" customWidth="1"/>
    <col min="723" max="723" width="12" bestFit="1" customWidth="1"/>
    <col min="724" max="726" width="11" bestFit="1" customWidth="1"/>
    <col min="727" max="727" width="12" bestFit="1" customWidth="1"/>
    <col min="728" max="728" width="10" bestFit="1" customWidth="1"/>
    <col min="729" max="730" width="11" bestFit="1" customWidth="1"/>
    <col min="731" max="731" width="12" bestFit="1" customWidth="1"/>
    <col min="732" max="737" width="11" bestFit="1" customWidth="1"/>
    <col min="738" max="738" width="12" bestFit="1" customWidth="1"/>
    <col min="739" max="741" width="11" bestFit="1" customWidth="1"/>
    <col min="742" max="746" width="12" bestFit="1" customWidth="1"/>
    <col min="747" max="747" width="11" bestFit="1" customWidth="1"/>
    <col min="748" max="748" width="10" bestFit="1" customWidth="1"/>
    <col min="749" max="752" width="11" bestFit="1" customWidth="1"/>
    <col min="753" max="753" width="12" bestFit="1" customWidth="1"/>
    <col min="754" max="754" width="11" bestFit="1" customWidth="1"/>
    <col min="755" max="755" width="12" bestFit="1" customWidth="1"/>
    <col min="756" max="759" width="11" bestFit="1" customWidth="1"/>
    <col min="760" max="761" width="12" bestFit="1" customWidth="1"/>
    <col min="762" max="762" width="11" bestFit="1" customWidth="1"/>
    <col min="763" max="763" width="10" bestFit="1" customWidth="1"/>
    <col min="764" max="768" width="11" bestFit="1" customWidth="1"/>
    <col min="769" max="770" width="12" bestFit="1" customWidth="1"/>
    <col min="771" max="771" width="10" bestFit="1" customWidth="1"/>
    <col min="772" max="776" width="11" bestFit="1" customWidth="1"/>
    <col min="777" max="777" width="10" bestFit="1" customWidth="1"/>
    <col min="778" max="780" width="11" bestFit="1" customWidth="1"/>
    <col min="781" max="781" width="12" bestFit="1" customWidth="1"/>
    <col min="782" max="782" width="10" bestFit="1" customWidth="1"/>
    <col min="783" max="785" width="11" bestFit="1" customWidth="1"/>
    <col min="786" max="786" width="9" bestFit="1" customWidth="1"/>
    <col min="787" max="787" width="11" bestFit="1" customWidth="1"/>
    <col min="788" max="789" width="10" bestFit="1" customWidth="1"/>
    <col min="790" max="790" width="11" bestFit="1" customWidth="1"/>
    <col min="791" max="791" width="12" bestFit="1" customWidth="1"/>
    <col min="792" max="795" width="11" bestFit="1" customWidth="1"/>
    <col min="796" max="797" width="10" bestFit="1" customWidth="1"/>
    <col min="798" max="800" width="11" bestFit="1" customWidth="1"/>
    <col min="801" max="801" width="10" bestFit="1" customWidth="1"/>
    <col min="802" max="804" width="11" bestFit="1" customWidth="1"/>
    <col min="805" max="805" width="10" bestFit="1" customWidth="1"/>
    <col min="806" max="806" width="9" bestFit="1" customWidth="1"/>
    <col min="807" max="807" width="11" bestFit="1" customWidth="1"/>
    <col min="808" max="808" width="12" bestFit="1" customWidth="1"/>
    <col min="809" max="809" width="11" bestFit="1" customWidth="1"/>
    <col min="810" max="810" width="10" bestFit="1" customWidth="1"/>
    <col min="811" max="811" width="12" bestFit="1" customWidth="1"/>
    <col min="812" max="813" width="12.75" bestFit="1" customWidth="1"/>
    <col min="814" max="814" width="12" bestFit="1" customWidth="1"/>
    <col min="815" max="818" width="11.75" bestFit="1" customWidth="1"/>
    <col min="819" max="819" width="10.75" bestFit="1" customWidth="1"/>
    <col min="820" max="820" width="11" bestFit="1" customWidth="1"/>
    <col min="821" max="823" width="11.75" bestFit="1" customWidth="1"/>
    <col min="824" max="825" width="10.75" bestFit="1" customWidth="1"/>
    <col min="826" max="827" width="11.75" bestFit="1" customWidth="1"/>
    <col min="828" max="831" width="10.75" bestFit="1" customWidth="1"/>
    <col min="832" max="832" width="12.75" bestFit="1" customWidth="1"/>
    <col min="833" max="835" width="10.75" bestFit="1" customWidth="1"/>
    <col min="836" max="836" width="11.75" bestFit="1" customWidth="1"/>
    <col min="837" max="837" width="9.75" bestFit="1" customWidth="1"/>
    <col min="838" max="839" width="12.75" bestFit="1" customWidth="1"/>
    <col min="840" max="841" width="11.75" bestFit="1" customWidth="1"/>
    <col min="842" max="842" width="11" bestFit="1" customWidth="1"/>
    <col min="843" max="846" width="11.75" bestFit="1" customWidth="1"/>
    <col min="847" max="847" width="10.75" bestFit="1" customWidth="1"/>
    <col min="848" max="849" width="11.75" bestFit="1" customWidth="1"/>
    <col min="850" max="850" width="9.75" bestFit="1" customWidth="1"/>
    <col min="851" max="851" width="11.75" bestFit="1" customWidth="1"/>
    <col min="852" max="852" width="10.75" bestFit="1" customWidth="1"/>
    <col min="853" max="854" width="12.75" bestFit="1" customWidth="1"/>
    <col min="855" max="855" width="11.75" bestFit="1" customWidth="1"/>
    <col min="856" max="856" width="12.75" bestFit="1" customWidth="1"/>
    <col min="857" max="857" width="11.75" bestFit="1" customWidth="1"/>
    <col min="858" max="858" width="10.75" bestFit="1" customWidth="1"/>
    <col min="859" max="859" width="9.75" bestFit="1" customWidth="1"/>
    <col min="860" max="860" width="9" bestFit="1" customWidth="1"/>
    <col min="861" max="862" width="12.75" bestFit="1" customWidth="1"/>
    <col min="863" max="863" width="11" bestFit="1" customWidth="1"/>
    <col min="864" max="864" width="12.75" bestFit="1" customWidth="1"/>
    <col min="865" max="865" width="11.75" bestFit="1" customWidth="1"/>
    <col min="866" max="866" width="10.75" bestFit="1" customWidth="1"/>
    <col min="867" max="869" width="11.75" bestFit="1" customWidth="1"/>
    <col min="870" max="870" width="12.75" bestFit="1" customWidth="1"/>
    <col min="871" max="871" width="11" bestFit="1" customWidth="1"/>
    <col min="872" max="873" width="12.75" bestFit="1" customWidth="1"/>
    <col min="874" max="874" width="10.75" bestFit="1" customWidth="1"/>
    <col min="875" max="876" width="12.75" bestFit="1" customWidth="1"/>
    <col min="877" max="878" width="11" bestFit="1" customWidth="1"/>
    <col min="879" max="882" width="11.75" bestFit="1" customWidth="1"/>
    <col min="883" max="883" width="10" bestFit="1" customWidth="1"/>
    <col min="884" max="884" width="12.75" bestFit="1" customWidth="1"/>
    <col min="885" max="885" width="12" bestFit="1" customWidth="1"/>
    <col min="886" max="887" width="12.75" bestFit="1" customWidth="1"/>
    <col min="888" max="888" width="11.75" bestFit="1" customWidth="1"/>
    <col min="889" max="889" width="12.75" bestFit="1" customWidth="1"/>
    <col min="890" max="890" width="11.75" bestFit="1" customWidth="1"/>
    <col min="891" max="891" width="12.75" bestFit="1" customWidth="1"/>
    <col min="892" max="894" width="11.75" bestFit="1" customWidth="1"/>
    <col min="895" max="895" width="12.75" bestFit="1" customWidth="1"/>
    <col min="896" max="896" width="11.75" bestFit="1" customWidth="1"/>
    <col min="897" max="897" width="10.75" bestFit="1" customWidth="1"/>
    <col min="898" max="899" width="12.75" bestFit="1" customWidth="1"/>
    <col min="900" max="900" width="10.75" bestFit="1" customWidth="1"/>
    <col min="901" max="901" width="11.75" bestFit="1" customWidth="1"/>
    <col min="902" max="902" width="8.75" bestFit="1" customWidth="1"/>
    <col min="903" max="903" width="10.75" bestFit="1" customWidth="1"/>
    <col min="904" max="905" width="12.75" bestFit="1" customWidth="1"/>
    <col min="906" max="906" width="12" bestFit="1" customWidth="1"/>
  </cols>
  <sheetData>
    <row r="1" spans="1:19" ht="26.25" x14ac:dyDescent="0.4">
      <c r="A1" s="58"/>
      <c r="B1" s="58" t="s">
        <v>6482</v>
      </c>
      <c r="C1" s="59"/>
      <c r="D1" s="59"/>
      <c r="E1" s="59"/>
      <c r="F1" s="59"/>
      <c r="G1" s="58"/>
    </row>
    <row r="2" spans="1:19" x14ac:dyDescent="0.2">
      <c r="C2" s="60"/>
      <c r="D2" s="60"/>
      <c r="E2" s="60"/>
      <c r="F2" s="60"/>
      <c r="I2" s="69"/>
    </row>
    <row r="3" spans="1:19" ht="18.75" x14ac:dyDescent="0.3">
      <c r="A3" s="61" t="s">
        <v>4868</v>
      </c>
      <c r="B3" s="61" t="s">
        <v>4869</v>
      </c>
      <c r="C3" s="62" t="s">
        <v>6471</v>
      </c>
      <c r="D3" s="62" t="s">
        <v>6472</v>
      </c>
      <c r="E3" s="62" t="s">
        <v>6473</v>
      </c>
      <c r="F3" s="62" t="s">
        <v>6474</v>
      </c>
      <c r="G3" s="63" t="s">
        <v>6475</v>
      </c>
      <c r="I3" t="s">
        <v>14</v>
      </c>
      <c r="J3" t="s">
        <v>15</v>
      </c>
      <c r="K3">
        <v>0</v>
      </c>
      <c r="L3">
        <v>1</v>
      </c>
      <c r="M3">
        <v>2</v>
      </c>
      <c r="N3">
        <v>3</v>
      </c>
      <c r="O3">
        <v>4</v>
      </c>
      <c r="P3">
        <v>5</v>
      </c>
      <c r="Q3">
        <v>6</v>
      </c>
      <c r="R3">
        <v>7</v>
      </c>
      <c r="S3" t="s">
        <v>4856</v>
      </c>
    </row>
    <row r="4" spans="1:19" ht="18.75" x14ac:dyDescent="0.3">
      <c r="A4" s="64">
        <v>1</v>
      </c>
      <c r="B4" s="64" t="s">
        <v>1305</v>
      </c>
      <c r="C4" s="65">
        <v>18</v>
      </c>
      <c r="D4" s="65">
        <v>0</v>
      </c>
      <c r="E4" s="66">
        <f>D4/C4</f>
        <v>0</v>
      </c>
      <c r="F4" s="65">
        <f>S4</f>
        <v>18</v>
      </c>
      <c r="G4" s="67">
        <f>C4-F4</f>
        <v>0</v>
      </c>
      <c r="I4">
        <v>1</v>
      </c>
      <c r="J4" t="s">
        <v>1305</v>
      </c>
      <c r="K4">
        <v>5</v>
      </c>
      <c r="L4">
        <v>8</v>
      </c>
      <c r="M4">
        <v>2</v>
      </c>
      <c r="N4">
        <v>2</v>
      </c>
      <c r="Q4">
        <v>1</v>
      </c>
      <c r="S4">
        <v>18</v>
      </c>
    </row>
    <row r="5" spans="1:19" ht="18.75" x14ac:dyDescent="0.3">
      <c r="A5" s="64"/>
      <c r="B5" s="64" t="s">
        <v>930</v>
      </c>
      <c r="C5" s="65">
        <v>24</v>
      </c>
      <c r="D5" s="65">
        <v>5</v>
      </c>
      <c r="E5" s="66">
        <f t="shared" ref="E5:E68" si="0">D5/C5</f>
        <v>0.20833333333333334</v>
      </c>
      <c r="F5" s="65">
        <f t="shared" ref="F5:F11" si="1">S5</f>
        <v>24</v>
      </c>
      <c r="G5" s="67">
        <f t="shared" ref="G5:G68" si="2">C5-F5</f>
        <v>0</v>
      </c>
      <c r="J5" t="s">
        <v>930</v>
      </c>
      <c r="K5">
        <v>4</v>
      </c>
      <c r="L5">
        <v>4</v>
      </c>
      <c r="M5">
        <v>2</v>
      </c>
      <c r="N5">
        <v>3</v>
      </c>
      <c r="O5">
        <v>4</v>
      </c>
      <c r="P5">
        <v>5</v>
      </c>
      <c r="Q5">
        <v>1</v>
      </c>
      <c r="R5">
        <v>1</v>
      </c>
      <c r="S5">
        <v>24</v>
      </c>
    </row>
    <row r="6" spans="1:19" ht="18.75" x14ac:dyDescent="0.3">
      <c r="A6" s="64"/>
      <c r="B6" s="64" t="s">
        <v>1196</v>
      </c>
      <c r="C6" s="65">
        <v>15</v>
      </c>
      <c r="D6" s="65">
        <v>3</v>
      </c>
      <c r="E6" s="66">
        <f t="shared" si="0"/>
        <v>0.2</v>
      </c>
      <c r="F6" s="65">
        <f t="shared" si="1"/>
        <v>15</v>
      </c>
      <c r="G6" s="67">
        <f t="shared" si="2"/>
        <v>0</v>
      </c>
      <c r="J6" t="s">
        <v>1196</v>
      </c>
      <c r="K6">
        <v>5</v>
      </c>
      <c r="L6">
        <v>3</v>
      </c>
      <c r="O6">
        <v>2</v>
      </c>
      <c r="Q6">
        <v>2</v>
      </c>
      <c r="R6">
        <v>3</v>
      </c>
      <c r="S6">
        <v>15</v>
      </c>
    </row>
    <row r="7" spans="1:19" ht="18.75" x14ac:dyDescent="0.3">
      <c r="A7" s="64"/>
      <c r="B7" s="64" t="s">
        <v>1263</v>
      </c>
      <c r="C7" s="65">
        <v>9</v>
      </c>
      <c r="D7" s="65">
        <v>1</v>
      </c>
      <c r="E7" s="66">
        <f t="shared" si="0"/>
        <v>0.1111111111111111</v>
      </c>
      <c r="F7" s="65">
        <f t="shared" si="1"/>
        <v>9</v>
      </c>
      <c r="G7" s="67">
        <f t="shared" si="2"/>
        <v>0</v>
      </c>
      <c r="J7" t="s">
        <v>1263</v>
      </c>
      <c r="K7">
        <v>2</v>
      </c>
      <c r="L7">
        <v>2</v>
      </c>
      <c r="N7">
        <v>2</v>
      </c>
      <c r="O7">
        <v>1</v>
      </c>
      <c r="P7">
        <v>1</v>
      </c>
      <c r="R7">
        <v>1</v>
      </c>
      <c r="S7">
        <v>9</v>
      </c>
    </row>
    <row r="8" spans="1:19" ht="18.75" x14ac:dyDescent="0.3">
      <c r="A8" s="64"/>
      <c r="B8" s="64" t="s">
        <v>1160</v>
      </c>
      <c r="C8" s="65">
        <v>8</v>
      </c>
      <c r="D8" s="65">
        <v>0</v>
      </c>
      <c r="E8" s="66">
        <f t="shared" si="0"/>
        <v>0</v>
      </c>
      <c r="F8" s="65">
        <f t="shared" si="1"/>
        <v>8</v>
      </c>
      <c r="G8" s="67">
        <f t="shared" si="2"/>
        <v>0</v>
      </c>
      <c r="J8" t="s">
        <v>1160</v>
      </c>
      <c r="K8">
        <v>4</v>
      </c>
      <c r="L8">
        <v>2</v>
      </c>
      <c r="M8">
        <v>1</v>
      </c>
      <c r="R8">
        <v>1</v>
      </c>
      <c r="S8">
        <v>8</v>
      </c>
    </row>
    <row r="9" spans="1:19" ht="18.75" x14ac:dyDescent="0.3">
      <c r="A9" s="64"/>
      <c r="B9" s="64" t="s">
        <v>1387</v>
      </c>
      <c r="C9" s="65">
        <v>7</v>
      </c>
      <c r="D9" s="65">
        <v>0</v>
      </c>
      <c r="E9" s="66">
        <f t="shared" si="0"/>
        <v>0</v>
      </c>
      <c r="F9" s="65">
        <f t="shared" si="1"/>
        <v>7</v>
      </c>
      <c r="G9" s="67">
        <f t="shared" si="2"/>
        <v>0</v>
      </c>
      <c r="J9" t="s">
        <v>1387</v>
      </c>
      <c r="K9">
        <v>1</v>
      </c>
      <c r="L9">
        <v>1</v>
      </c>
      <c r="M9">
        <v>2</v>
      </c>
      <c r="N9">
        <v>3</v>
      </c>
      <c r="S9">
        <v>7</v>
      </c>
    </row>
    <row r="10" spans="1:19" ht="18.75" x14ac:dyDescent="0.3">
      <c r="A10" s="64"/>
      <c r="B10" s="64" t="s">
        <v>1104</v>
      </c>
      <c r="C10" s="65">
        <v>13</v>
      </c>
      <c r="D10" s="65">
        <v>0</v>
      </c>
      <c r="E10" s="66">
        <f t="shared" si="0"/>
        <v>0</v>
      </c>
      <c r="F10" s="65">
        <f t="shared" si="1"/>
        <v>13</v>
      </c>
      <c r="G10" s="67">
        <f t="shared" si="2"/>
        <v>0</v>
      </c>
      <c r="J10" t="s">
        <v>1104</v>
      </c>
      <c r="K10">
        <v>9</v>
      </c>
      <c r="L10">
        <v>1</v>
      </c>
      <c r="N10">
        <v>2</v>
      </c>
      <c r="P10">
        <v>1</v>
      </c>
      <c r="S10">
        <v>13</v>
      </c>
    </row>
    <row r="11" spans="1:19" ht="18.75" x14ac:dyDescent="0.3">
      <c r="A11" s="64"/>
      <c r="B11" s="64" t="s">
        <v>1067</v>
      </c>
      <c r="C11" s="65">
        <v>8</v>
      </c>
      <c r="D11" s="65">
        <v>1</v>
      </c>
      <c r="E11" s="66">
        <f t="shared" si="0"/>
        <v>0.125</v>
      </c>
      <c r="F11" s="65">
        <f t="shared" si="1"/>
        <v>8</v>
      </c>
      <c r="G11" s="67">
        <f t="shared" si="2"/>
        <v>0</v>
      </c>
      <c r="J11" t="s">
        <v>1067</v>
      </c>
      <c r="K11">
        <v>2</v>
      </c>
      <c r="L11">
        <v>2</v>
      </c>
      <c r="M11">
        <v>1</v>
      </c>
      <c r="N11">
        <v>1</v>
      </c>
      <c r="P11">
        <v>1</v>
      </c>
      <c r="R11">
        <v>1</v>
      </c>
      <c r="S11">
        <v>8</v>
      </c>
    </row>
    <row r="12" spans="1:19" ht="21" x14ac:dyDescent="0.35">
      <c r="A12" s="70" t="s">
        <v>6456</v>
      </c>
      <c r="B12" s="70"/>
      <c r="C12" s="71">
        <v>102</v>
      </c>
      <c r="D12" s="71">
        <f>SUM(D4:D11)</f>
        <v>10</v>
      </c>
      <c r="E12" s="72">
        <f t="shared" si="0"/>
        <v>9.8039215686274508E-2</v>
      </c>
      <c r="F12" s="71">
        <f>SUM(F4:F11)</f>
        <v>102</v>
      </c>
      <c r="G12" s="73">
        <f t="shared" si="2"/>
        <v>0</v>
      </c>
      <c r="I12" t="s">
        <v>6456</v>
      </c>
      <c r="K12">
        <v>32</v>
      </c>
      <c r="L12">
        <v>23</v>
      </c>
      <c r="M12">
        <v>8</v>
      </c>
      <c r="N12">
        <v>13</v>
      </c>
      <c r="O12">
        <v>7</v>
      </c>
      <c r="P12">
        <v>8</v>
      </c>
      <c r="Q12">
        <v>4</v>
      </c>
      <c r="R12">
        <v>7</v>
      </c>
      <c r="S12">
        <v>102</v>
      </c>
    </row>
    <row r="13" spans="1:19" ht="18.75" x14ac:dyDescent="0.3">
      <c r="A13" s="64">
        <v>2</v>
      </c>
      <c r="B13" s="64" t="s">
        <v>1456</v>
      </c>
      <c r="C13" s="65">
        <v>9</v>
      </c>
      <c r="D13" s="65">
        <v>3</v>
      </c>
      <c r="E13" s="66">
        <f t="shared" si="0"/>
        <v>0.33333333333333331</v>
      </c>
      <c r="F13" s="65">
        <f>S13</f>
        <v>9</v>
      </c>
      <c r="G13" s="67">
        <f t="shared" si="2"/>
        <v>0</v>
      </c>
      <c r="I13">
        <v>2</v>
      </c>
      <c r="J13" t="s">
        <v>1456</v>
      </c>
      <c r="K13">
        <v>1</v>
      </c>
      <c r="L13">
        <v>1</v>
      </c>
      <c r="M13">
        <v>1</v>
      </c>
      <c r="O13">
        <v>1</v>
      </c>
      <c r="P13">
        <v>1</v>
      </c>
      <c r="Q13">
        <v>1</v>
      </c>
      <c r="R13">
        <v>3</v>
      </c>
      <c r="S13">
        <v>9</v>
      </c>
    </row>
    <row r="14" spans="1:19" ht="18.75" x14ac:dyDescent="0.3">
      <c r="A14" s="64"/>
      <c r="B14" s="64" t="s">
        <v>1539</v>
      </c>
      <c r="C14" s="65">
        <v>9</v>
      </c>
      <c r="D14" s="65">
        <v>0</v>
      </c>
      <c r="E14" s="66">
        <f t="shared" si="0"/>
        <v>0</v>
      </c>
      <c r="F14" s="65">
        <f t="shared" ref="F14:F17" si="3">S14</f>
        <v>9</v>
      </c>
      <c r="G14" s="67">
        <f t="shared" si="2"/>
        <v>0</v>
      </c>
      <c r="J14" t="s">
        <v>1539</v>
      </c>
      <c r="K14">
        <v>4</v>
      </c>
      <c r="L14">
        <v>3</v>
      </c>
      <c r="O14">
        <v>1</v>
      </c>
      <c r="R14">
        <v>1</v>
      </c>
      <c r="S14">
        <v>9</v>
      </c>
    </row>
    <row r="15" spans="1:19" ht="18.75" x14ac:dyDescent="0.3">
      <c r="A15" s="64"/>
      <c r="B15" s="64" t="s">
        <v>1578</v>
      </c>
      <c r="C15" s="65">
        <v>11</v>
      </c>
      <c r="D15" s="65">
        <v>2</v>
      </c>
      <c r="E15" s="66">
        <f t="shared" si="0"/>
        <v>0.18181818181818182</v>
      </c>
      <c r="F15" s="65">
        <f t="shared" si="3"/>
        <v>11</v>
      </c>
      <c r="G15" s="67">
        <f t="shared" si="2"/>
        <v>0</v>
      </c>
      <c r="J15" t="s">
        <v>1578</v>
      </c>
      <c r="K15">
        <v>1</v>
      </c>
      <c r="L15">
        <v>2</v>
      </c>
      <c r="M15">
        <v>3</v>
      </c>
      <c r="P15">
        <v>2</v>
      </c>
      <c r="Q15">
        <v>1</v>
      </c>
      <c r="R15">
        <v>2</v>
      </c>
      <c r="S15">
        <v>11</v>
      </c>
    </row>
    <row r="16" spans="1:19" ht="18.75" x14ac:dyDescent="0.3">
      <c r="A16" s="64"/>
      <c r="B16" s="64" t="s">
        <v>1497</v>
      </c>
      <c r="C16" s="65">
        <v>9</v>
      </c>
      <c r="D16" s="65">
        <v>1</v>
      </c>
      <c r="E16" s="66">
        <f t="shared" si="0"/>
        <v>0.1111111111111111</v>
      </c>
      <c r="F16" s="65">
        <f t="shared" si="3"/>
        <v>9</v>
      </c>
      <c r="G16" s="67">
        <f t="shared" si="2"/>
        <v>0</v>
      </c>
      <c r="J16" t="s">
        <v>1497</v>
      </c>
      <c r="K16">
        <v>2</v>
      </c>
      <c r="L16">
        <v>2</v>
      </c>
      <c r="M16">
        <v>2</v>
      </c>
      <c r="O16">
        <v>2</v>
      </c>
      <c r="R16">
        <v>1</v>
      </c>
      <c r="S16">
        <v>9</v>
      </c>
    </row>
    <row r="17" spans="1:19" ht="18.75" x14ac:dyDescent="0.3">
      <c r="A17" s="64"/>
      <c r="B17" s="64" t="s">
        <v>1418</v>
      </c>
      <c r="C17" s="65">
        <v>9</v>
      </c>
      <c r="D17" s="65">
        <v>5</v>
      </c>
      <c r="E17" s="66">
        <f t="shared" si="0"/>
        <v>0.55555555555555558</v>
      </c>
      <c r="F17" s="65">
        <f t="shared" si="3"/>
        <v>9</v>
      </c>
      <c r="G17" s="67">
        <f t="shared" si="2"/>
        <v>0</v>
      </c>
      <c r="J17" t="s">
        <v>1418</v>
      </c>
      <c r="K17">
        <v>1</v>
      </c>
      <c r="L17">
        <v>1</v>
      </c>
      <c r="N17">
        <v>3</v>
      </c>
      <c r="Q17">
        <v>2</v>
      </c>
      <c r="R17">
        <v>2</v>
      </c>
      <c r="S17">
        <v>9</v>
      </c>
    </row>
    <row r="18" spans="1:19" ht="21" x14ac:dyDescent="0.35">
      <c r="A18" s="70" t="s">
        <v>6457</v>
      </c>
      <c r="B18" s="70"/>
      <c r="C18" s="71">
        <v>47</v>
      </c>
      <c r="D18" s="71">
        <f>SUM(D13:D17)</f>
        <v>11</v>
      </c>
      <c r="E18" s="72">
        <f t="shared" si="0"/>
        <v>0.23404255319148937</v>
      </c>
      <c r="F18" s="71">
        <f>SUM(F13:F17)</f>
        <v>47</v>
      </c>
      <c r="G18" s="73">
        <f t="shared" si="2"/>
        <v>0</v>
      </c>
      <c r="I18" t="s">
        <v>6457</v>
      </c>
      <c r="K18">
        <v>9</v>
      </c>
      <c r="L18">
        <v>9</v>
      </c>
      <c r="M18">
        <v>6</v>
      </c>
      <c r="N18">
        <v>3</v>
      </c>
      <c r="O18">
        <v>4</v>
      </c>
      <c r="P18">
        <v>3</v>
      </c>
      <c r="Q18">
        <v>4</v>
      </c>
      <c r="R18">
        <v>9</v>
      </c>
      <c r="S18">
        <v>47</v>
      </c>
    </row>
    <row r="19" spans="1:19" ht="18.75" x14ac:dyDescent="0.3">
      <c r="A19" s="64">
        <v>3</v>
      </c>
      <c r="B19" s="64" t="s">
        <v>1755</v>
      </c>
      <c r="C19" s="65">
        <v>12</v>
      </c>
      <c r="D19" s="65">
        <v>0</v>
      </c>
      <c r="E19" s="66">
        <f t="shared" si="0"/>
        <v>0</v>
      </c>
      <c r="F19" s="65">
        <f>S19</f>
        <v>12</v>
      </c>
      <c r="G19" s="67">
        <f t="shared" si="2"/>
        <v>0</v>
      </c>
      <c r="I19">
        <v>3</v>
      </c>
      <c r="J19" t="s">
        <v>1755</v>
      </c>
      <c r="K19">
        <v>8</v>
      </c>
      <c r="L19">
        <v>2</v>
      </c>
      <c r="N19">
        <v>1</v>
      </c>
      <c r="P19">
        <v>1</v>
      </c>
      <c r="S19">
        <v>12</v>
      </c>
    </row>
    <row r="20" spans="1:19" ht="18.75" x14ac:dyDescent="0.3">
      <c r="A20" s="64"/>
      <c r="B20" s="64" t="s">
        <v>1628</v>
      </c>
      <c r="C20" s="65">
        <v>8</v>
      </c>
      <c r="D20" s="65">
        <v>2</v>
      </c>
      <c r="E20" s="66">
        <f t="shared" si="0"/>
        <v>0.25</v>
      </c>
      <c r="F20" s="65">
        <f t="shared" ref="F20:F23" si="4">S20</f>
        <v>8</v>
      </c>
      <c r="G20" s="67">
        <f t="shared" si="2"/>
        <v>0</v>
      </c>
      <c r="J20" t="s">
        <v>1628</v>
      </c>
      <c r="K20">
        <v>1</v>
      </c>
      <c r="L20">
        <v>3</v>
      </c>
      <c r="M20">
        <v>1</v>
      </c>
      <c r="N20">
        <v>2</v>
      </c>
      <c r="O20">
        <v>1</v>
      </c>
      <c r="S20">
        <v>8</v>
      </c>
    </row>
    <row r="21" spans="1:19" ht="18.75" x14ac:dyDescent="0.3">
      <c r="A21" s="64"/>
      <c r="B21" s="64" t="s">
        <v>1664</v>
      </c>
      <c r="C21" s="65">
        <v>14</v>
      </c>
      <c r="D21" s="65">
        <v>3</v>
      </c>
      <c r="E21" s="66">
        <f t="shared" si="0"/>
        <v>0.21428571428571427</v>
      </c>
      <c r="F21" s="65">
        <f t="shared" si="4"/>
        <v>14</v>
      </c>
      <c r="G21" s="67">
        <f t="shared" si="2"/>
        <v>0</v>
      </c>
      <c r="J21" t="s">
        <v>1664</v>
      </c>
      <c r="K21">
        <v>1</v>
      </c>
      <c r="L21">
        <v>1</v>
      </c>
      <c r="M21">
        <v>3</v>
      </c>
      <c r="N21">
        <v>3</v>
      </c>
      <c r="O21">
        <v>2</v>
      </c>
      <c r="Q21">
        <v>2</v>
      </c>
      <c r="R21">
        <v>2</v>
      </c>
      <c r="S21">
        <v>14</v>
      </c>
    </row>
    <row r="22" spans="1:19" ht="18.75" x14ac:dyDescent="0.3">
      <c r="A22" s="64"/>
      <c r="B22" s="64" t="s">
        <v>1806</v>
      </c>
      <c r="C22" s="65">
        <v>12</v>
      </c>
      <c r="D22" s="65">
        <v>1</v>
      </c>
      <c r="E22" s="66">
        <f t="shared" si="0"/>
        <v>8.3333333333333329E-2</v>
      </c>
      <c r="F22" s="65">
        <f t="shared" si="4"/>
        <v>12</v>
      </c>
      <c r="G22" s="67">
        <f t="shared" si="2"/>
        <v>0</v>
      </c>
      <c r="J22" t="s">
        <v>1806</v>
      </c>
      <c r="L22">
        <v>3</v>
      </c>
      <c r="M22">
        <v>2</v>
      </c>
      <c r="N22">
        <v>4</v>
      </c>
      <c r="O22">
        <v>2</v>
      </c>
      <c r="P22">
        <v>1</v>
      </c>
      <c r="S22">
        <v>12</v>
      </c>
    </row>
    <row r="23" spans="1:19" ht="18.75" x14ac:dyDescent="0.3">
      <c r="A23" s="64"/>
      <c r="B23" s="64" t="s">
        <v>1723</v>
      </c>
      <c r="C23" s="65">
        <v>8</v>
      </c>
      <c r="D23" s="65">
        <v>2</v>
      </c>
      <c r="E23" s="66">
        <f t="shared" si="0"/>
        <v>0.25</v>
      </c>
      <c r="F23" s="65">
        <f t="shared" si="4"/>
        <v>8</v>
      </c>
      <c r="G23" s="67">
        <f t="shared" si="2"/>
        <v>0</v>
      </c>
      <c r="J23" t="s">
        <v>1723</v>
      </c>
      <c r="K23">
        <v>1</v>
      </c>
      <c r="L23">
        <v>2</v>
      </c>
      <c r="M23">
        <v>2</v>
      </c>
      <c r="O23">
        <v>1</v>
      </c>
      <c r="Q23">
        <v>1</v>
      </c>
      <c r="R23">
        <v>1</v>
      </c>
      <c r="S23">
        <v>8</v>
      </c>
    </row>
    <row r="24" spans="1:19" ht="21" x14ac:dyDescent="0.35">
      <c r="A24" s="70" t="s">
        <v>6458</v>
      </c>
      <c r="B24" s="70"/>
      <c r="C24" s="71">
        <v>54</v>
      </c>
      <c r="D24" s="71">
        <f>SUM(D19:D23)</f>
        <v>8</v>
      </c>
      <c r="E24" s="72">
        <f t="shared" si="0"/>
        <v>0.14814814814814814</v>
      </c>
      <c r="F24" s="71">
        <f>SUM(F19:F23)</f>
        <v>54</v>
      </c>
      <c r="G24" s="73">
        <f t="shared" si="2"/>
        <v>0</v>
      </c>
      <c r="I24" t="s">
        <v>6458</v>
      </c>
      <c r="K24">
        <v>11</v>
      </c>
      <c r="L24">
        <v>11</v>
      </c>
      <c r="M24">
        <v>8</v>
      </c>
      <c r="N24">
        <v>10</v>
      </c>
      <c r="O24">
        <v>6</v>
      </c>
      <c r="P24">
        <v>2</v>
      </c>
      <c r="Q24">
        <v>3</v>
      </c>
      <c r="R24">
        <v>3</v>
      </c>
      <c r="S24">
        <v>54</v>
      </c>
    </row>
    <row r="25" spans="1:19" ht="18.75" x14ac:dyDescent="0.3">
      <c r="A25" s="64">
        <v>4</v>
      </c>
      <c r="B25" s="64" t="s">
        <v>2150</v>
      </c>
      <c r="C25" s="65">
        <v>4</v>
      </c>
      <c r="D25" s="65">
        <v>0</v>
      </c>
      <c r="E25" s="66">
        <f t="shared" si="0"/>
        <v>0</v>
      </c>
      <c r="F25" s="65">
        <f>S25</f>
        <v>4</v>
      </c>
      <c r="G25" s="67">
        <f t="shared" si="2"/>
        <v>0</v>
      </c>
      <c r="I25">
        <v>4</v>
      </c>
      <c r="J25" t="s">
        <v>2150</v>
      </c>
      <c r="M25">
        <v>1</v>
      </c>
      <c r="N25">
        <v>2</v>
      </c>
      <c r="Q25">
        <v>1</v>
      </c>
      <c r="S25">
        <v>4</v>
      </c>
    </row>
    <row r="26" spans="1:19" ht="18.75" x14ac:dyDescent="0.3">
      <c r="A26" s="64"/>
      <c r="B26" s="64" t="s">
        <v>1857</v>
      </c>
      <c r="C26" s="65">
        <v>7</v>
      </c>
      <c r="D26" s="65">
        <v>1</v>
      </c>
      <c r="E26" s="66">
        <f t="shared" si="0"/>
        <v>0.14285714285714285</v>
      </c>
      <c r="F26" s="65">
        <f t="shared" ref="F26:F32" si="5">S26</f>
        <v>7</v>
      </c>
      <c r="G26" s="67">
        <f t="shared" si="2"/>
        <v>0</v>
      </c>
      <c r="J26" t="s">
        <v>1857</v>
      </c>
      <c r="K26">
        <v>1</v>
      </c>
      <c r="L26">
        <v>3</v>
      </c>
      <c r="Q26">
        <v>1</v>
      </c>
      <c r="R26">
        <v>2</v>
      </c>
      <c r="S26">
        <v>7</v>
      </c>
    </row>
    <row r="27" spans="1:19" ht="18.75" x14ac:dyDescent="0.3">
      <c r="A27" s="64"/>
      <c r="B27" s="64" t="s">
        <v>1886</v>
      </c>
      <c r="C27" s="65">
        <v>8</v>
      </c>
      <c r="D27" s="65">
        <v>0</v>
      </c>
      <c r="E27" s="66">
        <f t="shared" si="0"/>
        <v>0</v>
      </c>
      <c r="F27" s="65">
        <f t="shared" si="5"/>
        <v>8</v>
      </c>
      <c r="G27" s="67">
        <f t="shared" si="2"/>
        <v>0</v>
      </c>
      <c r="J27" t="s">
        <v>1886</v>
      </c>
      <c r="K27">
        <v>5</v>
      </c>
      <c r="L27">
        <v>2</v>
      </c>
      <c r="R27">
        <v>1</v>
      </c>
      <c r="S27">
        <v>8</v>
      </c>
    </row>
    <row r="28" spans="1:19" ht="18.75" x14ac:dyDescent="0.3">
      <c r="A28" s="64"/>
      <c r="B28" s="64" t="s">
        <v>1919</v>
      </c>
      <c r="C28" s="65">
        <v>16</v>
      </c>
      <c r="D28" s="65">
        <v>1</v>
      </c>
      <c r="E28" s="66">
        <f t="shared" si="0"/>
        <v>6.25E-2</v>
      </c>
      <c r="F28" s="65">
        <f t="shared" si="5"/>
        <v>16</v>
      </c>
      <c r="G28" s="67">
        <f t="shared" si="2"/>
        <v>0</v>
      </c>
      <c r="J28" t="s">
        <v>1919</v>
      </c>
      <c r="K28">
        <v>4</v>
      </c>
      <c r="L28">
        <v>1</v>
      </c>
      <c r="M28">
        <v>4</v>
      </c>
      <c r="N28">
        <v>2</v>
      </c>
      <c r="O28">
        <v>2</v>
      </c>
      <c r="P28">
        <v>1</v>
      </c>
      <c r="Q28">
        <v>2</v>
      </c>
      <c r="S28">
        <v>16</v>
      </c>
    </row>
    <row r="29" spans="1:19" ht="18.75" x14ac:dyDescent="0.3">
      <c r="A29" s="64"/>
      <c r="B29" s="64" t="s">
        <v>2022</v>
      </c>
      <c r="C29" s="65">
        <v>11</v>
      </c>
      <c r="D29" s="65">
        <v>3</v>
      </c>
      <c r="E29" s="66">
        <f t="shared" si="0"/>
        <v>0.27272727272727271</v>
      </c>
      <c r="F29" s="65">
        <f t="shared" si="5"/>
        <v>11</v>
      </c>
      <c r="G29" s="67">
        <f t="shared" si="2"/>
        <v>0</v>
      </c>
      <c r="J29" t="s">
        <v>2022</v>
      </c>
      <c r="K29">
        <v>2</v>
      </c>
      <c r="L29">
        <v>3</v>
      </c>
      <c r="N29">
        <v>1</v>
      </c>
      <c r="P29">
        <v>1</v>
      </c>
      <c r="Q29">
        <v>1</v>
      </c>
      <c r="R29">
        <v>3</v>
      </c>
      <c r="S29">
        <v>11</v>
      </c>
    </row>
    <row r="30" spans="1:19" ht="18.75" x14ac:dyDescent="0.3">
      <c r="A30" s="64"/>
      <c r="B30" s="64" t="s">
        <v>2097</v>
      </c>
      <c r="C30" s="65">
        <v>12</v>
      </c>
      <c r="D30" s="65">
        <v>3</v>
      </c>
      <c r="E30" s="66">
        <f t="shared" si="0"/>
        <v>0.25</v>
      </c>
      <c r="F30" s="65">
        <f t="shared" si="5"/>
        <v>12</v>
      </c>
      <c r="G30" s="67">
        <f t="shared" si="2"/>
        <v>0</v>
      </c>
      <c r="J30" t="s">
        <v>2097</v>
      </c>
      <c r="K30">
        <v>3</v>
      </c>
      <c r="L30">
        <v>2</v>
      </c>
      <c r="M30">
        <v>2</v>
      </c>
      <c r="O30">
        <v>2</v>
      </c>
      <c r="R30">
        <v>3</v>
      </c>
      <c r="S30">
        <v>12</v>
      </c>
    </row>
    <row r="31" spans="1:19" ht="18.75" x14ac:dyDescent="0.3">
      <c r="A31" s="64"/>
      <c r="B31" s="64" t="s">
        <v>2071</v>
      </c>
      <c r="C31" s="65">
        <v>6</v>
      </c>
      <c r="D31" s="65">
        <v>2</v>
      </c>
      <c r="E31" s="66">
        <f t="shared" si="0"/>
        <v>0.33333333333333331</v>
      </c>
      <c r="F31" s="65">
        <f t="shared" si="5"/>
        <v>6</v>
      </c>
      <c r="G31" s="67">
        <f t="shared" si="2"/>
        <v>0</v>
      </c>
      <c r="J31" t="s">
        <v>2071</v>
      </c>
      <c r="K31">
        <v>1</v>
      </c>
      <c r="L31">
        <v>2</v>
      </c>
      <c r="N31">
        <v>1</v>
      </c>
      <c r="Q31">
        <v>2</v>
      </c>
      <c r="S31">
        <v>6</v>
      </c>
    </row>
    <row r="32" spans="1:19" ht="18.75" x14ac:dyDescent="0.3">
      <c r="A32" s="64"/>
      <c r="B32" s="64" t="s">
        <v>1990</v>
      </c>
      <c r="C32" s="65">
        <v>7</v>
      </c>
      <c r="D32" s="65">
        <v>0</v>
      </c>
      <c r="E32" s="66">
        <f t="shared" si="0"/>
        <v>0</v>
      </c>
      <c r="F32" s="65">
        <f t="shared" si="5"/>
        <v>7</v>
      </c>
      <c r="G32" s="67">
        <f t="shared" si="2"/>
        <v>0</v>
      </c>
      <c r="J32" t="s">
        <v>1990</v>
      </c>
      <c r="K32">
        <v>1</v>
      </c>
      <c r="L32">
        <v>1</v>
      </c>
      <c r="M32">
        <v>1</v>
      </c>
      <c r="N32">
        <v>1</v>
      </c>
      <c r="Q32">
        <v>3</v>
      </c>
      <c r="S32">
        <v>7</v>
      </c>
    </row>
    <row r="33" spans="1:19" ht="21" x14ac:dyDescent="0.35">
      <c r="A33" s="70" t="s">
        <v>6459</v>
      </c>
      <c r="B33" s="70"/>
      <c r="C33" s="71">
        <v>71</v>
      </c>
      <c r="D33" s="71">
        <f>SUM(D25:D32)</f>
        <v>10</v>
      </c>
      <c r="E33" s="72">
        <f t="shared" si="0"/>
        <v>0.14084507042253522</v>
      </c>
      <c r="F33" s="71">
        <f>SUM(F25:F32)</f>
        <v>71</v>
      </c>
      <c r="G33" s="73">
        <f t="shared" si="2"/>
        <v>0</v>
      </c>
      <c r="I33" t="s">
        <v>6459</v>
      </c>
      <c r="K33">
        <v>17</v>
      </c>
      <c r="L33">
        <v>14</v>
      </c>
      <c r="M33">
        <v>8</v>
      </c>
      <c r="N33">
        <v>7</v>
      </c>
      <c r="O33">
        <v>4</v>
      </c>
      <c r="P33">
        <v>2</v>
      </c>
      <c r="Q33">
        <v>10</v>
      </c>
      <c r="R33">
        <v>9</v>
      </c>
      <c r="S33">
        <v>71</v>
      </c>
    </row>
    <row r="34" spans="1:19" ht="18.75" x14ac:dyDescent="0.3">
      <c r="A34" s="64">
        <v>5</v>
      </c>
      <c r="B34" s="64" t="s">
        <v>2216</v>
      </c>
      <c r="C34" s="65">
        <v>15</v>
      </c>
      <c r="D34" s="65">
        <v>0</v>
      </c>
      <c r="E34" s="66">
        <f t="shared" si="0"/>
        <v>0</v>
      </c>
      <c r="F34" s="65">
        <f>S34</f>
        <v>15</v>
      </c>
      <c r="G34" s="67">
        <f t="shared" si="2"/>
        <v>0</v>
      </c>
      <c r="I34">
        <v>5</v>
      </c>
      <c r="J34" t="s">
        <v>2216</v>
      </c>
      <c r="K34">
        <v>8</v>
      </c>
      <c r="L34">
        <v>3</v>
      </c>
      <c r="N34">
        <v>2</v>
      </c>
      <c r="O34">
        <v>2</v>
      </c>
      <c r="S34">
        <v>15</v>
      </c>
    </row>
    <row r="35" spans="1:19" ht="18.75" x14ac:dyDescent="0.3">
      <c r="A35" s="64"/>
      <c r="B35" s="64" t="s">
        <v>2325</v>
      </c>
      <c r="C35" s="65">
        <v>9</v>
      </c>
      <c r="D35" s="65">
        <v>0</v>
      </c>
      <c r="E35" s="66">
        <f t="shared" si="0"/>
        <v>0</v>
      </c>
      <c r="F35" s="65">
        <f t="shared" ref="F35:F41" si="6">S35</f>
        <v>9</v>
      </c>
      <c r="G35" s="67">
        <f t="shared" si="2"/>
        <v>0</v>
      </c>
      <c r="J35" t="s">
        <v>2325</v>
      </c>
      <c r="K35">
        <v>5</v>
      </c>
      <c r="L35">
        <v>3</v>
      </c>
      <c r="M35">
        <v>1</v>
      </c>
      <c r="S35">
        <v>9</v>
      </c>
    </row>
    <row r="36" spans="1:19" ht="18.75" x14ac:dyDescent="0.3">
      <c r="A36" s="64"/>
      <c r="B36" s="64" t="s">
        <v>2421</v>
      </c>
      <c r="C36" s="65">
        <v>8</v>
      </c>
      <c r="D36" s="65">
        <v>0</v>
      </c>
      <c r="E36" s="66">
        <f t="shared" si="0"/>
        <v>0</v>
      </c>
      <c r="F36" s="65">
        <f t="shared" si="6"/>
        <v>8</v>
      </c>
      <c r="G36" s="67">
        <f t="shared" si="2"/>
        <v>0</v>
      </c>
      <c r="J36" t="s">
        <v>2421</v>
      </c>
      <c r="K36">
        <v>4</v>
      </c>
      <c r="M36">
        <v>1</v>
      </c>
      <c r="N36">
        <v>2</v>
      </c>
      <c r="O36">
        <v>1</v>
      </c>
      <c r="S36">
        <v>8</v>
      </c>
    </row>
    <row r="37" spans="1:19" ht="18.75" x14ac:dyDescent="0.3">
      <c r="A37" s="64"/>
      <c r="B37" s="64" t="s">
        <v>2387</v>
      </c>
      <c r="C37" s="65">
        <v>8</v>
      </c>
      <c r="D37" s="65">
        <v>1</v>
      </c>
      <c r="E37" s="66">
        <f t="shared" si="0"/>
        <v>0.125</v>
      </c>
      <c r="F37" s="65">
        <f t="shared" si="6"/>
        <v>8</v>
      </c>
      <c r="G37" s="67">
        <f t="shared" si="2"/>
        <v>0</v>
      </c>
      <c r="J37" t="s">
        <v>2387</v>
      </c>
      <c r="K37">
        <v>2</v>
      </c>
      <c r="M37">
        <v>2</v>
      </c>
      <c r="N37">
        <v>1</v>
      </c>
      <c r="P37">
        <v>1</v>
      </c>
      <c r="Q37">
        <v>2</v>
      </c>
      <c r="S37">
        <v>8</v>
      </c>
    </row>
    <row r="38" spans="1:19" ht="18.75" x14ac:dyDescent="0.3">
      <c r="A38" s="64"/>
      <c r="B38" s="64" t="s">
        <v>2167</v>
      </c>
      <c r="C38" s="65">
        <v>11</v>
      </c>
      <c r="D38" s="65">
        <v>0</v>
      </c>
      <c r="E38" s="66">
        <f t="shared" si="0"/>
        <v>0</v>
      </c>
      <c r="F38" s="65">
        <f t="shared" si="6"/>
        <v>11</v>
      </c>
      <c r="G38" s="67">
        <f t="shared" si="2"/>
        <v>0</v>
      </c>
      <c r="J38" t="s">
        <v>2167</v>
      </c>
      <c r="K38">
        <v>1</v>
      </c>
      <c r="L38">
        <v>3</v>
      </c>
      <c r="M38">
        <v>1</v>
      </c>
      <c r="N38">
        <v>2</v>
      </c>
      <c r="O38">
        <v>3</v>
      </c>
      <c r="Q38">
        <v>1</v>
      </c>
      <c r="S38">
        <v>11</v>
      </c>
    </row>
    <row r="39" spans="1:19" ht="18.75" x14ac:dyDescent="0.3">
      <c r="A39" s="64"/>
      <c r="B39" s="64" t="s">
        <v>2373</v>
      </c>
      <c r="C39" s="65">
        <v>3</v>
      </c>
      <c r="D39" s="65">
        <v>0</v>
      </c>
      <c r="E39" s="66">
        <f t="shared" si="0"/>
        <v>0</v>
      </c>
      <c r="F39" s="65">
        <f t="shared" si="6"/>
        <v>3</v>
      </c>
      <c r="G39" s="67">
        <f t="shared" si="2"/>
        <v>0</v>
      </c>
      <c r="J39" t="s">
        <v>2373</v>
      </c>
      <c r="K39">
        <v>2</v>
      </c>
      <c r="Q39">
        <v>1</v>
      </c>
      <c r="S39">
        <v>3</v>
      </c>
    </row>
    <row r="40" spans="1:19" ht="18.75" x14ac:dyDescent="0.3">
      <c r="A40" s="64"/>
      <c r="B40" s="64" t="s">
        <v>2362</v>
      </c>
      <c r="C40" s="65">
        <v>2</v>
      </c>
      <c r="D40" s="65">
        <v>0</v>
      </c>
      <c r="E40" s="66">
        <f t="shared" si="0"/>
        <v>0</v>
      </c>
      <c r="F40" s="65">
        <f t="shared" si="6"/>
        <v>2</v>
      </c>
      <c r="G40" s="67">
        <f t="shared" si="2"/>
        <v>0</v>
      </c>
      <c r="J40" t="s">
        <v>2362</v>
      </c>
      <c r="K40">
        <v>1</v>
      </c>
      <c r="M40">
        <v>1</v>
      </c>
      <c r="S40">
        <v>2</v>
      </c>
    </row>
    <row r="41" spans="1:19" ht="18.75" x14ac:dyDescent="0.3">
      <c r="A41" s="64"/>
      <c r="B41" s="64" t="s">
        <v>2281</v>
      </c>
      <c r="C41" s="65">
        <v>10</v>
      </c>
      <c r="D41" s="65">
        <v>0</v>
      </c>
      <c r="E41" s="66">
        <f t="shared" si="0"/>
        <v>0</v>
      </c>
      <c r="F41" s="65">
        <f t="shared" si="6"/>
        <v>10</v>
      </c>
      <c r="G41" s="67">
        <f t="shared" si="2"/>
        <v>0</v>
      </c>
      <c r="J41" t="s">
        <v>2281</v>
      </c>
      <c r="K41">
        <v>2</v>
      </c>
      <c r="L41">
        <v>3</v>
      </c>
      <c r="M41">
        <v>2</v>
      </c>
      <c r="N41">
        <v>1</v>
      </c>
      <c r="O41">
        <v>2</v>
      </c>
      <c r="S41">
        <v>10</v>
      </c>
    </row>
    <row r="42" spans="1:19" ht="21" x14ac:dyDescent="0.35">
      <c r="A42" s="70" t="s">
        <v>6460</v>
      </c>
      <c r="B42" s="70"/>
      <c r="C42" s="71">
        <v>66</v>
      </c>
      <c r="D42" s="71">
        <f>SUM(D34:D41)</f>
        <v>1</v>
      </c>
      <c r="E42" s="72">
        <f t="shared" si="0"/>
        <v>1.5151515151515152E-2</v>
      </c>
      <c r="F42" s="71">
        <f>SUM(F34:F41)</f>
        <v>66</v>
      </c>
      <c r="G42" s="73">
        <f t="shared" si="2"/>
        <v>0</v>
      </c>
      <c r="I42" t="s">
        <v>6460</v>
      </c>
      <c r="K42">
        <v>25</v>
      </c>
      <c r="L42">
        <v>12</v>
      </c>
      <c r="M42">
        <v>8</v>
      </c>
      <c r="N42">
        <v>8</v>
      </c>
      <c r="O42">
        <v>8</v>
      </c>
      <c r="P42">
        <v>1</v>
      </c>
      <c r="Q42">
        <v>4</v>
      </c>
      <c r="S42">
        <v>66</v>
      </c>
    </row>
    <row r="43" spans="1:19" ht="18.75" x14ac:dyDescent="0.3">
      <c r="A43" s="64">
        <v>6</v>
      </c>
      <c r="B43" s="64" t="s">
        <v>2574</v>
      </c>
      <c r="C43" s="65">
        <v>12</v>
      </c>
      <c r="D43" s="65">
        <v>4</v>
      </c>
      <c r="E43" s="66">
        <f t="shared" si="0"/>
        <v>0.33333333333333331</v>
      </c>
      <c r="F43" s="65">
        <f>S43</f>
        <v>12</v>
      </c>
      <c r="G43" s="67">
        <f t="shared" si="2"/>
        <v>0</v>
      </c>
      <c r="I43">
        <v>6</v>
      </c>
      <c r="J43" t="s">
        <v>2574</v>
      </c>
      <c r="K43">
        <v>1</v>
      </c>
      <c r="L43">
        <v>1</v>
      </c>
      <c r="M43">
        <v>1</v>
      </c>
      <c r="N43">
        <v>1</v>
      </c>
      <c r="O43">
        <v>3</v>
      </c>
      <c r="Q43">
        <v>1</v>
      </c>
      <c r="R43">
        <v>4</v>
      </c>
      <c r="S43">
        <v>12</v>
      </c>
    </row>
    <row r="44" spans="1:19" ht="18.75" x14ac:dyDescent="0.3">
      <c r="A44" s="64"/>
      <c r="B44" s="64" t="s">
        <v>2654</v>
      </c>
      <c r="C44" s="65">
        <v>11</v>
      </c>
      <c r="D44" s="65">
        <v>0</v>
      </c>
      <c r="E44" s="66">
        <f t="shared" si="0"/>
        <v>0</v>
      </c>
      <c r="F44" s="65">
        <f t="shared" ref="F44:F50" si="7">S44</f>
        <v>11</v>
      </c>
      <c r="G44" s="67">
        <f t="shared" si="2"/>
        <v>0</v>
      </c>
      <c r="J44" t="s">
        <v>2654</v>
      </c>
      <c r="K44">
        <v>2</v>
      </c>
      <c r="L44">
        <v>5</v>
      </c>
      <c r="N44">
        <v>2</v>
      </c>
      <c r="O44">
        <v>1</v>
      </c>
      <c r="Q44">
        <v>1</v>
      </c>
      <c r="S44">
        <v>11</v>
      </c>
    </row>
    <row r="45" spans="1:19" ht="18.75" x14ac:dyDescent="0.3">
      <c r="A45" s="64"/>
      <c r="B45" s="64" t="s">
        <v>2481</v>
      </c>
      <c r="C45" s="65">
        <v>12</v>
      </c>
      <c r="D45" s="65">
        <v>0</v>
      </c>
      <c r="E45" s="66">
        <f t="shared" si="0"/>
        <v>0</v>
      </c>
      <c r="F45" s="65">
        <f t="shared" si="7"/>
        <v>12</v>
      </c>
      <c r="G45" s="67">
        <f t="shared" si="2"/>
        <v>0</v>
      </c>
      <c r="J45" t="s">
        <v>2481</v>
      </c>
      <c r="K45">
        <v>8</v>
      </c>
      <c r="L45">
        <v>3</v>
      </c>
      <c r="M45">
        <v>1</v>
      </c>
      <c r="S45">
        <v>12</v>
      </c>
    </row>
    <row r="46" spans="1:19" ht="18.75" x14ac:dyDescent="0.3">
      <c r="A46" s="64"/>
      <c r="B46" s="64" t="s">
        <v>2624</v>
      </c>
      <c r="C46" s="65">
        <v>7</v>
      </c>
      <c r="D46" s="65">
        <v>0</v>
      </c>
      <c r="E46" s="66">
        <f t="shared" si="0"/>
        <v>0</v>
      </c>
      <c r="F46" s="65">
        <f t="shared" si="7"/>
        <v>7</v>
      </c>
      <c r="G46" s="67">
        <f t="shared" si="2"/>
        <v>0</v>
      </c>
      <c r="J46" t="s">
        <v>2624</v>
      </c>
      <c r="K46">
        <v>1</v>
      </c>
      <c r="L46">
        <v>3</v>
      </c>
      <c r="M46">
        <v>1</v>
      </c>
      <c r="N46">
        <v>1</v>
      </c>
      <c r="R46">
        <v>1</v>
      </c>
      <c r="S46">
        <v>7</v>
      </c>
    </row>
    <row r="47" spans="1:19" ht="18.75" x14ac:dyDescent="0.3">
      <c r="A47" s="64"/>
      <c r="B47" s="64" t="s">
        <v>2702</v>
      </c>
      <c r="C47" s="65">
        <v>7</v>
      </c>
      <c r="D47" s="65">
        <v>0</v>
      </c>
      <c r="E47" s="66">
        <f t="shared" si="0"/>
        <v>0</v>
      </c>
      <c r="F47" s="65">
        <f t="shared" si="7"/>
        <v>7</v>
      </c>
      <c r="G47" s="67">
        <f t="shared" si="2"/>
        <v>0</v>
      </c>
      <c r="J47" t="s">
        <v>2702</v>
      </c>
      <c r="K47">
        <v>1</v>
      </c>
      <c r="L47">
        <v>2</v>
      </c>
      <c r="N47">
        <v>3</v>
      </c>
      <c r="O47">
        <v>1</v>
      </c>
      <c r="S47">
        <v>7</v>
      </c>
    </row>
    <row r="48" spans="1:19" ht="18.75" x14ac:dyDescent="0.3">
      <c r="A48" s="64"/>
      <c r="B48" s="64" t="s">
        <v>2536</v>
      </c>
      <c r="C48" s="65">
        <v>9</v>
      </c>
      <c r="D48" s="65">
        <v>1</v>
      </c>
      <c r="E48" s="66">
        <f t="shared" si="0"/>
        <v>0.1111111111111111</v>
      </c>
      <c r="F48" s="65">
        <f t="shared" si="7"/>
        <v>9</v>
      </c>
      <c r="G48" s="67">
        <f t="shared" si="2"/>
        <v>0</v>
      </c>
      <c r="J48" t="s">
        <v>2536</v>
      </c>
      <c r="K48">
        <v>4</v>
      </c>
      <c r="L48">
        <v>1</v>
      </c>
      <c r="M48">
        <v>1</v>
      </c>
      <c r="N48">
        <v>1</v>
      </c>
      <c r="O48">
        <v>1</v>
      </c>
      <c r="Q48">
        <v>1</v>
      </c>
      <c r="S48">
        <v>9</v>
      </c>
    </row>
    <row r="49" spans="1:19" ht="18.75" x14ac:dyDescent="0.3">
      <c r="A49" s="64"/>
      <c r="B49" s="64" t="s">
        <v>2455</v>
      </c>
      <c r="C49" s="65">
        <v>6</v>
      </c>
      <c r="D49" s="65">
        <v>0</v>
      </c>
      <c r="E49" s="66">
        <f t="shared" si="0"/>
        <v>0</v>
      </c>
      <c r="F49" s="65">
        <f t="shared" si="7"/>
        <v>6</v>
      </c>
      <c r="G49" s="67">
        <f t="shared" si="2"/>
        <v>0</v>
      </c>
      <c r="J49" t="s">
        <v>2455</v>
      </c>
      <c r="K49">
        <v>3</v>
      </c>
      <c r="L49">
        <v>2</v>
      </c>
      <c r="M49">
        <v>1</v>
      </c>
      <c r="S49">
        <v>6</v>
      </c>
    </row>
    <row r="50" spans="1:19" ht="18.75" x14ac:dyDescent="0.3">
      <c r="A50" s="64"/>
      <c r="B50" s="64" t="s">
        <v>2732</v>
      </c>
      <c r="C50" s="65">
        <v>9</v>
      </c>
      <c r="D50" s="65">
        <v>1</v>
      </c>
      <c r="E50" s="66">
        <f t="shared" si="0"/>
        <v>0.1111111111111111</v>
      </c>
      <c r="F50" s="65">
        <f t="shared" si="7"/>
        <v>9</v>
      </c>
      <c r="G50" s="67">
        <f t="shared" si="2"/>
        <v>0</v>
      </c>
      <c r="J50" t="s">
        <v>2732</v>
      </c>
      <c r="K50">
        <v>2</v>
      </c>
      <c r="L50">
        <v>1</v>
      </c>
      <c r="M50">
        <v>1</v>
      </c>
      <c r="N50">
        <v>1</v>
      </c>
      <c r="O50">
        <v>2</v>
      </c>
      <c r="R50">
        <v>2</v>
      </c>
      <c r="S50">
        <v>9</v>
      </c>
    </row>
    <row r="51" spans="1:19" ht="21" x14ac:dyDescent="0.35">
      <c r="A51" s="70" t="s">
        <v>6461</v>
      </c>
      <c r="B51" s="70"/>
      <c r="C51" s="71">
        <v>73</v>
      </c>
      <c r="D51" s="71">
        <f>SUM(D43:D50)</f>
        <v>6</v>
      </c>
      <c r="E51" s="72">
        <f t="shared" si="0"/>
        <v>8.2191780821917804E-2</v>
      </c>
      <c r="F51" s="71">
        <f>SUM(F43:F50)</f>
        <v>73</v>
      </c>
      <c r="G51" s="73">
        <f t="shared" si="2"/>
        <v>0</v>
      </c>
      <c r="I51" t="s">
        <v>6461</v>
      </c>
      <c r="K51">
        <v>22</v>
      </c>
      <c r="L51">
        <v>18</v>
      </c>
      <c r="M51">
        <v>6</v>
      </c>
      <c r="N51">
        <v>9</v>
      </c>
      <c r="O51">
        <v>8</v>
      </c>
      <c r="Q51">
        <v>3</v>
      </c>
      <c r="R51">
        <v>7</v>
      </c>
      <c r="S51">
        <v>73</v>
      </c>
    </row>
    <row r="52" spans="1:19" ht="18.75" x14ac:dyDescent="0.3">
      <c r="A52" s="64">
        <v>7</v>
      </c>
      <c r="B52" s="64" t="s">
        <v>3024</v>
      </c>
      <c r="C52" s="65">
        <v>18</v>
      </c>
      <c r="D52" s="65">
        <v>0</v>
      </c>
      <c r="E52" s="66">
        <f t="shared" si="0"/>
        <v>0</v>
      </c>
      <c r="F52" s="65">
        <f>S52</f>
        <v>18</v>
      </c>
      <c r="G52" s="67">
        <f t="shared" si="2"/>
        <v>0</v>
      </c>
      <c r="I52">
        <v>7</v>
      </c>
      <c r="J52" t="s">
        <v>3024</v>
      </c>
      <c r="K52">
        <v>2</v>
      </c>
      <c r="L52">
        <v>3</v>
      </c>
      <c r="N52">
        <v>3</v>
      </c>
      <c r="O52">
        <v>1</v>
      </c>
      <c r="P52">
        <v>1</v>
      </c>
      <c r="Q52">
        <v>2</v>
      </c>
      <c r="R52">
        <v>6</v>
      </c>
      <c r="S52">
        <v>18</v>
      </c>
    </row>
    <row r="53" spans="1:19" ht="18.75" x14ac:dyDescent="0.3">
      <c r="A53" s="64"/>
      <c r="B53" s="64" t="s">
        <v>2771</v>
      </c>
      <c r="C53" s="65">
        <v>26</v>
      </c>
      <c r="D53" s="65">
        <v>0</v>
      </c>
      <c r="E53" s="66">
        <f t="shared" si="0"/>
        <v>0</v>
      </c>
      <c r="F53" s="65">
        <f t="shared" ref="F53:F55" si="8">S53</f>
        <v>26</v>
      </c>
      <c r="G53" s="67">
        <f t="shared" si="2"/>
        <v>0</v>
      </c>
      <c r="J53" t="s">
        <v>2771</v>
      </c>
      <c r="K53">
        <v>7</v>
      </c>
      <c r="L53">
        <v>4</v>
      </c>
      <c r="M53">
        <v>4</v>
      </c>
      <c r="N53">
        <v>3</v>
      </c>
      <c r="O53">
        <v>1</v>
      </c>
      <c r="Q53">
        <v>5</v>
      </c>
      <c r="R53">
        <v>2</v>
      </c>
      <c r="S53">
        <v>26</v>
      </c>
    </row>
    <row r="54" spans="1:19" ht="18.75" x14ac:dyDescent="0.3">
      <c r="A54" s="64"/>
      <c r="B54" s="64" t="s">
        <v>2882</v>
      </c>
      <c r="C54" s="65">
        <v>13</v>
      </c>
      <c r="D54" s="65">
        <v>0</v>
      </c>
      <c r="E54" s="66">
        <f t="shared" si="0"/>
        <v>0</v>
      </c>
      <c r="F54" s="65">
        <f t="shared" si="8"/>
        <v>13</v>
      </c>
      <c r="G54" s="67">
        <f t="shared" si="2"/>
        <v>0</v>
      </c>
      <c r="J54" t="s">
        <v>2882</v>
      </c>
      <c r="K54">
        <v>5</v>
      </c>
      <c r="L54">
        <v>2</v>
      </c>
      <c r="M54">
        <v>1</v>
      </c>
      <c r="N54">
        <v>2</v>
      </c>
      <c r="Q54">
        <v>2</v>
      </c>
      <c r="R54">
        <v>1</v>
      </c>
      <c r="S54">
        <v>13</v>
      </c>
    </row>
    <row r="55" spans="1:19" ht="18.75" x14ac:dyDescent="0.3">
      <c r="A55" s="64"/>
      <c r="B55" s="64" t="s">
        <v>2940</v>
      </c>
      <c r="C55" s="65">
        <v>20</v>
      </c>
      <c r="D55" s="65">
        <v>0</v>
      </c>
      <c r="E55" s="66">
        <f t="shared" si="0"/>
        <v>0</v>
      </c>
      <c r="F55" s="65">
        <f t="shared" si="8"/>
        <v>20</v>
      </c>
      <c r="G55" s="67">
        <f t="shared" si="2"/>
        <v>0</v>
      </c>
      <c r="J55" t="s">
        <v>2940</v>
      </c>
      <c r="K55">
        <v>1</v>
      </c>
      <c r="L55">
        <v>3</v>
      </c>
      <c r="M55">
        <v>1</v>
      </c>
      <c r="N55">
        <v>1</v>
      </c>
      <c r="O55">
        <v>1</v>
      </c>
      <c r="P55">
        <v>3</v>
      </c>
      <c r="Q55">
        <v>6</v>
      </c>
      <c r="R55">
        <v>4</v>
      </c>
      <c r="S55">
        <v>20</v>
      </c>
    </row>
    <row r="56" spans="1:19" ht="21" x14ac:dyDescent="0.35">
      <c r="A56" s="70" t="s">
        <v>6462</v>
      </c>
      <c r="B56" s="70"/>
      <c r="C56" s="71">
        <v>77</v>
      </c>
      <c r="D56" s="71">
        <f>SUM(D52:D55)</f>
        <v>0</v>
      </c>
      <c r="E56" s="72">
        <f t="shared" si="0"/>
        <v>0</v>
      </c>
      <c r="F56" s="71">
        <f>SUM(F52:F55)</f>
        <v>77</v>
      </c>
      <c r="G56" s="73">
        <f t="shared" si="2"/>
        <v>0</v>
      </c>
      <c r="I56" t="s">
        <v>6462</v>
      </c>
      <c r="K56">
        <v>15</v>
      </c>
      <c r="L56">
        <v>12</v>
      </c>
      <c r="M56">
        <v>6</v>
      </c>
      <c r="N56">
        <v>9</v>
      </c>
      <c r="O56">
        <v>3</v>
      </c>
      <c r="P56">
        <v>4</v>
      </c>
      <c r="Q56">
        <v>15</v>
      </c>
      <c r="R56">
        <v>13</v>
      </c>
      <c r="S56">
        <v>77</v>
      </c>
    </row>
    <row r="57" spans="1:19" ht="18.75" x14ac:dyDescent="0.3">
      <c r="A57" s="64">
        <v>8</v>
      </c>
      <c r="B57" s="64" t="s">
        <v>3418</v>
      </c>
      <c r="C57" s="65">
        <v>12</v>
      </c>
      <c r="D57" s="65">
        <v>1</v>
      </c>
      <c r="E57" s="66">
        <f t="shared" si="0"/>
        <v>8.3333333333333329E-2</v>
      </c>
      <c r="F57" s="65">
        <f>S57</f>
        <v>12</v>
      </c>
      <c r="G57" s="67">
        <f t="shared" si="2"/>
        <v>0</v>
      </c>
      <c r="I57">
        <v>8</v>
      </c>
      <c r="J57" t="s">
        <v>3418</v>
      </c>
      <c r="K57">
        <v>4</v>
      </c>
      <c r="L57">
        <v>4</v>
      </c>
      <c r="M57">
        <v>2</v>
      </c>
      <c r="Q57">
        <v>2</v>
      </c>
      <c r="S57">
        <v>12</v>
      </c>
    </row>
    <row r="58" spans="1:19" ht="18.75" x14ac:dyDescent="0.3">
      <c r="A58" s="64"/>
      <c r="B58" s="64" t="s">
        <v>3100</v>
      </c>
      <c r="C58" s="65">
        <v>8</v>
      </c>
      <c r="D58" s="65">
        <v>1</v>
      </c>
      <c r="E58" s="66">
        <f t="shared" si="0"/>
        <v>0.125</v>
      </c>
      <c r="F58" s="65">
        <f t="shared" ref="F58:F63" si="9">S58</f>
        <v>8</v>
      </c>
      <c r="G58" s="67">
        <f t="shared" si="2"/>
        <v>0</v>
      </c>
      <c r="J58" t="s">
        <v>3100</v>
      </c>
      <c r="K58">
        <v>5</v>
      </c>
      <c r="L58">
        <v>1</v>
      </c>
      <c r="N58">
        <v>1</v>
      </c>
      <c r="R58">
        <v>1</v>
      </c>
      <c r="S58">
        <v>8</v>
      </c>
    </row>
    <row r="59" spans="1:19" ht="18.75" x14ac:dyDescent="0.3">
      <c r="A59" s="64"/>
      <c r="B59" s="64" t="s">
        <v>3246</v>
      </c>
      <c r="C59" s="65">
        <v>14</v>
      </c>
      <c r="D59" s="65">
        <v>2</v>
      </c>
      <c r="E59" s="66">
        <f t="shared" si="0"/>
        <v>0.14285714285714285</v>
      </c>
      <c r="F59" s="65">
        <f t="shared" si="9"/>
        <v>14</v>
      </c>
      <c r="G59" s="67">
        <f t="shared" si="2"/>
        <v>0</v>
      </c>
      <c r="J59" t="s">
        <v>3246</v>
      </c>
      <c r="K59">
        <v>6</v>
      </c>
      <c r="L59">
        <v>2</v>
      </c>
      <c r="M59">
        <v>2</v>
      </c>
      <c r="N59">
        <v>2</v>
      </c>
      <c r="Q59">
        <v>1</v>
      </c>
      <c r="R59">
        <v>1</v>
      </c>
      <c r="S59">
        <v>14</v>
      </c>
    </row>
    <row r="60" spans="1:19" ht="18.75" x14ac:dyDescent="0.3">
      <c r="A60" s="64"/>
      <c r="B60" s="64" t="s">
        <v>3342</v>
      </c>
      <c r="C60" s="65">
        <v>18</v>
      </c>
      <c r="D60" s="65">
        <v>5</v>
      </c>
      <c r="E60" s="66">
        <f t="shared" si="0"/>
        <v>0.27777777777777779</v>
      </c>
      <c r="F60" s="65">
        <f t="shared" si="9"/>
        <v>18</v>
      </c>
      <c r="G60" s="67">
        <f t="shared" si="2"/>
        <v>0</v>
      </c>
      <c r="J60" t="s">
        <v>3342</v>
      </c>
      <c r="K60">
        <v>5</v>
      </c>
      <c r="L60">
        <v>2</v>
      </c>
      <c r="M60">
        <v>3</v>
      </c>
      <c r="N60">
        <v>1</v>
      </c>
      <c r="O60">
        <v>1</v>
      </c>
      <c r="P60">
        <v>1</v>
      </c>
      <c r="Q60">
        <v>2</v>
      </c>
      <c r="R60">
        <v>3</v>
      </c>
      <c r="S60">
        <v>18</v>
      </c>
    </row>
    <row r="61" spans="1:19" ht="18.75" x14ac:dyDescent="0.3">
      <c r="A61" s="64"/>
      <c r="B61" s="64" t="s">
        <v>3304</v>
      </c>
      <c r="C61" s="65">
        <v>9</v>
      </c>
      <c r="D61" s="65">
        <v>3</v>
      </c>
      <c r="E61" s="66">
        <f t="shared" si="0"/>
        <v>0.33333333333333331</v>
      </c>
      <c r="F61" s="65">
        <f t="shared" si="9"/>
        <v>9</v>
      </c>
      <c r="G61" s="67">
        <f t="shared" si="2"/>
        <v>0</v>
      </c>
      <c r="J61" t="s">
        <v>3304</v>
      </c>
      <c r="K61">
        <v>3</v>
      </c>
      <c r="L61">
        <v>1</v>
      </c>
      <c r="N61">
        <v>2</v>
      </c>
      <c r="R61">
        <v>3</v>
      </c>
      <c r="S61">
        <v>9</v>
      </c>
    </row>
    <row r="62" spans="1:19" ht="18.75" x14ac:dyDescent="0.3">
      <c r="A62" s="64"/>
      <c r="B62" s="64" t="s">
        <v>3133</v>
      </c>
      <c r="C62" s="65">
        <v>6</v>
      </c>
      <c r="D62" s="65">
        <v>1</v>
      </c>
      <c r="E62" s="66">
        <f t="shared" si="0"/>
        <v>0.16666666666666666</v>
      </c>
      <c r="F62" s="65">
        <f t="shared" si="9"/>
        <v>6</v>
      </c>
      <c r="G62" s="67">
        <f t="shared" si="2"/>
        <v>0</v>
      </c>
      <c r="J62" t="s">
        <v>3133</v>
      </c>
      <c r="N62">
        <v>2</v>
      </c>
      <c r="O62">
        <v>1</v>
      </c>
      <c r="R62">
        <v>3</v>
      </c>
      <c r="S62">
        <v>6</v>
      </c>
    </row>
    <row r="63" spans="1:19" ht="18.75" x14ac:dyDescent="0.3">
      <c r="A63" s="64"/>
      <c r="B63" s="64" t="s">
        <v>3158</v>
      </c>
      <c r="C63" s="65">
        <v>21</v>
      </c>
      <c r="D63" s="65">
        <v>1</v>
      </c>
      <c r="E63" s="66">
        <f t="shared" si="0"/>
        <v>4.7619047619047616E-2</v>
      </c>
      <c r="F63" s="65">
        <f t="shared" si="9"/>
        <v>21</v>
      </c>
      <c r="G63" s="67">
        <f t="shared" si="2"/>
        <v>0</v>
      </c>
      <c r="J63" t="s">
        <v>3158</v>
      </c>
      <c r="K63">
        <v>2</v>
      </c>
      <c r="L63">
        <v>6</v>
      </c>
      <c r="N63">
        <v>4</v>
      </c>
      <c r="O63">
        <v>5</v>
      </c>
      <c r="Q63">
        <v>4</v>
      </c>
      <c r="S63">
        <v>21</v>
      </c>
    </row>
    <row r="64" spans="1:19" ht="21" x14ac:dyDescent="0.35">
      <c r="A64" s="70" t="s">
        <v>6463</v>
      </c>
      <c r="B64" s="70"/>
      <c r="C64" s="71">
        <v>88</v>
      </c>
      <c r="D64" s="71">
        <f>SUM(D57:D63)</f>
        <v>14</v>
      </c>
      <c r="E64" s="72">
        <f t="shared" si="0"/>
        <v>0.15909090909090909</v>
      </c>
      <c r="F64" s="71">
        <f>SUM(F57:F63)</f>
        <v>88</v>
      </c>
      <c r="G64" s="73">
        <f t="shared" si="2"/>
        <v>0</v>
      </c>
      <c r="I64" t="s">
        <v>6463</v>
      </c>
      <c r="K64">
        <v>25</v>
      </c>
      <c r="L64">
        <v>16</v>
      </c>
      <c r="M64">
        <v>7</v>
      </c>
      <c r="N64">
        <v>12</v>
      </c>
      <c r="O64">
        <v>7</v>
      </c>
      <c r="P64">
        <v>1</v>
      </c>
      <c r="Q64">
        <v>9</v>
      </c>
      <c r="R64">
        <v>11</v>
      </c>
      <c r="S64">
        <v>88</v>
      </c>
    </row>
    <row r="65" spans="1:19" ht="18.75" x14ac:dyDescent="0.3">
      <c r="A65" s="64">
        <v>9</v>
      </c>
      <c r="B65" s="64" t="s">
        <v>3774</v>
      </c>
      <c r="C65" s="65">
        <v>16</v>
      </c>
      <c r="D65" s="65">
        <v>0</v>
      </c>
      <c r="E65" s="66">
        <f t="shared" si="0"/>
        <v>0</v>
      </c>
      <c r="F65" s="65">
        <f>S65</f>
        <v>16</v>
      </c>
      <c r="G65" s="67">
        <f t="shared" si="2"/>
        <v>0</v>
      </c>
      <c r="I65">
        <v>9</v>
      </c>
      <c r="J65" t="s">
        <v>3774</v>
      </c>
      <c r="K65">
        <v>3</v>
      </c>
      <c r="L65">
        <v>5</v>
      </c>
      <c r="M65">
        <v>5</v>
      </c>
      <c r="P65">
        <v>1</v>
      </c>
      <c r="Q65">
        <v>2</v>
      </c>
      <c r="S65">
        <v>16</v>
      </c>
    </row>
    <row r="66" spans="1:19" ht="18.75" x14ac:dyDescent="0.3">
      <c r="A66" s="64"/>
      <c r="B66" s="64" t="s">
        <v>3471</v>
      </c>
      <c r="C66" s="65">
        <v>33</v>
      </c>
      <c r="D66" s="65">
        <v>0</v>
      </c>
      <c r="E66" s="66">
        <f t="shared" si="0"/>
        <v>0</v>
      </c>
      <c r="F66" s="65">
        <f t="shared" ref="F66:F68" si="10">S66</f>
        <v>33</v>
      </c>
      <c r="G66" s="67">
        <f t="shared" si="2"/>
        <v>0</v>
      </c>
      <c r="J66" t="s">
        <v>3471</v>
      </c>
      <c r="K66">
        <v>16</v>
      </c>
      <c r="L66">
        <v>12</v>
      </c>
      <c r="M66">
        <v>2</v>
      </c>
      <c r="N66">
        <v>3</v>
      </c>
      <c r="S66">
        <v>33</v>
      </c>
    </row>
    <row r="67" spans="1:19" ht="18.75" x14ac:dyDescent="0.3">
      <c r="A67" s="64"/>
      <c r="B67" s="64" t="s">
        <v>3608</v>
      </c>
      <c r="C67" s="65">
        <v>23</v>
      </c>
      <c r="D67" s="65">
        <v>0</v>
      </c>
      <c r="E67" s="66">
        <f t="shared" si="0"/>
        <v>0</v>
      </c>
      <c r="F67" s="65">
        <f t="shared" si="10"/>
        <v>23</v>
      </c>
      <c r="G67" s="67">
        <f t="shared" si="2"/>
        <v>0</v>
      </c>
      <c r="J67" t="s">
        <v>3608</v>
      </c>
      <c r="K67">
        <v>15</v>
      </c>
      <c r="L67">
        <v>7</v>
      </c>
      <c r="O67">
        <v>1</v>
      </c>
      <c r="S67">
        <v>23</v>
      </c>
    </row>
    <row r="68" spans="1:19" ht="18.75" x14ac:dyDescent="0.3">
      <c r="A68" s="64"/>
      <c r="B68" s="64" t="s">
        <v>3702</v>
      </c>
      <c r="C68" s="65">
        <v>17</v>
      </c>
      <c r="D68" s="65">
        <v>0</v>
      </c>
      <c r="E68" s="66">
        <f t="shared" si="0"/>
        <v>0</v>
      </c>
      <c r="F68" s="65">
        <f t="shared" si="10"/>
        <v>17</v>
      </c>
      <c r="G68" s="67">
        <f t="shared" si="2"/>
        <v>0</v>
      </c>
      <c r="J68" t="s">
        <v>3702</v>
      </c>
      <c r="K68">
        <v>10</v>
      </c>
      <c r="L68">
        <v>2</v>
      </c>
      <c r="M68">
        <v>1</v>
      </c>
      <c r="N68">
        <v>2</v>
      </c>
      <c r="P68">
        <v>2</v>
      </c>
      <c r="S68">
        <v>17</v>
      </c>
    </row>
    <row r="69" spans="1:19" ht="21" x14ac:dyDescent="0.35">
      <c r="A69" s="70" t="s">
        <v>6464</v>
      </c>
      <c r="B69" s="70"/>
      <c r="C69" s="71">
        <v>89</v>
      </c>
      <c r="D69" s="71">
        <f>SUM(D65:D68)</f>
        <v>0</v>
      </c>
      <c r="E69" s="72">
        <f t="shared" ref="E69:E91" si="11">D69/C69</f>
        <v>0</v>
      </c>
      <c r="F69" s="71">
        <f>SUM(F65:F68)</f>
        <v>89</v>
      </c>
      <c r="G69" s="73">
        <f t="shared" ref="G69:G92" si="12">C69-F69</f>
        <v>0</v>
      </c>
      <c r="I69" t="s">
        <v>6464</v>
      </c>
      <c r="K69">
        <v>44</v>
      </c>
      <c r="L69">
        <v>26</v>
      </c>
      <c r="M69">
        <v>8</v>
      </c>
      <c r="N69">
        <v>5</v>
      </c>
      <c r="O69">
        <v>1</v>
      </c>
      <c r="P69">
        <v>3</v>
      </c>
      <c r="Q69">
        <v>2</v>
      </c>
      <c r="S69">
        <v>89</v>
      </c>
    </row>
    <row r="70" spans="1:19" ht="18.75" x14ac:dyDescent="0.3">
      <c r="A70" s="64">
        <v>10</v>
      </c>
      <c r="B70" s="64" t="s">
        <v>4105</v>
      </c>
      <c r="C70" s="65">
        <v>7</v>
      </c>
      <c r="D70" s="65">
        <f t="shared" ref="D70:D74" si="13">R70</f>
        <v>0</v>
      </c>
      <c r="E70" s="66">
        <f t="shared" si="11"/>
        <v>0</v>
      </c>
      <c r="F70" s="65">
        <f>S70</f>
        <v>7</v>
      </c>
      <c r="G70" s="67">
        <f t="shared" si="12"/>
        <v>0</v>
      </c>
      <c r="I70">
        <v>10</v>
      </c>
      <c r="J70" t="s">
        <v>4105</v>
      </c>
      <c r="K70">
        <v>1</v>
      </c>
      <c r="L70">
        <v>2</v>
      </c>
      <c r="M70">
        <v>3</v>
      </c>
      <c r="Q70">
        <v>1</v>
      </c>
      <c r="S70">
        <v>7</v>
      </c>
    </row>
    <row r="71" spans="1:19" ht="18.75" x14ac:dyDescent="0.3">
      <c r="A71" s="64"/>
      <c r="B71" s="64" t="s">
        <v>4039</v>
      </c>
      <c r="C71" s="65">
        <v>9</v>
      </c>
      <c r="D71" s="65">
        <f t="shared" si="13"/>
        <v>1</v>
      </c>
      <c r="E71" s="66">
        <f t="shared" si="11"/>
        <v>0.1111111111111111</v>
      </c>
      <c r="F71" s="65">
        <f t="shared" ref="F71:F74" si="14">S71</f>
        <v>9</v>
      </c>
      <c r="G71" s="67">
        <f t="shared" si="12"/>
        <v>0</v>
      </c>
      <c r="J71" t="s">
        <v>4039</v>
      </c>
      <c r="K71">
        <v>5</v>
      </c>
      <c r="L71">
        <v>2</v>
      </c>
      <c r="N71">
        <v>1</v>
      </c>
      <c r="R71">
        <v>1</v>
      </c>
      <c r="S71">
        <v>9</v>
      </c>
    </row>
    <row r="72" spans="1:19" ht="18.75" x14ac:dyDescent="0.3">
      <c r="A72" s="64"/>
      <c r="B72" s="64" t="s">
        <v>3839</v>
      </c>
      <c r="C72" s="65">
        <v>22</v>
      </c>
      <c r="D72" s="65">
        <f t="shared" si="13"/>
        <v>0</v>
      </c>
      <c r="E72" s="66">
        <f t="shared" si="11"/>
        <v>0</v>
      </c>
      <c r="F72" s="65">
        <f t="shared" si="14"/>
        <v>22</v>
      </c>
      <c r="G72" s="67">
        <f t="shared" si="12"/>
        <v>0</v>
      </c>
      <c r="J72" t="s">
        <v>3839</v>
      </c>
      <c r="K72">
        <v>19</v>
      </c>
      <c r="L72">
        <v>3</v>
      </c>
      <c r="S72">
        <v>22</v>
      </c>
    </row>
    <row r="73" spans="1:19" ht="18.75" x14ac:dyDescent="0.3">
      <c r="A73" s="64"/>
      <c r="B73" s="64" t="s">
        <v>4076</v>
      </c>
      <c r="C73" s="65">
        <v>7</v>
      </c>
      <c r="D73" s="65">
        <f t="shared" si="13"/>
        <v>0</v>
      </c>
      <c r="E73" s="66">
        <f t="shared" si="11"/>
        <v>0</v>
      </c>
      <c r="F73" s="65">
        <f t="shared" si="14"/>
        <v>7</v>
      </c>
      <c r="G73" s="67">
        <f t="shared" si="12"/>
        <v>0</v>
      </c>
      <c r="J73" t="s">
        <v>4076</v>
      </c>
      <c r="K73">
        <v>1</v>
      </c>
      <c r="L73">
        <v>3</v>
      </c>
      <c r="N73">
        <v>2</v>
      </c>
      <c r="P73">
        <v>1</v>
      </c>
      <c r="S73">
        <v>7</v>
      </c>
    </row>
    <row r="74" spans="1:19" ht="18.75" x14ac:dyDescent="0.3">
      <c r="A74" s="64"/>
      <c r="B74" s="64" t="s">
        <v>3931</v>
      </c>
      <c r="C74" s="65">
        <v>26</v>
      </c>
      <c r="D74" s="65">
        <f t="shared" si="13"/>
        <v>0</v>
      </c>
      <c r="E74" s="66">
        <f t="shared" si="11"/>
        <v>0</v>
      </c>
      <c r="F74" s="65">
        <f t="shared" si="14"/>
        <v>26</v>
      </c>
      <c r="G74" s="67">
        <f t="shared" si="12"/>
        <v>0</v>
      </c>
      <c r="J74" t="s">
        <v>3931</v>
      </c>
      <c r="K74">
        <v>10</v>
      </c>
      <c r="L74">
        <v>6</v>
      </c>
      <c r="M74">
        <v>3</v>
      </c>
      <c r="N74">
        <v>3</v>
      </c>
      <c r="Q74">
        <v>4</v>
      </c>
      <c r="S74">
        <v>26</v>
      </c>
    </row>
    <row r="75" spans="1:19" ht="21" x14ac:dyDescent="0.35">
      <c r="A75" s="70" t="s">
        <v>6465</v>
      </c>
      <c r="B75" s="70"/>
      <c r="C75" s="71">
        <v>71</v>
      </c>
      <c r="D75" s="71">
        <f>SUM(D70:D74)</f>
        <v>1</v>
      </c>
      <c r="E75" s="72">
        <f t="shared" si="11"/>
        <v>1.4084507042253521E-2</v>
      </c>
      <c r="F75" s="71">
        <f>SUM(F70:F74)</f>
        <v>71</v>
      </c>
      <c r="G75" s="73">
        <f t="shared" si="12"/>
        <v>0</v>
      </c>
      <c r="I75" t="s">
        <v>6465</v>
      </c>
      <c r="K75">
        <v>36</v>
      </c>
      <c r="L75">
        <v>16</v>
      </c>
      <c r="M75">
        <v>6</v>
      </c>
      <c r="N75">
        <v>6</v>
      </c>
      <c r="P75">
        <v>1</v>
      </c>
      <c r="Q75">
        <v>5</v>
      </c>
      <c r="R75">
        <v>1</v>
      </c>
      <c r="S75">
        <v>71</v>
      </c>
    </row>
    <row r="76" spans="1:19" ht="18.75" x14ac:dyDescent="0.3">
      <c r="A76" s="64">
        <v>11</v>
      </c>
      <c r="B76" s="64" t="s">
        <v>4232</v>
      </c>
      <c r="C76" s="65">
        <v>9</v>
      </c>
      <c r="D76" s="65">
        <f t="shared" ref="D76:D82" si="15">R76</f>
        <v>0</v>
      </c>
      <c r="E76" s="66">
        <f t="shared" si="11"/>
        <v>0</v>
      </c>
      <c r="F76" s="65">
        <f>S76</f>
        <v>9</v>
      </c>
      <c r="G76" s="67">
        <f t="shared" si="12"/>
        <v>0</v>
      </c>
      <c r="I76">
        <v>11</v>
      </c>
      <c r="J76" t="s">
        <v>4232</v>
      </c>
      <c r="K76">
        <v>2</v>
      </c>
      <c r="L76">
        <v>3</v>
      </c>
      <c r="M76">
        <v>3</v>
      </c>
      <c r="N76">
        <v>1</v>
      </c>
      <c r="S76">
        <v>9</v>
      </c>
    </row>
    <row r="77" spans="1:19" ht="18.75" x14ac:dyDescent="0.3">
      <c r="A77" s="64"/>
      <c r="B77" s="64" t="s">
        <v>4423</v>
      </c>
      <c r="C77" s="65">
        <v>11</v>
      </c>
      <c r="D77" s="65">
        <f t="shared" si="15"/>
        <v>0</v>
      </c>
      <c r="E77" s="66">
        <f t="shared" si="11"/>
        <v>0</v>
      </c>
      <c r="F77" s="65">
        <f t="shared" ref="F77:F82" si="16">S77</f>
        <v>11</v>
      </c>
      <c r="G77" s="67">
        <f t="shared" si="12"/>
        <v>0</v>
      </c>
      <c r="J77" t="s">
        <v>4423</v>
      </c>
      <c r="K77">
        <v>4</v>
      </c>
      <c r="L77">
        <v>3</v>
      </c>
      <c r="M77">
        <v>1</v>
      </c>
      <c r="N77">
        <v>3</v>
      </c>
      <c r="S77">
        <v>11</v>
      </c>
    </row>
    <row r="78" spans="1:19" ht="18.75" x14ac:dyDescent="0.3">
      <c r="A78" s="64"/>
      <c r="B78" s="64" t="s">
        <v>4135</v>
      </c>
      <c r="C78" s="65">
        <v>23</v>
      </c>
      <c r="D78" s="65">
        <f t="shared" si="15"/>
        <v>2</v>
      </c>
      <c r="E78" s="66">
        <f t="shared" si="11"/>
        <v>8.6956521739130432E-2</v>
      </c>
      <c r="F78" s="65">
        <f t="shared" si="16"/>
        <v>23</v>
      </c>
      <c r="G78" s="67">
        <f t="shared" si="12"/>
        <v>0</v>
      </c>
      <c r="J78" t="s">
        <v>4135</v>
      </c>
      <c r="K78">
        <v>9</v>
      </c>
      <c r="L78">
        <v>4</v>
      </c>
      <c r="N78">
        <v>1</v>
      </c>
      <c r="P78">
        <v>4</v>
      </c>
      <c r="Q78">
        <v>3</v>
      </c>
      <c r="R78">
        <v>2</v>
      </c>
      <c r="S78">
        <v>23</v>
      </c>
    </row>
    <row r="79" spans="1:19" ht="18.75" x14ac:dyDescent="0.3">
      <c r="A79" s="64"/>
      <c r="B79" s="64" t="s">
        <v>4269</v>
      </c>
      <c r="C79" s="65">
        <v>9</v>
      </c>
      <c r="D79" s="65">
        <f t="shared" si="15"/>
        <v>2</v>
      </c>
      <c r="E79" s="66">
        <f t="shared" si="11"/>
        <v>0.22222222222222221</v>
      </c>
      <c r="F79" s="65">
        <f t="shared" si="16"/>
        <v>9</v>
      </c>
      <c r="G79" s="67">
        <f t="shared" si="12"/>
        <v>0</v>
      </c>
      <c r="J79" t="s">
        <v>4269</v>
      </c>
      <c r="K79">
        <v>1</v>
      </c>
      <c r="M79">
        <v>1</v>
      </c>
      <c r="N79">
        <v>1</v>
      </c>
      <c r="O79">
        <v>1</v>
      </c>
      <c r="Q79">
        <v>3</v>
      </c>
      <c r="R79">
        <v>2</v>
      </c>
      <c r="S79">
        <v>9</v>
      </c>
    </row>
    <row r="80" spans="1:19" ht="18.75" x14ac:dyDescent="0.3">
      <c r="A80" s="64"/>
      <c r="B80" s="64" t="s">
        <v>4305</v>
      </c>
      <c r="C80" s="65">
        <v>3</v>
      </c>
      <c r="D80" s="65">
        <f t="shared" si="15"/>
        <v>0</v>
      </c>
      <c r="E80" s="66">
        <f t="shared" si="11"/>
        <v>0</v>
      </c>
      <c r="F80" s="65">
        <f t="shared" si="16"/>
        <v>3</v>
      </c>
      <c r="G80" s="67">
        <f t="shared" si="12"/>
        <v>0</v>
      </c>
      <c r="J80" t="s">
        <v>4305</v>
      </c>
      <c r="K80">
        <v>2</v>
      </c>
      <c r="M80">
        <v>1</v>
      </c>
      <c r="S80">
        <v>3</v>
      </c>
    </row>
    <row r="81" spans="1:19" ht="18.75" x14ac:dyDescent="0.3">
      <c r="A81" s="64"/>
      <c r="B81" s="64" t="s">
        <v>4401</v>
      </c>
      <c r="C81" s="65">
        <v>5</v>
      </c>
      <c r="D81" s="65">
        <f t="shared" si="15"/>
        <v>0</v>
      </c>
      <c r="E81" s="66">
        <f t="shared" si="11"/>
        <v>0</v>
      </c>
      <c r="F81" s="65">
        <f t="shared" si="16"/>
        <v>5</v>
      </c>
      <c r="G81" s="67">
        <f t="shared" si="12"/>
        <v>0</v>
      </c>
      <c r="J81" t="s">
        <v>4401</v>
      </c>
      <c r="L81">
        <v>1</v>
      </c>
      <c r="M81">
        <v>1</v>
      </c>
      <c r="N81">
        <v>1</v>
      </c>
      <c r="P81">
        <v>1</v>
      </c>
      <c r="Q81">
        <v>1</v>
      </c>
      <c r="S81">
        <v>5</v>
      </c>
    </row>
    <row r="82" spans="1:19" ht="18.75" x14ac:dyDescent="0.3">
      <c r="A82" s="64"/>
      <c r="B82" s="64" t="s">
        <v>4318</v>
      </c>
      <c r="C82" s="65">
        <v>20</v>
      </c>
      <c r="D82" s="65">
        <f t="shared" si="15"/>
        <v>3</v>
      </c>
      <c r="E82" s="66">
        <f t="shared" si="11"/>
        <v>0.15</v>
      </c>
      <c r="F82" s="65">
        <f t="shared" si="16"/>
        <v>20</v>
      </c>
      <c r="G82" s="67">
        <f t="shared" si="12"/>
        <v>0</v>
      </c>
      <c r="J82" t="s">
        <v>4318</v>
      </c>
      <c r="K82">
        <v>4</v>
      </c>
      <c r="L82">
        <v>3</v>
      </c>
      <c r="M82">
        <v>2</v>
      </c>
      <c r="N82">
        <v>4</v>
      </c>
      <c r="O82">
        <v>2</v>
      </c>
      <c r="P82">
        <v>1</v>
      </c>
      <c r="Q82">
        <v>1</v>
      </c>
      <c r="R82">
        <v>3</v>
      </c>
      <c r="S82">
        <v>20</v>
      </c>
    </row>
    <row r="83" spans="1:19" ht="21" x14ac:dyDescent="0.35">
      <c r="A83" s="70" t="s">
        <v>6466</v>
      </c>
      <c r="B83" s="70"/>
      <c r="C83" s="71">
        <v>80</v>
      </c>
      <c r="D83" s="71">
        <f>SUM(D76:D82)</f>
        <v>7</v>
      </c>
      <c r="E83" s="72">
        <f t="shared" si="11"/>
        <v>8.7499999999999994E-2</v>
      </c>
      <c r="F83" s="71">
        <f>SUM(F76:F82)</f>
        <v>80</v>
      </c>
      <c r="G83" s="73">
        <f t="shared" si="12"/>
        <v>0</v>
      </c>
      <c r="I83" t="s">
        <v>6466</v>
      </c>
      <c r="K83">
        <v>22</v>
      </c>
      <c r="L83">
        <v>14</v>
      </c>
      <c r="M83">
        <v>9</v>
      </c>
      <c r="N83">
        <v>11</v>
      </c>
      <c r="O83">
        <v>3</v>
      </c>
      <c r="P83">
        <v>6</v>
      </c>
      <c r="Q83">
        <v>8</v>
      </c>
      <c r="R83">
        <v>7</v>
      </c>
      <c r="S83">
        <v>80</v>
      </c>
    </row>
    <row r="84" spans="1:19" ht="18.75" x14ac:dyDescent="0.3">
      <c r="A84" s="64">
        <v>12</v>
      </c>
      <c r="B84" s="64" t="s">
        <v>4568</v>
      </c>
      <c r="C84" s="65">
        <v>10</v>
      </c>
      <c r="D84" s="65">
        <f t="shared" ref="D84:D90" si="17">R84</f>
        <v>0</v>
      </c>
      <c r="E84" s="66">
        <f t="shared" si="11"/>
        <v>0</v>
      </c>
      <c r="F84" s="65">
        <f>S84</f>
        <v>10</v>
      </c>
      <c r="G84" s="67">
        <f t="shared" si="12"/>
        <v>0</v>
      </c>
      <c r="I84">
        <v>12</v>
      </c>
      <c r="J84" t="s">
        <v>4568</v>
      </c>
      <c r="K84">
        <v>3</v>
      </c>
      <c r="L84">
        <v>2</v>
      </c>
      <c r="M84">
        <v>1</v>
      </c>
      <c r="O84">
        <v>3</v>
      </c>
      <c r="Q84">
        <v>1</v>
      </c>
      <c r="S84">
        <v>10</v>
      </c>
    </row>
    <row r="85" spans="1:19" ht="18.75" x14ac:dyDescent="0.3">
      <c r="A85" s="64"/>
      <c r="B85" s="64" t="s">
        <v>4739</v>
      </c>
      <c r="C85" s="65">
        <v>13</v>
      </c>
      <c r="D85" s="65">
        <f t="shared" si="17"/>
        <v>0</v>
      </c>
      <c r="E85" s="66">
        <f t="shared" si="11"/>
        <v>0</v>
      </c>
      <c r="F85" s="65">
        <f t="shared" ref="F85:F90" si="18">S85</f>
        <v>13</v>
      </c>
      <c r="G85" s="67">
        <f t="shared" si="12"/>
        <v>0</v>
      </c>
      <c r="J85" t="s">
        <v>4739</v>
      </c>
      <c r="K85">
        <v>9</v>
      </c>
      <c r="L85">
        <v>3</v>
      </c>
      <c r="M85">
        <v>1</v>
      </c>
      <c r="S85">
        <v>13</v>
      </c>
    </row>
    <row r="86" spans="1:19" ht="18.75" x14ac:dyDescent="0.3">
      <c r="A86" s="64"/>
      <c r="B86" s="64" t="s">
        <v>4654</v>
      </c>
      <c r="C86" s="65">
        <v>12</v>
      </c>
      <c r="D86" s="65">
        <f t="shared" si="17"/>
        <v>1</v>
      </c>
      <c r="E86" s="66">
        <f t="shared" si="11"/>
        <v>8.3333333333333329E-2</v>
      </c>
      <c r="F86" s="65">
        <f t="shared" si="18"/>
        <v>12</v>
      </c>
      <c r="G86" s="67">
        <f t="shared" si="12"/>
        <v>0</v>
      </c>
      <c r="J86" t="s">
        <v>4654</v>
      </c>
      <c r="K86">
        <v>6</v>
      </c>
      <c r="L86">
        <v>1</v>
      </c>
      <c r="N86">
        <v>1</v>
      </c>
      <c r="O86">
        <v>3</v>
      </c>
      <c r="R86">
        <v>1</v>
      </c>
      <c r="S86">
        <v>12</v>
      </c>
    </row>
    <row r="87" spans="1:19" ht="18.75" x14ac:dyDescent="0.3">
      <c r="A87" s="64"/>
      <c r="B87" s="64" t="s">
        <v>4609</v>
      </c>
      <c r="C87" s="65">
        <v>11</v>
      </c>
      <c r="D87" s="65">
        <f t="shared" si="17"/>
        <v>3</v>
      </c>
      <c r="E87" s="66">
        <f t="shared" si="11"/>
        <v>0.27272727272727271</v>
      </c>
      <c r="F87" s="65">
        <f t="shared" si="18"/>
        <v>11</v>
      </c>
      <c r="G87" s="67">
        <f t="shared" si="12"/>
        <v>0</v>
      </c>
      <c r="J87" t="s">
        <v>4609</v>
      </c>
      <c r="K87">
        <v>1</v>
      </c>
      <c r="L87">
        <v>1</v>
      </c>
      <c r="M87">
        <v>3</v>
      </c>
      <c r="N87">
        <v>1</v>
      </c>
      <c r="O87">
        <v>1</v>
      </c>
      <c r="Q87">
        <v>1</v>
      </c>
      <c r="R87">
        <v>3</v>
      </c>
      <c r="S87">
        <v>11</v>
      </c>
    </row>
    <row r="88" spans="1:19" ht="18.75" x14ac:dyDescent="0.3">
      <c r="A88" s="64"/>
      <c r="B88" s="64" t="s">
        <v>4704</v>
      </c>
      <c r="C88" s="65">
        <v>8</v>
      </c>
      <c r="D88" s="65">
        <f t="shared" si="17"/>
        <v>0</v>
      </c>
      <c r="E88" s="66">
        <f t="shared" si="11"/>
        <v>0</v>
      </c>
      <c r="F88" s="65">
        <f t="shared" si="18"/>
        <v>8</v>
      </c>
      <c r="G88" s="67">
        <f t="shared" si="12"/>
        <v>0</v>
      </c>
      <c r="J88" t="s">
        <v>4704</v>
      </c>
      <c r="K88">
        <v>4</v>
      </c>
      <c r="L88">
        <v>2</v>
      </c>
      <c r="M88">
        <v>1</v>
      </c>
      <c r="N88">
        <v>1</v>
      </c>
      <c r="S88">
        <v>8</v>
      </c>
    </row>
    <row r="89" spans="1:19" ht="18.75" x14ac:dyDescent="0.3">
      <c r="A89" s="64"/>
      <c r="B89" s="64" t="s">
        <v>4469</v>
      </c>
      <c r="C89" s="65">
        <v>17</v>
      </c>
      <c r="D89" s="65">
        <f t="shared" si="17"/>
        <v>4</v>
      </c>
      <c r="E89" s="66">
        <f t="shared" si="11"/>
        <v>0.23529411764705882</v>
      </c>
      <c r="F89" s="65">
        <f t="shared" si="18"/>
        <v>17</v>
      </c>
      <c r="G89" s="67">
        <f t="shared" si="12"/>
        <v>0</v>
      </c>
      <c r="J89" t="s">
        <v>4469</v>
      </c>
      <c r="K89">
        <v>4</v>
      </c>
      <c r="L89">
        <v>3</v>
      </c>
      <c r="N89">
        <v>2</v>
      </c>
      <c r="P89">
        <v>1</v>
      </c>
      <c r="Q89">
        <v>3</v>
      </c>
      <c r="R89">
        <v>4</v>
      </c>
      <c r="S89">
        <v>17</v>
      </c>
    </row>
    <row r="90" spans="1:19" ht="18.75" x14ac:dyDescent="0.3">
      <c r="A90" s="64"/>
      <c r="B90" s="64" t="s">
        <v>4539</v>
      </c>
      <c r="C90" s="65">
        <v>7</v>
      </c>
      <c r="D90" s="65">
        <f t="shared" si="17"/>
        <v>1</v>
      </c>
      <c r="E90" s="66">
        <f t="shared" si="11"/>
        <v>0.14285714285714285</v>
      </c>
      <c r="F90" s="65">
        <f t="shared" si="18"/>
        <v>7</v>
      </c>
      <c r="G90" s="67">
        <f t="shared" si="12"/>
        <v>0</v>
      </c>
      <c r="J90" t="s">
        <v>4539</v>
      </c>
      <c r="L90">
        <v>2</v>
      </c>
      <c r="M90">
        <v>2</v>
      </c>
      <c r="N90">
        <v>1</v>
      </c>
      <c r="O90">
        <v>1</v>
      </c>
      <c r="R90">
        <v>1</v>
      </c>
      <c r="S90">
        <v>7</v>
      </c>
    </row>
    <row r="91" spans="1:19" ht="21" x14ac:dyDescent="0.35">
      <c r="A91" s="70" t="s">
        <v>6467</v>
      </c>
      <c r="B91" s="70"/>
      <c r="C91" s="71">
        <v>78</v>
      </c>
      <c r="D91" s="71">
        <f>SUM(D84:D90)</f>
        <v>9</v>
      </c>
      <c r="E91" s="72">
        <f t="shared" si="11"/>
        <v>0.11538461538461539</v>
      </c>
      <c r="F91" s="71">
        <f>SUM(F84:F90)</f>
        <v>78</v>
      </c>
      <c r="G91" s="73">
        <f t="shared" si="12"/>
        <v>0</v>
      </c>
      <c r="I91" t="s">
        <v>6467</v>
      </c>
      <c r="K91">
        <v>27</v>
      </c>
      <c r="L91">
        <v>14</v>
      </c>
      <c r="M91">
        <v>8</v>
      </c>
      <c r="N91">
        <v>6</v>
      </c>
      <c r="O91">
        <v>8</v>
      </c>
      <c r="P91">
        <v>1</v>
      </c>
      <c r="Q91">
        <v>5</v>
      </c>
      <c r="R91">
        <v>9</v>
      </c>
      <c r="S91">
        <v>78</v>
      </c>
    </row>
    <row r="92" spans="1:19" ht="23.25" x14ac:dyDescent="0.35">
      <c r="A92" s="74" t="s">
        <v>4856</v>
      </c>
      <c r="B92" s="74"/>
      <c r="C92" s="75">
        <v>896</v>
      </c>
      <c r="D92" s="75">
        <f>SUM(D12,D18,D24,D33,D42,D51,D56,D64,D69,D75,D83,D91)</f>
        <v>77</v>
      </c>
      <c r="E92" s="76">
        <f>D92/C92</f>
        <v>8.59375E-2</v>
      </c>
      <c r="F92" s="75">
        <f>SUM(F12,F18,F24,F33,F42,F51,F56,F64,F69,F75,F83,F91)</f>
        <v>896</v>
      </c>
      <c r="G92" s="77">
        <f t="shared" si="12"/>
        <v>0</v>
      </c>
      <c r="I92" t="s">
        <v>4856</v>
      </c>
      <c r="K92">
        <v>285</v>
      </c>
      <c r="L92">
        <v>185</v>
      </c>
      <c r="M92">
        <v>88</v>
      </c>
      <c r="N92">
        <v>99</v>
      </c>
      <c r="O92">
        <v>59</v>
      </c>
      <c r="P92">
        <v>32</v>
      </c>
      <c r="Q92">
        <v>72</v>
      </c>
      <c r="R92">
        <v>76</v>
      </c>
      <c r="S92">
        <v>896</v>
      </c>
    </row>
    <row r="93" spans="1:19" ht="18.75" x14ac:dyDescent="0.3">
      <c r="C93" s="19"/>
      <c r="D93" s="78"/>
      <c r="E93" s="19"/>
      <c r="F93" s="19"/>
    </row>
    <row r="94" spans="1:19" ht="18.75" x14ac:dyDescent="0.3">
      <c r="D94" s="78"/>
    </row>
    <row r="95" spans="1:19" ht="18.75" x14ac:dyDescent="0.3">
      <c r="D95" s="78"/>
    </row>
    <row r="96" spans="1:19" ht="18.75" x14ac:dyDescent="0.3">
      <c r="D96" s="78"/>
    </row>
  </sheetData>
  <autoFilter ref="A3:T92" xr:uid="{00000000-0009-0000-0000-000003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AO92"/>
  <sheetViews>
    <sheetView tabSelected="1" zoomScale="70" zoomScaleNormal="70" workbookViewId="0">
      <pane xSplit="4" ySplit="2" topLeftCell="F37" activePane="bottomRight" state="frozen"/>
      <selection pane="topRight" activeCell="E1" sqref="E1"/>
      <selection pane="bottomLeft" activeCell="A4" sqref="A4"/>
      <selection pane="bottomRight" activeCell="T37" sqref="T37"/>
    </sheetView>
  </sheetViews>
  <sheetFormatPr defaultColWidth="9" defaultRowHeight="21" x14ac:dyDescent="0.35"/>
  <cols>
    <col min="1" max="1" width="5.75" style="26" customWidth="1"/>
    <col min="2" max="2" width="4.375" style="55" customWidth="1"/>
    <col min="3" max="3" width="13.75" style="26" bestFit="1" customWidth="1"/>
    <col min="4" max="4" width="6.25" style="26" bestFit="1" customWidth="1"/>
    <col min="5" max="5" width="24.125" style="26" customWidth="1"/>
    <col min="6" max="6" width="5" style="26" customWidth="1"/>
    <col min="7" max="7" width="7.25" style="26" customWidth="1"/>
    <col min="8" max="8" width="22.625" style="26" customWidth="1"/>
    <col min="9" max="9" width="6.375" style="55" customWidth="1"/>
    <col min="10" max="10" width="6.25" style="55" customWidth="1"/>
    <col min="11" max="11" width="5.875" style="55" customWidth="1"/>
    <col min="12" max="12" width="17.375" style="26" bestFit="1" customWidth="1"/>
    <col min="13" max="13" width="17" style="26" customWidth="1"/>
    <col min="14" max="14" width="4.75" style="26" customWidth="1"/>
    <col min="15" max="15" width="4.125" style="26" customWidth="1"/>
    <col min="16" max="16" width="6.375" style="26" customWidth="1"/>
    <col min="17" max="17" width="5.375" style="26" customWidth="1"/>
    <col min="18" max="18" width="7.625" style="26" customWidth="1"/>
    <col min="19" max="19" width="18.25" style="26" customWidth="1"/>
    <col min="20" max="20" width="18.25" style="1" customWidth="1"/>
    <col min="21" max="27" width="4.875" style="1" customWidth="1"/>
    <col min="28" max="29" width="5.375" style="1" customWidth="1"/>
    <col min="30" max="30" width="6.375" style="1" customWidth="1"/>
    <col min="31" max="31" width="5.25" style="1" customWidth="1"/>
    <col min="32" max="32" width="2.375" style="1" customWidth="1"/>
    <col min="33" max="36" width="9.25" style="1" customWidth="1"/>
    <col min="37" max="37" width="13.25" style="1" customWidth="1"/>
    <col min="38" max="40" width="10.75" style="1" customWidth="1"/>
    <col min="41" max="41" width="9.25" style="1" customWidth="1"/>
    <col min="42" max="42" width="9" style="1" customWidth="1"/>
    <col min="43" max="16384" width="9" style="1"/>
  </cols>
  <sheetData>
    <row r="1" spans="1:41" s="204" customFormat="1" ht="98.45" customHeight="1" x14ac:dyDescent="0.2">
      <c r="A1" s="198"/>
      <c r="B1" s="199"/>
      <c r="C1" s="200" t="str">
        <f>"ข้อมูลวิเคราะห์วิกฤติทางการเงินระดับ7 (RiskScoring Plus) "&amp;Sheet3!B2</f>
        <v>ข้อมูลวิเคราะห์วิกฤติทางการเงินระดับ7 (RiskScoring Plus) ไตรมาส 3/2564</v>
      </c>
      <c r="D1" s="198"/>
      <c r="E1" s="198"/>
      <c r="F1" s="198"/>
      <c r="G1" s="198"/>
      <c r="H1" s="198"/>
      <c r="I1" s="199"/>
      <c r="J1" s="199"/>
      <c r="K1" s="199"/>
      <c r="L1" s="201" t="s">
        <v>6539</v>
      </c>
      <c r="M1" s="202">
        <f>Sheet3!B3</f>
        <v>242724</v>
      </c>
      <c r="N1" s="198"/>
      <c r="O1" s="203" t="s">
        <v>6478</v>
      </c>
      <c r="P1" s="199">
        <v>9</v>
      </c>
      <c r="Q1" s="198"/>
      <c r="R1" s="198"/>
      <c r="S1" s="198"/>
      <c r="U1" s="205" t="s">
        <v>6481</v>
      </c>
      <c r="V1" s="205"/>
      <c r="W1" s="205"/>
      <c r="X1" s="205"/>
      <c r="Y1" s="205"/>
      <c r="Z1" s="205"/>
      <c r="AA1" s="205"/>
      <c r="AB1" s="205"/>
      <c r="AC1" s="205"/>
      <c r="AG1" s="206" t="s">
        <v>28</v>
      </c>
      <c r="AH1" s="206"/>
      <c r="AI1" s="206" t="s">
        <v>29</v>
      </c>
      <c r="AJ1" s="206"/>
      <c r="AK1" s="207" t="s">
        <v>30</v>
      </c>
      <c r="AL1" s="207" t="s">
        <v>31</v>
      </c>
      <c r="AM1" s="207" t="s">
        <v>32</v>
      </c>
      <c r="AN1" s="207" t="s">
        <v>33</v>
      </c>
      <c r="AO1" s="207" t="s">
        <v>34</v>
      </c>
    </row>
    <row r="2" spans="1:41" s="5" customFormat="1" ht="153" customHeight="1" x14ac:dyDescent="0.2">
      <c r="A2" s="27" t="s">
        <v>4867</v>
      </c>
      <c r="B2" s="27" t="s">
        <v>4868</v>
      </c>
      <c r="C2" s="27" t="s">
        <v>4869</v>
      </c>
      <c r="D2" s="27" t="s">
        <v>4870</v>
      </c>
      <c r="E2" s="27" t="s">
        <v>4871</v>
      </c>
      <c r="F2" s="27" t="s">
        <v>6455</v>
      </c>
      <c r="G2" s="27" t="s">
        <v>17</v>
      </c>
      <c r="H2" s="27" t="s">
        <v>18</v>
      </c>
      <c r="I2" s="180" t="s">
        <v>19</v>
      </c>
      <c r="J2" s="180" t="s">
        <v>20</v>
      </c>
      <c r="K2" s="180" t="s">
        <v>21</v>
      </c>
      <c r="L2" s="180" t="s">
        <v>6617</v>
      </c>
      <c r="M2" s="180" t="s">
        <v>6618</v>
      </c>
      <c r="N2" s="97" t="s">
        <v>23</v>
      </c>
      <c r="O2" s="97" t="s">
        <v>24</v>
      </c>
      <c r="P2" s="97" t="s">
        <v>4862</v>
      </c>
      <c r="Q2" s="98" t="s">
        <v>25</v>
      </c>
      <c r="R2" s="179" t="s">
        <v>26</v>
      </c>
      <c r="S2" s="181" t="s">
        <v>6477</v>
      </c>
      <c r="T2" s="180" t="s">
        <v>27</v>
      </c>
      <c r="U2" s="186" t="s">
        <v>28</v>
      </c>
      <c r="V2" s="186" t="s">
        <v>29</v>
      </c>
      <c r="W2" s="186" t="s">
        <v>30</v>
      </c>
      <c r="X2" s="186" t="s">
        <v>31</v>
      </c>
      <c r="Y2" s="186" t="s">
        <v>32</v>
      </c>
      <c r="Z2" s="186" t="s">
        <v>33</v>
      </c>
      <c r="AA2" s="186" t="s">
        <v>34</v>
      </c>
      <c r="AB2" s="102" t="s">
        <v>6479</v>
      </c>
      <c r="AC2" s="103" t="s">
        <v>6480</v>
      </c>
      <c r="AG2" s="182" t="s">
        <v>4855</v>
      </c>
      <c r="AH2" s="183" t="s">
        <v>912</v>
      </c>
      <c r="AI2" s="182" t="s">
        <v>4855</v>
      </c>
      <c r="AJ2" s="183" t="s">
        <v>912</v>
      </c>
      <c r="AK2" s="184" t="s">
        <v>4866</v>
      </c>
      <c r="AL2" s="182" t="s">
        <v>913</v>
      </c>
      <c r="AM2" s="182" t="s">
        <v>913</v>
      </c>
      <c r="AN2" s="182" t="s">
        <v>6496</v>
      </c>
      <c r="AO2" s="182" t="s">
        <v>913</v>
      </c>
    </row>
    <row r="3" spans="1:41" x14ac:dyDescent="0.35">
      <c r="A3" s="29">
        <v>1</v>
      </c>
      <c r="B3" s="29">
        <v>8</v>
      </c>
      <c r="C3" s="30" t="s">
        <v>3418</v>
      </c>
      <c r="D3" s="31" t="s">
        <v>511</v>
      </c>
      <c r="E3" s="30" t="s">
        <v>3417</v>
      </c>
      <c r="F3" s="30" t="s">
        <v>939</v>
      </c>
      <c r="G3" s="29">
        <v>366</v>
      </c>
      <c r="H3" s="32" t="s">
        <v>6484</v>
      </c>
      <c r="I3" s="185">
        <v>2.31</v>
      </c>
      <c r="J3" s="185">
        <v>2.16</v>
      </c>
      <c r="K3" s="185">
        <v>0.99</v>
      </c>
      <c r="L3" s="68">
        <v>223221428.69999999</v>
      </c>
      <c r="M3" s="28">
        <v>53339162.759999998</v>
      </c>
      <c r="N3" s="29">
        <v>0</v>
      </c>
      <c r="O3" s="29">
        <v>0</v>
      </c>
      <c r="P3" s="29">
        <v>0</v>
      </c>
      <c r="Q3" s="99" t="s">
        <v>941</v>
      </c>
      <c r="R3" s="29">
        <v>0</v>
      </c>
      <c r="S3" s="101">
        <v>22130606.32</v>
      </c>
      <c r="T3" s="33">
        <v>-13318285.18</v>
      </c>
      <c r="U3" s="8">
        <v>0</v>
      </c>
      <c r="V3" s="8">
        <v>0</v>
      </c>
      <c r="W3" s="8">
        <v>0</v>
      </c>
      <c r="X3" s="8">
        <v>0</v>
      </c>
      <c r="Y3" s="8">
        <v>0</v>
      </c>
      <c r="Z3" s="8">
        <v>0</v>
      </c>
      <c r="AA3" s="8">
        <v>1</v>
      </c>
      <c r="AB3" s="7" t="s">
        <v>6621</v>
      </c>
      <c r="AC3" s="7" t="s">
        <v>6626</v>
      </c>
      <c r="AD3" s="55"/>
      <c r="AE3" s="208"/>
      <c r="AG3" s="197">
        <v>3.86</v>
      </c>
      <c r="AH3" s="197">
        <v>13.740000000000002</v>
      </c>
      <c r="AI3" s="197">
        <v>4.4800000000000004</v>
      </c>
      <c r="AJ3" s="197">
        <v>8.39</v>
      </c>
      <c r="AK3" s="197">
        <v>105.08</v>
      </c>
      <c r="AL3" s="197">
        <v>176.57</v>
      </c>
      <c r="AM3" s="197">
        <v>208.2</v>
      </c>
      <c r="AN3" s="197">
        <v>277.44</v>
      </c>
      <c r="AO3" s="197">
        <v>32.49</v>
      </c>
    </row>
    <row r="4" spans="1:41" x14ac:dyDescent="0.35">
      <c r="A4" s="29">
        <v>2</v>
      </c>
      <c r="B4" s="29">
        <v>8</v>
      </c>
      <c r="C4" s="30" t="s">
        <v>3418</v>
      </c>
      <c r="D4" s="31" t="s">
        <v>512</v>
      </c>
      <c r="E4" s="30" t="s">
        <v>3422</v>
      </c>
      <c r="F4" s="30" t="s">
        <v>949</v>
      </c>
      <c r="G4" s="29">
        <v>40</v>
      </c>
      <c r="H4" s="32" t="s">
        <v>6525</v>
      </c>
      <c r="I4" s="185">
        <v>4.6399999999999997</v>
      </c>
      <c r="J4" s="185">
        <v>4.25</v>
      </c>
      <c r="K4" s="185">
        <v>2.71</v>
      </c>
      <c r="L4" s="68">
        <v>43688227.450000003</v>
      </c>
      <c r="M4" s="28">
        <v>11798453.74</v>
      </c>
      <c r="N4" s="29">
        <v>0</v>
      </c>
      <c r="O4" s="29">
        <v>0</v>
      </c>
      <c r="P4" s="29">
        <v>0</v>
      </c>
      <c r="Q4" s="99" t="s">
        <v>941</v>
      </c>
      <c r="R4" s="29">
        <v>0</v>
      </c>
      <c r="S4" s="101">
        <v>9265223.3699999992</v>
      </c>
      <c r="T4" s="33">
        <v>20555005.329999998</v>
      </c>
      <c r="U4" s="8">
        <v>0</v>
      </c>
      <c r="V4" s="8">
        <v>1</v>
      </c>
      <c r="W4" s="8">
        <v>0</v>
      </c>
      <c r="X4" s="8">
        <v>0</v>
      </c>
      <c r="Y4" s="8">
        <v>0</v>
      </c>
      <c r="Z4" s="8">
        <v>0</v>
      </c>
      <c r="AA4" s="8">
        <v>0</v>
      </c>
      <c r="AB4" s="7" t="s">
        <v>6621</v>
      </c>
      <c r="AC4" s="7" t="s">
        <v>6626</v>
      </c>
      <c r="AD4" s="55"/>
      <c r="AE4" s="208"/>
      <c r="AG4" s="197">
        <v>11.22</v>
      </c>
      <c r="AH4" s="197">
        <v>12.589613733905573</v>
      </c>
      <c r="AI4" s="197">
        <v>15.35</v>
      </c>
      <c r="AJ4" s="197">
        <v>10.434721030042912</v>
      </c>
      <c r="AK4" s="197">
        <v>127.43</v>
      </c>
      <c r="AL4" s="197">
        <v>99.91</v>
      </c>
      <c r="AM4" s="197">
        <v>252.03</v>
      </c>
      <c r="AN4" s="197">
        <v>726.42</v>
      </c>
      <c r="AO4" s="197">
        <v>81.06</v>
      </c>
    </row>
    <row r="5" spans="1:41" x14ac:dyDescent="0.35">
      <c r="A5" s="29">
        <v>3</v>
      </c>
      <c r="B5" s="29">
        <v>8</v>
      </c>
      <c r="C5" s="30" t="s">
        <v>3418</v>
      </c>
      <c r="D5" s="31" t="s">
        <v>513</v>
      </c>
      <c r="E5" s="30" t="s">
        <v>3426</v>
      </c>
      <c r="F5" s="30" t="s">
        <v>949</v>
      </c>
      <c r="G5" s="29">
        <v>47</v>
      </c>
      <c r="H5" s="32" t="s">
        <v>6525</v>
      </c>
      <c r="I5" s="185">
        <v>3.3</v>
      </c>
      <c r="J5" s="185">
        <v>3.02</v>
      </c>
      <c r="K5" s="185">
        <v>2.2599999999999998</v>
      </c>
      <c r="L5" s="68">
        <v>26438232.620000001</v>
      </c>
      <c r="M5" s="28">
        <v>6293136.5800000001</v>
      </c>
      <c r="N5" s="29">
        <v>0</v>
      </c>
      <c r="O5" s="29">
        <v>0</v>
      </c>
      <c r="P5" s="29">
        <v>0</v>
      </c>
      <c r="Q5" s="99" t="s">
        <v>941</v>
      </c>
      <c r="R5" s="29">
        <v>0</v>
      </c>
      <c r="S5" s="101">
        <v>7900185.1500000004</v>
      </c>
      <c r="T5" s="33">
        <v>14500298.43</v>
      </c>
      <c r="U5" s="8">
        <v>0</v>
      </c>
      <c r="V5" s="8">
        <v>1</v>
      </c>
      <c r="W5" s="8">
        <v>0</v>
      </c>
      <c r="X5" s="8">
        <v>0</v>
      </c>
      <c r="Y5" s="8">
        <v>0</v>
      </c>
      <c r="Z5" s="8">
        <v>0</v>
      </c>
      <c r="AA5" s="8">
        <v>0</v>
      </c>
      <c r="AB5" s="7" t="s">
        <v>6621</v>
      </c>
      <c r="AC5" s="7" t="s">
        <v>6626</v>
      </c>
      <c r="AD5" s="55"/>
      <c r="AE5" s="208"/>
      <c r="AG5" s="197">
        <v>9.93</v>
      </c>
      <c r="AH5" s="197">
        <v>12.589613733905573</v>
      </c>
      <c r="AI5" s="197">
        <v>10.87</v>
      </c>
      <c r="AJ5" s="197">
        <v>10.434721030042912</v>
      </c>
      <c r="AK5" s="197">
        <v>98.07</v>
      </c>
      <c r="AL5" s="197">
        <v>62.89</v>
      </c>
      <c r="AM5" s="197">
        <v>65.180000000000007</v>
      </c>
      <c r="AN5" s="197">
        <v>506.51</v>
      </c>
      <c r="AO5" s="197">
        <v>61.59</v>
      </c>
    </row>
    <row r="6" spans="1:41" x14ac:dyDescent="0.35">
      <c r="A6" s="29">
        <v>4</v>
      </c>
      <c r="B6" s="29">
        <v>8</v>
      </c>
      <c r="C6" s="30" t="s">
        <v>3418</v>
      </c>
      <c r="D6" s="31" t="s">
        <v>514</v>
      </c>
      <c r="E6" s="30" t="s">
        <v>3430</v>
      </c>
      <c r="F6" s="30" t="s">
        <v>949</v>
      </c>
      <c r="G6" s="29">
        <v>43</v>
      </c>
      <c r="H6" s="32" t="s">
        <v>4883</v>
      </c>
      <c r="I6" s="185">
        <v>2.2200000000000002</v>
      </c>
      <c r="J6" s="185">
        <v>2.0299999999999998</v>
      </c>
      <c r="K6" s="185">
        <v>1.67</v>
      </c>
      <c r="L6" s="68">
        <v>23265117.98</v>
      </c>
      <c r="M6" s="28">
        <v>3529363.32</v>
      </c>
      <c r="N6" s="29">
        <v>0</v>
      </c>
      <c r="O6" s="29">
        <v>0</v>
      </c>
      <c r="P6" s="29">
        <v>0</v>
      </c>
      <c r="Q6" s="99" t="s">
        <v>941</v>
      </c>
      <c r="R6" s="29">
        <v>0</v>
      </c>
      <c r="S6" s="101">
        <v>4568765.29</v>
      </c>
      <c r="T6" s="33">
        <v>12725275.6</v>
      </c>
      <c r="U6" s="8">
        <v>0</v>
      </c>
      <c r="V6" s="8">
        <v>0</v>
      </c>
      <c r="W6" s="8">
        <v>0</v>
      </c>
      <c r="X6" s="8">
        <v>1</v>
      </c>
      <c r="Y6" s="8">
        <v>0</v>
      </c>
      <c r="Z6" s="8">
        <v>0</v>
      </c>
      <c r="AA6" s="8">
        <v>0</v>
      </c>
      <c r="AB6" s="7" t="s">
        <v>6621</v>
      </c>
      <c r="AC6" s="7" t="s">
        <v>6626</v>
      </c>
      <c r="AD6" s="55"/>
      <c r="AE6" s="208"/>
      <c r="AG6" s="197">
        <v>6.42</v>
      </c>
      <c r="AH6" s="197">
        <v>12.279375000000002</v>
      </c>
      <c r="AI6" s="197">
        <v>5.77</v>
      </c>
      <c r="AJ6" s="197">
        <v>9.9051562500000099</v>
      </c>
      <c r="AK6" s="197">
        <v>286.7</v>
      </c>
      <c r="AL6" s="197">
        <v>45.12</v>
      </c>
      <c r="AM6" s="197">
        <v>123.06</v>
      </c>
      <c r="AN6" s="197">
        <v>671.02</v>
      </c>
      <c r="AO6" s="197">
        <v>79.55</v>
      </c>
    </row>
    <row r="7" spans="1:41" x14ac:dyDescent="0.35">
      <c r="A7" s="29">
        <v>5</v>
      </c>
      <c r="B7" s="29">
        <v>8</v>
      </c>
      <c r="C7" s="30" t="s">
        <v>3418</v>
      </c>
      <c r="D7" s="31" t="s">
        <v>515</v>
      </c>
      <c r="E7" s="30" t="s">
        <v>3434</v>
      </c>
      <c r="F7" s="30" t="s">
        <v>949</v>
      </c>
      <c r="G7" s="29">
        <v>40</v>
      </c>
      <c r="H7" s="32" t="s">
        <v>4883</v>
      </c>
      <c r="I7" s="185">
        <v>3.55</v>
      </c>
      <c r="J7" s="185">
        <v>3.25</v>
      </c>
      <c r="K7" s="185">
        <v>2.72</v>
      </c>
      <c r="L7" s="68">
        <v>21284540.149999999</v>
      </c>
      <c r="M7" s="28">
        <v>18726282.420000002</v>
      </c>
      <c r="N7" s="29">
        <v>0</v>
      </c>
      <c r="O7" s="29">
        <v>0</v>
      </c>
      <c r="P7" s="29">
        <v>0</v>
      </c>
      <c r="Q7" s="99" t="s">
        <v>941</v>
      </c>
      <c r="R7" s="29">
        <v>0</v>
      </c>
      <c r="S7" s="101">
        <v>17188185.719999999</v>
      </c>
      <c r="T7" s="33">
        <v>14340695.289999999</v>
      </c>
      <c r="U7" s="8">
        <v>1</v>
      </c>
      <c r="V7" s="8">
        <v>1</v>
      </c>
      <c r="W7" s="8">
        <v>0</v>
      </c>
      <c r="X7" s="8">
        <v>1</v>
      </c>
      <c r="Y7" s="8">
        <v>0</v>
      </c>
      <c r="Z7" s="8">
        <v>0</v>
      </c>
      <c r="AA7" s="8">
        <v>0</v>
      </c>
      <c r="AB7" s="7" t="s">
        <v>6620</v>
      </c>
      <c r="AC7" s="7" t="s">
        <v>6627</v>
      </c>
      <c r="AD7" s="55"/>
      <c r="AE7" s="208"/>
      <c r="AG7" s="197">
        <v>32</v>
      </c>
      <c r="AH7" s="197">
        <v>12.279375000000002</v>
      </c>
      <c r="AI7" s="197">
        <v>32.630000000000003</v>
      </c>
      <c r="AJ7" s="197">
        <v>9.9051562500000099</v>
      </c>
      <c r="AK7" s="197">
        <v>157.38</v>
      </c>
      <c r="AL7" s="197">
        <v>39.61</v>
      </c>
      <c r="AM7" s="197">
        <v>62.94</v>
      </c>
      <c r="AN7" s="197">
        <v>490.96</v>
      </c>
      <c r="AO7" s="197">
        <v>85.59</v>
      </c>
    </row>
    <row r="8" spans="1:41" x14ac:dyDescent="0.35">
      <c r="A8" s="29">
        <v>6</v>
      </c>
      <c r="B8" s="29">
        <v>8</v>
      </c>
      <c r="C8" s="30" t="s">
        <v>3418</v>
      </c>
      <c r="D8" s="31" t="s">
        <v>516</v>
      </c>
      <c r="E8" s="30" t="s">
        <v>3438</v>
      </c>
      <c r="F8" s="30" t="s">
        <v>949</v>
      </c>
      <c r="G8" s="29">
        <v>39</v>
      </c>
      <c r="H8" s="32" t="s">
        <v>6525</v>
      </c>
      <c r="I8" s="185">
        <v>1.91</v>
      </c>
      <c r="J8" s="185">
        <v>1.67</v>
      </c>
      <c r="K8" s="185">
        <v>1.24</v>
      </c>
      <c r="L8" s="68">
        <v>17448728.960000001</v>
      </c>
      <c r="M8" s="28">
        <v>2773153.87</v>
      </c>
      <c r="N8" s="29">
        <v>0</v>
      </c>
      <c r="O8" s="29">
        <v>0</v>
      </c>
      <c r="P8" s="29">
        <v>0</v>
      </c>
      <c r="Q8" s="99" t="s">
        <v>941</v>
      </c>
      <c r="R8" s="29">
        <v>0</v>
      </c>
      <c r="S8" s="101">
        <v>5244229.09</v>
      </c>
      <c r="T8" s="33">
        <v>4703782.1500000004</v>
      </c>
      <c r="U8" s="8">
        <v>0</v>
      </c>
      <c r="V8" s="8">
        <v>0</v>
      </c>
      <c r="W8" s="8">
        <v>0</v>
      </c>
      <c r="X8" s="8">
        <v>1</v>
      </c>
      <c r="Y8" s="8">
        <v>0</v>
      </c>
      <c r="Z8" s="8">
        <v>0</v>
      </c>
      <c r="AA8" s="8">
        <v>1</v>
      </c>
      <c r="AB8" s="7" t="s">
        <v>6625</v>
      </c>
      <c r="AC8" s="7" t="s">
        <v>6628</v>
      </c>
      <c r="AD8" s="55"/>
      <c r="AE8" s="208"/>
      <c r="AG8" s="197">
        <v>5.72</v>
      </c>
      <c r="AH8" s="197">
        <v>12.589613733905573</v>
      </c>
      <c r="AI8" s="197">
        <v>4.3499999999999996</v>
      </c>
      <c r="AJ8" s="197">
        <v>10.434721030042912</v>
      </c>
      <c r="AK8" s="197">
        <v>140.35</v>
      </c>
      <c r="AL8" s="197">
        <v>40.31</v>
      </c>
      <c r="AM8" s="197">
        <v>64.459999999999994</v>
      </c>
      <c r="AN8" s="197">
        <v>240.35</v>
      </c>
      <c r="AO8" s="197">
        <v>58.87</v>
      </c>
    </row>
    <row r="9" spans="1:41" x14ac:dyDescent="0.35">
      <c r="A9" s="29">
        <v>7</v>
      </c>
      <c r="B9" s="29">
        <v>8</v>
      </c>
      <c r="C9" s="30" t="s">
        <v>3418</v>
      </c>
      <c r="D9" s="31" t="s">
        <v>3441</v>
      </c>
      <c r="E9" s="30" t="s">
        <v>3443</v>
      </c>
      <c r="F9" s="30" t="s">
        <v>949</v>
      </c>
      <c r="G9" s="29">
        <v>60</v>
      </c>
      <c r="H9" s="32" t="s">
        <v>6525</v>
      </c>
      <c r="I9" s="185">
        <v>2.34</v>
      </c>
      <c r="J9" s="185">
        <v>2.06</v>
      </c>
      <c r="K9" s="185">
        <v>1.6</v>
      </c>
      <c r="L9" s="68">
        <v>33604337.93</v>
      </c>
      <c r="M9" s="28">
        <v>11224532.4</v>
      </c>
      <c r="N9" s="29">
        <v>0</v>
      </c>
      <c r="O9" s="29">
        <v>0</v>
      </c>
      <c r="P9" s="29">
        <v>0</v>
      </c>
      <c r="Q9" s="99" t="s">
        <v>941</v>
      </c>
      <c r="R9" s="29">
        <v>0</v>
      </c>
      <c r="S9" s="101">
        <v>10991002.59</v>
      </c>
      <c r="T9" s="33">
        <v>15137314.08</v>
      </c>
      <c r="U9" s="8">
        <v>0</v>
      </c>
      <c r="V9" s="8">
        <v>1</v>
      </c>
      <c r="W9" s="8">
        <v>0</v>
      </c>
      <c r="X9" s="8">
        <v>1</v>
      </c>
      <c r="Y9" s="8">
        <v>0</v>
      </c>
      <c r="Z9" s="8">
        <v>0</v>
      </c>
      <c r="AA9" s="8">
        <v>0</v>
      </c>
      <c r="AB9" s="7" t="s">
        <v>6625</v>
      </c>
      <c r="AC9" s="7" t="s">
        <v>6628</v>
      </c>
      <c r="AD9" s="55"/>
      <c r="AE9" s="208"/>
      <c r="AG9" s="197">
        <v>10.37</v>
      </c>
      <c r="AH9" s="197">
        <v>12.589613733905573</v>
      </c>
      <c r="AI9" s="197">
        <v>15.33</v>
      </c>
      <c r="AJ9" s="197">
        <v>10.434721030042912</v>
      </c>
      <c r="AK9" s="197">
        <v>142.97999999999999</v>
      </c>
      <c r="AL9" s="197">
        <v>59.95</v>
      </c>
      <c r="AM9" s="197">
        <v>94.55</v>
      </c>
      <c r="AN9" s="197">
        <v>436.66</v>
      </c>
      <c r="AO9" s="197">
        <v>98.26</v>
      </c>
    </row>
    <row r="10" spans="1:41" x14ac:dyDescent="0.35">
      <c r="A10" s="29">
        <v>8</v>
      </c>
      <c r="B10" s="29">
        <v>8</v>
      </c>
      <c r="C10" s="30" t="s">
        <v>3418</v>
      </c>
      <c r="D10" s="31" t="s">
        <v>517</v>
      </c>
      <c r="E10" s="30" t="s">
        <v>3447</v>
      </c>
      <c r="F10" s="30" t="s">
        <v>949</v>
      </c>
      <c r="G10" s="29">
        <v>90</v>
      </c>
      <c r="H10" s="32" t="s">
        <v>4877</v>
      </c>
      <c r="I10" s="185">
        <v>3.49</v>
      </c>
      <c r="J10" s="185">
        <v>3.15</v>
      </c>
      <c r="K10" s="185">
        <v>1.64</v>
      </c>
      <c r="L10" s="68">
        <v>77023675.230000004</v>
      </c>
      <c r="M10" s="28">
        <v>27535653.210000001</v>
      </c>
      <c r="N10" s="29">
        <v>0</v>
      </c>
      <c r="O10" s="29">
        <v>0</v>
      </c>
      <c r="P10" s="29">
        <v>0</v>
      </c>
      <c r="Q10" s="99" t="s">
        <v>941</v>
      </c>
      <c r="R10" s="29">
        <v>0</v>
      </c>
      <c r="S10" s="101">
        <v>27435536.969999999</v>
      </c>
      <c r="T10" s="33">
        <v>19728259.030000001</v>
      </c>
      <c r="U10" s="8">
        <v>1</v>
      </c>
      <c r="V10" s="8">
        <v>1</v>
      </c>
      <c r="W10" s="8">
        <v>0</v>
      </c>
      <c r="X10" s="8">
        <v>0</v>
      </c>
      <c r="Y10" s="8">
        <v>1</v>
      </c>
      <c r="Z10" s="8">
        <v>0</v>
      </c>
      <c r="AA10" s="8">
        <v>0</v>
      </c>
      <c r="AB10" s="7" t="s">
        <v>6620</v>
      </c>
      <c r="AC10" s="7" t="s">
        <v>6627</v>
      </c>
      <c r="AD10" s="55"/>
      <c r="AE10" s="208"/>
      <c r="AG10" s="197">
        <v>16.53</v>
      </c>
      <c r="AH10" s="197">
        <v>11.773035714285713</v>
      </c>
      <c r="AI10" s="197">
        <v>16.899999999999999</v>
      </c>
      <c r="AJ10" s="197">
        <v>8.9075000000000006</v>
      </c>
      <c r="AK10" s="197">
        <v>94.51</v>
      </c>
      <c r="AL10" s="197">
        <v>114.04</v>
      </c>
      <c r="AM10" s="197">
        <v>53.19</v>
      </c>
      <c r="AN10" s="197">
        <v>406.83</v>
      </c>
      <c r="AO10" s="197">
        <v>63.67</v>
      </c>
    </row>
    <row r="11" spans="1:41" x14ac:dyDescent="0.35">
      <c r="A11" s="29">
        <v>9</v>
      </c>
      <c r="B11" s="29">
        <v>8</v>
      </c>
      <c r="C11" s="30" t="s">
        <v>3418</v>
      </c>
      <c r="D11" s="31" t="s">
        <v>518</v>
      </c>
      <c r="E11" s="30" t="s">
        <v>3451</v>
      </c>
      <c r="F11" s="30" t="s">
        <v>949</v>
      </c>
      <c r="G11" s="29">
        <v>36</v>
      </c>
      <c r="H11" s="32" t="s">
        <v>6525</v>
      </c>
      <c r="I11" s="185">
        <v>3.05</v>
      </c>
      <c r="J11" s="185">
        <v>2.82</v>
      </c>
      <c r="K11" s="185">
        <v>2.4300000000000002</v>
      </c>
      <c r="L11" s="68">
        <v>36544492.880000003</v>
      </c>
      <c r="M11" s="28">
        <v>11440563.32</v>
      </c>
      <c r="N11" s="29">
        <v>0</v>
      </c>
      <c r="O11" s="29">
        <v>0</v>
      </c>
      <c r="P11" s="29">
        <v>0</v>
      </c>
      <c r="Q11" s="99" t="s">
        <v>941</v>
      </c>
      <c r="R11" s="29">
        <v>0</v>
      </c>
      <c r="S11" s="101">
        <v>11748241.23</v>
      </c>
      <c r="T11" s="33">
        <v>25356069.890000001</v>
      </c>
      <c r="U11" s="8">
        <v>1</v>
      </c>
      <c r="V11" s="8">
        <v>1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7" t="s">
        <v>6625</v>
      </c>
      <c r="AC11" s="7" t="s">
        <v>6628</v>
      </c>
      <c r="AD11" s="55"/>
      <c r="AE11" s="208"/>
      <c r="AG11" s="197">
        <v>13.75</v>
      </c>
      <c r="AH11" s="197">
        <v>12.589613733905573</v>
      </c>
      <c r="AI11" s="197">
        <v>15.63</v>
      </c>
      <c r="AJ11" s="197">
        <v>10.434721030042912</v>
      </c>
      <c r="AK11" s="197">
        <v>166.16</v>
      </c>
      <c r="AL11" s="197">
        <v>66.62</v>
      </c>
      <c r="AM11" s="197">
        <v>105.9</v>
      </c>
      <c r="AN11" s="197">
        <v>501.92</v>
      </c>
      <c r="AO11" s="197">
        <v>69.27</v>
      </c>
    </row>
    <row r="12" spans="1:41" x14ac:dyDescent="0.35">
      <c r="A12" s="29">
        <v>10</v>
      </c>
      <c r="B12" s="29">
        <v>8</v>
      </c>
      <c r="C12" s="30" t="s">
        <v>3418</v>
      </c>
      <c r="D12" s="31" t="s">
        <v>519</v>
      </c>
      <c r="E12" s="30" t="s">
        <v>3455</v>
      </c>
      <c r="F12" s="30" t="s">
        <v>949</v>
      </c>
      <c r="G12" s="29">
        <v>36</v>
      </c>
      <c r="H12" s="32" t="s">
        <v>6525</v>
      </c>
      <c r="I12" s="185">
        <v>4.4400000000000004</v>
      </c>
      <c r="J12" s="185">
        <v>3.92</v>
      </c>
      <c r="K12" s="185">
        <v>2.84</v>
      </c>
      <c r="L12" s="68">
        <v>41644686.5</v>
      </c>
      <c r="M12" s="28">
        <v>2935678.88</v>
      </c>
      <c r="N12" s="29">
        <v>0</v>
      </c>
      <c r="O12" s="29">
        <v>0</v>
      </c>
      <c r="P12" s="29">
        <v>0</v>
      </c>
      <c r="Q12" s="99" t="s">
        <v>941</v>
      </c>
      <c r="R12" s="29">
        <v>0</v>
      </c>
      <c r="S12" s="101">
        <v>9827007.1199999992</v>
      </c>
      <c r="T12" s="33">
        <v>22248876.109999999</v>
      </c>
      <c r="U12" s="8">
        <v>0</v>
      </c>
      <c r="V12" s="8">
        <v>0</v>
      </c>
      <c r="W12" s="8">
        <v>1</v>
      </c>
      <c r="X12" s="8">
        <v>0</v>
      </c>
      <c r="Y12" s="8">
        <v>0</v>
      </c>
      <c r="Z12" s="8">
        <v>0</v>
      </c>
      <c r="AA12" s="8">
        <v>0</v>
      </c>
      <c r="AB12" s="7" t="s">
        <v>6621</v>
      </c>
      <c r="AC12" s="7" t="s">
        <v>6626</v>
      </c>
      <c r="AD12" s="55"/>
      <c r="AE12" s="208"/>
      <c r="AG12" s="197">
        <v>11.5</v>
      </c>
      <c r="AH12" s="197">
        <v>12.589613733905573</v>
      </c>
      <c r="AI12" s="197">
        <v>2.14</v>
      </c>
      <c r="AJ12" s="197">
        <v>10.434721030042912</v>
      </c>
      <c r="AK12" s="197">
        <v>59.52</v>
      </c>
      <c r="AL12" s="197">
        <v>66.63</v>
      </c>
      <c r="AM12" s="197">
        <v>78.489999999999995</v>
      </c>
      <c r="AN12" s="197">
        <v>648.82000000000005</v>
      </c>
      <c r="AO12" s="197">
        <v>67.42</v>
      </c>
    </row>
    <row r="13" spans="1:41" x14ac:dyDescent="0.35">
      <c r="A13" s="29">
        <v>11</v>
      </c>
      <c r="B13" s="29">
        <v>8</v>
      </c>
      <c r="C13" s="30" t="s">
        <v>3418</v>
      </c>
      <c r="D13" s="31" t="s">
        <v>520</v>
      </c>
      <c r="E13" s="30" t="s">
        <v>3459</v>
      </c>
      <c r="F13" s="30" t="s">
        <v>949</v>
      </c>
      <c r="G13" s="29">
        <v>118</v>
      </c>
      <c r="H13" s="32" t="s">
        <v>6523</v>
      </c>
      <c r="I13" s="185">
        <v>0.9</v>
      </c>
      <c r="J13" s="185">
        <v>0.77</v>
      </c>
      <c r="K13" s="185">
        <v>0.39</v>
      </c>
      <c r="L13" s="68">
        <v>-7494407.6600000001</v>
      </c>
      <c r="M13" s="28">
        <v>18706544.739999998</v>
      </c>
      <c r="N13" s="29">
        <v>3</v>
      </c>
      <c r="O13" s="29">
        <v>1</v>
      </c>
      <c r="P13" s="29">
        <v>1</v>
      </c>
      <c r="Q13" s="99">
        <v>3.6</v>
      </c>
      <c r="R13" s="29">
        <v>5</v>
      </c>
      <c r="S13" s="101">
        <v>13421189.289999999</v>
      </c>
      <c r="T13" s="33">
        <v>-46698381.009999998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  <c r="AB13" s="7" t="s">
        <v>6622</v>
      </c>
      <c r="AC13" s="7" t="s">
        <v>6629</v>
      </c>
      <c r="AD13" s="55"/>
      <c r="AE13" s="208"/>
      <c r="AG13" s="197">
        <v>7.27</v>
      </c>
      <c r="AH13" s="197">
        <v>15.852769230769232</v>
      </c>
      <c r="AI13" s="197">
        <v>9.2899999999999991</v>
      </c>
      <c r="AJ13" s="197">
        <v>9.8592307692307664</v>
      </c>
      <c r="AK13" s="197">
        <v>308.89999999999998</v>
      </c>
      <c r="AL13" s="197">
        <v>62.13</v>
      </c>
      <c r="AM13" s="197">
        <v>63.44</v>
      </c>
      <c r="AN13" s="197">
        <v>329.77</v>
      </c>
      <c r="AO13" s="197">
        <v>65.180000000000007</v>
      </c>
    </row>
    <row r="14" spans="1:41" x14ac:dyDescent="0.35">
      <c r="A14" s="29">
        <v>12</v>
      </c>
      <c r="B14" s="29">
        <v>8</v>
      </c>
      <c r="C14" s="30" t="s">
        <v>3418</v>
      </c>
      <c r="D14" s="31" t="s">
        <v>3463</v>
      </c>
      <c r="E14" s="30" t="s">
        <v>3465</v>
      </c>
      <c r="F14" s="30" t="s">
        <v>949</v>
      </c>
      <c r="G14" s="29">
        <v>25</v>
      </c>
      <c r="H14" s="32" t="s">
        <v>4934</v>
      </c>
      <c r="I14" s="185">
        <v>3.15</v>
      </c>
      <c r="J14" s="185">
        <v>2.6</v>
      </c>
      <c r="K14" s="185">
        <v>1.68</v>
      </c>
      <c r="L14" s="68">
        <v>12021408.49</v>
      </c>
      <c r="M14" s="28">
        <v>982771.46</v>
      </c>
      <c r="N14" s="29">
        <v>0</v>
      </c>
      <c r="O14" s="29">
        <v>0</v>
      </c>
      <c r="P14" s="29">
        <v>0</v>
      </c>
      <c r="Q14" s="99" t="s">
        <v>941</v>
      </c>
      <c r="R14" s="29">
        <v>0</v>
      </c>
      <c r="S14" s="101">
        <v>4170109.53</v>
      </c>
      <c r="T14" s="33">
        <v>3777052.07</v>
      </c>
      <c r="U14" s="8">
        <v>1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7" t="s">
        <v>6621</v>
      </c>
      <c r="AC14" s="7" t="s">
        <v>6626</v>
      </c>
      <c r="AD14" s="55"/>
      <c r="AE14" s="208"/>
      <c r="AG14" s="197">
        <v>14.81</v>
      </c>
      <c r="AH14" s="197">
        <v>11.483846153846153</v>
      </c>
      <c r="AI14" s="197">
        <v>1.67</v>
      </c>
      <c r="AJ14" s="197">
        <v>4.7761538461538464</v>
      </c>
      <c r="AK14" s="197">
        <v>90.44</v>
      </c>
      <c r="AL14" s="197">
        <v>68.319999999999993</v>
      </c>
      <c r="AM14" s="197">
        <v>167.89</v>
      </c>
      <c r="AN14" s="197">
        <v>260.68</v>
      </c>
      <c r="AO14" s="197">
        <v>132.65</v>
      </c>
    </row>
    <row r="15" spans="1:41" x14ac:dyDescent="0.35">
      <c r="A15" s="29">
        <v>13</v>
      </c>
      <c r="B15" s="29">
        <v>8</v>
      </c>
      <c r="C15" s="30" t="s">
        <v>3100</v>
      </c>
      <c r="D15" s="31" t="s">
        <v>521</v>
      </c>
      <c r="E15" s="30" t="s">
        <v>3099</v>
      </c>
      <c r="F15" s="30" t="s">
        <v>939</v>
      </c>
      <c r="G15" s="29">
        <v>262</v>
      </c>
      <c r="H15" s="32" t="s">
        <v>6484</v>
      </c>
      <c r="I15" s="185">
        <v>2.46</v>
      </c>
      <c r="J15" s="185">
        <v>2.0299999999999998</v>
      </c>
      <c r="K15" s="185">
        <v>0.98</v>
      </c>
      <c r="L15" s="68">
        <v>142744516.59999999</v>
      </c>
      <c r="M15" s="28">
        <v>85091951</v>
      </c>
      <c r="N15" s="29">
        <v>0</v>
      </c>
      <c r="O15" s="29">
        <v>0</v>
      </c>
      <c r="P15" s="29">
        <v>0</v>
      </c>
      <c r="Q15" s="99" t="s">
        <v>941</v>
      </c>
      <c r="R15" s="29">
        <v>0</v>
      </c>
      <c r="S15" s="101">
        <v>114713246.86</v>
      </c>
      <c r="T15" s="33">
        <v>885589.68</v>
      </c>
      <c r="U15" s="8">
        <v>1</v>
      </c>
      <c r="V15" s="8">
        <v>1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7" t="s">
        <v>6625</v>
      </c>
      <c r="AC15" s="7" t="s">
        <v>6628</v>
      </c>
      <c r="AD15" s="55"/>
      <c r="AE15" s="208"/>
      <c r="AG15" s="197">
        <v>24.05</v>
      </c>
      <c r="AH15" s="197">
        <v>13.740000000000002</v>
      </c>
      <c r="AI15" s="197">
        <v>12.69</v>
      </c>
      <c r="AJ15" s="197">
        <v>8.39</v>
      </c>
      <c r="AK15" s="197">
        <v>135.82</v>
      </c>
      <c r="AL15" s="197">
        <v>68.19</v>
      </c>
      <c r="AM15" s="197">
        <v>64.06</v>
      </c>
      <c r="AN15" s="197">
        <v>95.19</v>
      </c>
      <c r="AO15" s="197">
        <v>80.47</v>
      </c>
    </row>
    <row r="16" spans="1:41" x14ac:dyDescent="0.35">
      <c r="A16" s="29">
        <v>14</v>
      </c>
      <c r="B16" s="29">
        <v>8</v>
      </c>
      <c r="C16" s="30" t="s">
        <v>3100</v>
      </c>
      <c r="D16" s="31" t="s">
        <v>522</v>
      </c>
      <c r="E16" s="30" t="s">
        <v>3104</v>
      </c>
      <c r="F16" s="30" t="s">
        <v>949</v>
      </c>
      <c r="G16" s="29">
        <v>41</v>
      </c>
      <c r="H16" s="32" t="s">
        <v>6525</v>
      </c>
      <c r="I16" s="185">
        <v>2.78</v>
      </c>
      <c r="J16" s="185">
        <v>2.38</v>
      </c>
      <c r="K16" s="185">
        <v>1.94</v>
      </c>
      <c r="L16" s="68">
        <v>34926405.159999996</v>
      </c>
      <c r="M16" s="28">
        <v>4982271.76</v>
      </c>
      <c r="N16" s="29">
        <v>0</v>
      </c>
      <c r="O16" s="29">
        <v>0</v>
      </c>
      <c r="P16" s="29">
        <v>0</v>
      </c>
      <c r="Q16" s="99" t="s">
        <v>941</v>
      </c>
      <c r="R16" s="29">
        <v>0</v>
      </c>
      <c r="S16" s="101">
        <v>8533414.2400000002</v>
      </c>
      <c r="T16" s="33">
        <v>18367317.5</v>
      </c>
      <c r="U16" s="8">
        <v>0</v>
      </c>
      <c r="V16" s="8">
        <v>0</v>
      </c>
      <c r="W16" s="8">
        <v>1</v>
      </c>
      <c r="X16" s="8">
        <v>1</v>
      </c>
      <c r="Y16" s="8">
        <v>0</v>
      </c>
      <c r="Z16" s="8">
        <v>0</v>
      </c>
      <c r="AA16" s="8">
        <v>0</v>
      </c>
      <c r="AB16" s="7" t="s">
        <v>6625</v>
      </c>
      <c r="AC16" s="7" t="s">
        <v>6628</v>
      </c>
      <c r="AD16" s="55"/>
      <c r="AE16" s="208"/>
      <c r="AG16" s="197">
        <v>10.08</v>
      </c>
      <c r="AH16" s="197">
        <v>12.589613733905573</v>
      </c>
      <c r="AI16" s="197">
        <v>6.24</v>
      </c>
      <c r="AJ16" s="197">
        <v>10.434721030042912</v>
      </c>
      <c r="AK16" s="197">
        <v>72.27</v>
      </c>
      <c r="AL16" s="197">
        <v>54.7</v>
      </c>
      <c r="AM16" s="197">
        <v>86.27</v>
      </c>
      <c r="AN16" s="197">
        <v>99.99</v>
      </c>
      <c r="AO16" s="197">
        <v>82.03</v>
      </c>
    </row>
    <row r="17" spans="1:41" x14ac:dyDescent="0.35">
      <c r="A17" s="29">
        <v>15</v>
      </c>
      <c r="B17" s="29">
        <v>8</v>
      </c>
      <c r="C17" s="30" t="s">
        <v>3100</v>
      </c>
      <c r="D17" s="31" t="s">
        <v>523</v>
      </c>
      <c r="E17" s="30" t="s">
        <v>3108</v>
      </c>
      <c r="F17" s="30" t="s">
        <v>949</v>
      </c>
      <c r="G17" s="29">
        <v>74</v>
      </c>
      <c r="H17" s="32" t="s">
        <v>6525</v>
      </c>
      <c r="I17" s="185">
        <v>1.87</v>
      </c>
      <c r="J17" s="185">
        <v>1.65</v>
      </c>
      <c r="K17" s="185">
        <v>1.18</v>
      </c>
      <c r="L17" s="68">
        <v>23777231.489999998</v>
      </c>
      <c r="M17" s="28">
        <v>5797326.1699999999</v>
      </c>
      <c r="N17" s="29">
        <v>0</v>
      </c>
      <c r="O17" s="29">
        <v>0</v>
      </c>
      <c r="P17" s="29">
        <v>0</v>
      </c>
      <c r="Q17" s="99" t="s">
        <v>941</v>
      </c>
      <c r="R17" s="29">
        <v>0</v>
      </c>
      <c r="S17" s="101">
        <v>9276380.1899999995</v>
      </c>
      <c r="T17" s="33">
        <v>4795384.04</v>
      </c>
      <c r="U17" s="8">
        <v>0</v>
      </c>
      <c r="V17" s="8">
        <v>0</v>
      </c>
      <c r="W17" s="8">
        <v>0</v>
      </c>
      <c r="X17" s="8">
        <v>0</v>
      </c>
      <c r="Y17" s="8">
        <v>1</v>
      </c>
      <c r="Z17" s="8">
        <v>1</v>
      </c>
      <c r="AA17" s="8">
        <v>0</v>
      </c>
      <c r="AB17" s="7" t="s">
        <v>6625</v>
      </c>
      <c r="AC17" s="7" t="s">
        <v>6628</v>
      </c>
      <c r="AD17" s="55"/>
      <c r="AE17" s="208"/>
      <c r="AG17" s="197">
        <v>8.52</v>
      </c>
      <c r="AH17" s="197">
        <v>12.589613733905573</v>
      </c>
      <c r="AI17" s="197">
        <v>7.02</v>
      </c>
      <c r="AJ17" s="197">
        <v>10.434721030042912</v>
      </c>
      <c r="AK17" s="197">
        <v>196.11</v>
      </c>
      <c r="AL17" s="197">
        <v>84.38</v>
      </c>
      <c r="AM17" s="197">
        <v>48.32</v>
      </c>
      <c r="AN17" s="197">
        <v>79.42</v>
      </c>
      <c r="AO17" s="197">
        <v>80.900000000000006</v>
      </c>
    </row>
    <row r="18" spans="1:41" x14ac:dyDescent="0.35">
      <c r="A18" s="29">
        <v>16</v>
      </c>
      <c r="B18" s="29">
        <v>8</v>
      </c>
      <c r="C18" s="30" t="s">
        <v>3100</v>
      </c>
      <c r="D18" s="31" t="s">
        <v>524</v>
      </c>
      <c r="E18" s="30" t="s">
        <v>3112</v>
      </c>
      <c r="F18" s="30" t="s">
        <v>949</v>
      </c>
      <c r="G18" s="29">
        <v>116</v>
      </c>
      <c r="H18" s="32" t="s">
        <v>6523</v>
      </c>
      <c r="I18" s="185">
        <v>2.2400000000000002</v>
      </c>
      <c r="J18" s="185">
        <v>2.0299999999999998</v>
      </c>
      <c r="K18" s="185">
        <v>1.1200000000000001</v>
      </c>
      <c r="L18" s="68">
        <v>57519719.140000001</v>
      </c>
      <c r="M18" s="28">
        <v>1699121.46</v>
      </c>
      <c r="N18" s="29">
        <v>0</v>
      </c>
      <c r="O18" s="29">
        <v>0</v>
      </c>
      <c r="P18" s="29">
        <v>0</v>
      </c>
      <c r="Q18" s="99" t="s">
        <v>941</v>
      </c>
      <c r="R18" s="29">
        <v>0</v>
      </c>
      <c r="S18" s="101">
        <v>9570705.3399999999</v>
      </c>
      <c r="T18" s="33">
        <v>5060900.5599999996</v>
      </c>
      <c r="U18" s="8">
        <v>0</v>
      </c>
      <c r="V18" s="8">
        <v>0</v>
      </c>
      <c r="W18" s="8">
        <v>0</v>
      </c>
      <c r="X18" s="8">
        <v>0</v>
      </c>
      <c r="Y18" s="8">
        <v>1</v>
      </c>
      <c r="Z18" s="8">
        <v>1</v>
      </c>
      <c r="AA18" s="8">
        <v>1</v>
      </c>
      <c r="AB18" s="7" t="s">
        <v>6620</v>
      </c>
      <c r="AC18" s="7" t="s">
        <v>6627</v>
      </c>
      <c r="AD18" s="55"/>
      <c r="AE18" s="208"/>
      <c r="AG18" s="197">
        <v>6.25</v>
      </c>
      <c r="AH18" s="197">
        <v>15.852769230769232</v>
      </c>
      <c r="AI18" s="197">
        <v>0.77</v>
      </c>
      <c r="AJ18" s="197">
        <v>9.8592307692307664</v>
      </c>
      <c r="AK18" s="197">
        <v>170.19</v>
      </c>
      <c r="AL18" s="197">
        <v>146.93</v>
      </c>
      <c r="AM18" s="197">
        <v>56.96</v>
      </c>
      <c r="AN18" s="197">
        <v>14.82</v>
      </c>
      <c r="AO18" s="197">
        <v>56.76</v>
      </c>
    </row>
    <row r="19" spans="1:41" x14ac:dyDescent="0.35">
      <c r="A19" s="29">
        <v>17</v>
      </c>
      <c r="B19" s="29">
        <v>8</v>
      </c>
      <c r="C19" s="30" t="s">
        <v>3100</v>
      </c>
      <c r="D19" s="31" t="s">
        <v>525</v>
      </c>
      <c r="E19" s="30" t="s">
        <v>3116</v>
      </c>
      <c r="F19" s="30" t="s">
        <v>949</v>
      </c>
      <c r="G19" s="29">
        <v>37</v>
      </c>
      <c r="H19" s="32" t="s">
        <v>6525</v>
      </c>
      <c r="I19" s="185">
        <v>4.25</v>
      </c>
      <c r="J19" s="185">
        <v>3.93</v>
      </c>
      <c r="K19" s="185">
        <v>2.92</v>
      </c>
      <c r="L19" s="68">
        <v>40836949.659999996</v>
      </c>
      <c r="M19" s="28">
        <v>11169424.039999999</v>
      </c>
      <c r="N19" s="29">
        <v>0</v>
      </c>
      <c r="O19" s="29">
        <v>0</v>
      </c>
      <c r="P19" s="29">
        <v>0</v>
      </c>
      <c r="Q19" s="99" t="s">
        <v>941</v>
      </c>
      <c r="R19" s="29">
        <v>0</v>
      </c>
      <c r="S19" s="101">
        <v>10396088.15</v>
      </c>
      <c r="T19" s="33">
        <v>24069004.539999999</v>
      </c>
      <c r="U19" s="8">
        <v>1</v>
      </c>
      <c r="V19" s="8">
        <v>1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7" t="s">
        <v>6625</v>
      </c>
      <c r="AC19" s="7" t="s">
        <v>6628</v>
      </c>
      <c r="AD19" s="55"/>
      <c r="AE19" s="208"/>
      <c r="AG19" s="197">
        <v>13.03</v>
      </c>
      <c r="AH19" s="197">
        <v>12.589613733905573</v>
      </c>
      <c r="AI19" s="197">
        <v>13.28</v>
      </c>
      <c r="AJ19" s="197">
        <v>10.434721030042912</v>
      </c>
      <c r="AK19" s="197">
        <v>113.87</v>
      </c>
      <c r="AL19" s="197">
        <v>129.28</v>
      </c>
      <c r="AM19" s="197">
        <v>84.41</v>
      </c>
      <c r="AN19" s="197">
        <v>96.28</v>
      </c>
      <c r="AO19" s="197">
        <v>82.35</v>
      </c>
    </row>
    <row r="20" spans="1:41" x14ac:dyDescent="0.35">
      <c r="A20" s="29">
        <v>18</v>
      </c>
      <c r="B20" s="29">
        <v>8</v>
      </c>
      <c r="C20" s="30" t="s">
        <v>3100</v>
      </c>
      <c r="D20" s="31" t="s">
        <v>526</v>
      </c>
      <c r="E20" s="30" t="s">
        <v>3120</v>
      </c>
      <c r="F20" s="30" t="s">
        <v>949</v>
      </c>
      <c r="G20" s="29">
        <v>58</v>
      </c>
      <c r="H20" s="32" t="s">
        <v>6525</v>
      </c>
      <c r="I20" s="185">
        <v>4.33</v>
      </c>
      <c r="J20" s="185">
        <v>3.63</v>
      </c>
      <c r="K20" s="185">
        <v>3.03</v>
      </c>
      <c r="L20" s="68">
        <v>36056945.43</v>
      </c>
      <c r="M20" s="28">
        <v>10004124.49</v>
      </c>
      <c r="N20" s="29">
        <v>0</v>
      </c>
      <c r="O20" s="29">
        <v>0</v>
      </c>
      <c r="P20" s="29">
        <v>0</v>
      </c>
      <c r="Q20" s="99" t="s">
        <v>941</v>
      </c>
      <c r="R20" s="29">
        <v>0</v>
      </c>
      <c r="S20" s="101">
        <v>13871898.32</v>
      </c>
      <c r="T20" s="33">
        <v>21983916.32</v>
      </c>
      <c r="U20" s="8">
        <v>1</v>
      </c>
      <c r="V20" s="8">
        <v>1</v>
      </c>
      <c r="W20" s="8">
        <v>1</v>
      </c>
      <c r="X20" s="8">
        <v>1</v>
      </c>
      <c r="Y20" s="8">
        <v>1</v>
      </c>
      <c r="Z20" s="8">
        <v>1</v>
      </c>
      <c r="AA20" s="8">
        <v>0</v>
      </c>
      <c r="AB20" s="7" t="s">
        <v>6623</v>
      </c>
      <c r="AC20" s="7" t="s">
        <v>6630</v>
      </c>
      <c r="AD20" s="55"/>
      <c r="AE20" s="208"/>
      <c r="AG20" s="197">
        <v>15.92</v>
      </c>
      <c r="AH20" s="197">
        <v>12.589613733905573</v>
      </c>
      <c r="AI20" s="197">
        <v>12.79</v>
      </c>
      <c r="AJ20" s="197">
        <v>10.434721030042912</v>
      </c>
      <c r="AK20" s="197">
        <v>86.24</v>
      </c>
      <c r="AL20" s="197">
        <v>32.090000000000003</v>
      </c>
      <c r="AM20" s="197">
        <v>51.12</v>
      </c>
      <c r="AN20" s="197">
        <v>78.86</v>
      </c>
      <c r="AO20" s="197">
        <v>122.25</v>
      </c>
    </row>
    <row r="21" spans="1:41" x14ac:dyDescent="0.35">
      <c r="A21" s="29">
        <v>19</v>
      </c>
      <c r="B21" s="29">
        <v>8</v>
      </c>
      <c r="C21" s="30" t="s">
        <v>3100</v>
      </c>
      <c r="D21" s="31" t="s">
        <v>527</v>
      </c>
      <c r="E21" s="30" t="s">
        <v>3124</v>
      </c>
      <c r="F21" s="30" t="s">
        <v>949</v>
      </c>
      <c r="G21" s="29">
        <v>38</v>
      </c>
      <c r="H21" s="32" t="s">
        <v>6525</v>
      </c>
      <c r="I21" s="185">
        <v>1.93</v>
      </c>
      <c r="J21" s="185">
        <v>1.74</v>
      </c>
      <c r="K21" s="185">
        <v>1.19</v>
      </c>
      <c r="L21" s="68">
        <v>23270478.530000001</v>
      </c>
      <c r="M21" s="28">
        <v>7327688.6100000003</v>
      </c>
      <c r="N21" s="29">
        <v>0</v>
      </c>
      <c r="O21" s="29">
        <v>0</v>
      </c>
      <c r="P21" s="29">
        <v>0</v>
      </c>
      <c r="Q21" s="99" t="s">
        <v>941</v>
      </c>
      <c r="R21" s="29">
        <v>0</v>
      </c>
      <c r="S21" s="101">
        <v>9049859.3100000005</v>
      </c>
      <c r="T21" s="33">
        <v>4752003.0999999996</v>
      </c>
      <c r="U21" s="8">
        <v>0</v>
      </c>
      <c r="V21" s="8">
        <v>1</v>
      </c>
      <c r="W21" s="8">
        <v>0</v>
      </c>
      <c r="X21" s="8">
        <v>0</v>
      </c>
      <c r="Y21" s="8">
        <v>0</v>
      </c>
      <c r="Z21" s="8">
        <v>1</v>
      </c>
      <c r="AA21" s="8">
        <v>0</v>
      </c>
      <c r="AB21" s="7" t="s">
        <v>6625</v>
      </c>
      <c r="AC21" s="7" t="s">
        <v>6628</v>
      </c>
      <c r="AD21" s="55"/>
      <c r="AE21" s="208"/>
      <c r="AG21" s="197">
        <v>12.56</v>
      </c>
      <c r="AH21" s="197">
        <v>12.589613733905573</v>
      </c>
      <c r="AI21" s="197">
        <v>12.66</v>
      </c>
      <c r="AJ21" s="197">
        <v>10.434721030042912</v>
      </c>
      <c r="AK21" s="197">
        <v>195.25</v>
      </c>
      <c r="AL21" s="197">
        <v>86.31</v>
      </c>
      <c r="AM21" s="197">
        <v>99.57</v>
      </c>
      <c r="AN21" s="197">
        <v>87.58</v>
      </c>
      <c r="AO21" s="197">
        <v>94.73</v>
      </c>
    </row>
    <row r="22" spans="1:41" x14ac:dyDescent="0.35">
      <c r="A22" s="29">
        <v>20</v>
      </c>
      <c r="B22" s="29">
        <v>8</v>
      </c>
      <c r="C22" s="30" t="s">
        <v>3100</v>
      </c>
      <c r="D22" s="31" t="s">
        <v>528</v>
      </c>
      <c r="E22" s="30" t="s">
        <v>3128</v>
      </c>
      <c r="F22" s="30" t="s">
        <v>949</v>
      </c>
      <c r="G22" s="29">
        <v>32</v>
      </c>
      <c r="H22" s="32" t="s">
        <v>4934</v>
      </c>
      <c r="I22" s="185">
        <v>1.74</v>
      </c>
      <c r="J22" s="185">
        <v>1.52</v>
      </c>
      <c r="K22" s="185">
        <v>1.34</v>
      </c>
      <c r="L22" s="68">
        <v>12797353.460000001</v>
      </c>
      <c r="M22" s="28">
        <v>4750166.53</v>
      </c>
      <c r="N22" s="29">
        <v>0</v>
      </c>
      <c r="O22" s="29">
        <v>0</v>
      </c>
      <c r="P22" s="29">
        <v>0</v>
      </c>
      <c r="Q22" s="99" t="s">
        <v>941</v>
      </c>
      <c r="R22" s="29">
        <v>0</v>
      </c>
      <c r="S22" s="101">
        <v>4772999.9000000004</v>
      </c>
      <c r="T22" s="33">
        <v>5875002.3799999999</v>
      </c>
      <c r="U22" s="8">
        <v>1</v>
      </c>
      <c r="V22" s="8">
        <v>1</v>
      </c>
      <c r="W22" s="8">
        <v>0</v>
      </c>
      <c r="X22" s="8">
        <v>1</v>
      </c>
      <c r="Y22" s="8">
        <v>0</v>
      </c>
      <c r="Z22" s="8">
        <v>0</v>
      </c>
      <c r="AA22" s="8">
        <v>0</v>
      </c>
      <c r="AB22" s="7" t="s">
        <v>6620</v>
      </c>
      <c r="AC22" s="7" t="s">
        <v>6627</v>
      </c>
      <c r="AD22" s="55"/>
      <c r="AE22" s="208"/>
      <c r="AG22" s="197">
        <v>11.74</v>
      </c>
      <c r="AH22" s="197">
        <v>11.483846153846153</v>
      </c>
      <c r="AI22" s="197">
        <v>10.72</v>
      </c>
      <c r="AJ22" s="197">
        <v>4.7761538461538464</v>
      </c>
      <c r="AK22" s="197">
        <v>520.12</v>
      </c>
      <c r="AL22" s="197">
        <v>28.52</v>
      </c>
      <c r="AM22" s="197">
        <v>76.91</v>
      </c>
      <c r="AN22" s="197">
        <v>90.78</v>
      </c>
      <c r="AO22" s="197">
        <v>65.81</v>
      </c>
    </row>
    <row r="23" spans="1:41" x14ac:dyDescent="0.35">
      <c r="A23" s="29">
        <v>21</v>
      </c>
      <c r="B23" s="29">
        <v>8</v>
      </c>
      <c r="C23" s="30" t="s">
        <v>3246</v>
      </c>
      <c r="D23" s="31" t="s">
        <v>529</v>
      </c>
      <c r="E23" s="30" t="s">
        <v>3245</v>
      </c>
      <c r="F23" s="30" t="s">
        <v>939</v>
      </c>
      <c r="G23" s="29">
        <v>541</v>
      </c>
      <c r="H23" s="32" t="s">
        <v>6283</v>
      </c>
      <c r="I23" s="185">
        <v>1.44</v>
      </c>
      <c r="J23" s="185">
        <v>1.28</v>
      </c>
      <c r="K23" s="185">
        <v>0.45</v>
      </c>
      <c r="L23" s="68">
        <v>106950504.25</v>
      </c>
      <c r="M23" s="28">
        <v>96756800.849999994</v>
      </c>
      <c r="N23" s="29">
        <v>2</v>
      </c>
      <c r="O23" s="29">
        <v>0</v>
      </c>
      <c r="P23" s="29">
        <v>0</v>
      </c>
      <c r="Q23" s="99" t="s">
        <v>941</v>
      </c>
      <c r="R23" s="29">
        <v>2</v>
      </c>
      <c r="S23" s="101">
        <v>96215086.849999994</v>
      </c>
      <c r="T23" s="33">
        <v>-134833746.97999999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8">
        <v>1</v>
      </c>
      <c r="AB23" s="7" t="s">
        <v>6621</v>
      </c>
      <c r="AC23" s="7" t="s">
        <v>6631</v>
      </c>
      <c r="AD23" s="55"/>
      <c r="AE23" s="208"/>
      <c r="AG23" s="197">
        <v>11.16</v>
      </c>
      <c r="AH23" s="197">
        <v>14.62869565217391</v>
      </c>
      <c r="AI23" s="197">
        <v>9.5500000000000007</v>
      </c>
      <c r="AJ23" s="197">
        <v>9.9213043478260854</v>
      </c>
      <c r="AK23" s="197">
        <v>191.68</v>
      </c>
      <c r="AL23" s="197">
        <v>100.27</v>
      </c>
      <c r="AM23" s="197">
        <v>62.15</v>
      </c>
      <c r="AN23" s="197">
        <v>319.68</v>
      </c>
      <c r="AO23" s="197">
        <v>35.58</v>
      </c>
    </row>
    <row r="24" spans="1:41" x14ac:dyDescent="0.35">
      <c r="A24" s="29">
        <v>22</v>
      </c>
      <c r="B24" s="29">
        <v>8</v>
      </c>
      <c r="C24" s="30" t="s">
        <v>3246</v>
      </c>
      <c r="D24" s="31" t="s">
        <v>530</v>
      </c>
      <c r="E24" s="30" t="s">
        <v>3250</v>
      </c>
      <c r="F24" s="30" t="s">
        <v>949</v>
      </c>
      <c r="G24" s="29">
        <v>40</v>
      </c>
      <c r="H24" s="32" t="s">
        <v>4883</v>
      </c>
      <c r="I24" s="185">
        <v>3.64</v>
      </c>
      <c r="J24" s="185">
        <v>3.32</v>
      </c>
      <c r="K24" s="185">
        <v>2.2400000000000002</v>
      </c>
      <c r="L24" s="68">
        <v>21208938.239999998</v>
      </c>
      <c r="M24" s="28">
        <v>10260005.52</v>
      </c>
      <c r="N24" s="29">
        <v>0</v>
      </c>
      <c r="O24" s="29">
        <v>0</v>
      </c>
      <c r="P24" s="29">
        <v>0</v>
      </c>
      <c r="Q24" s="99" t="s">
        <v>941</v>
      </c>
      <c r="R24" s="29">
        <v>0</v>
      </c>
      <c r="S24" s="101">
        <v>12845944.439999999</v>
      </c>
      <c r="T24" s="33">
        <v>9932430.0099999998</v>
      </c>
      <c r="U24" s="8">
        <v>1</v>
      </c>
      <c r="V24" s="8">
        <v>1</v>
      </c>
      <c r="W24" s="8">
        <v>1</v>
      </c>
      <c r="X24" s="8">
        <v>0</v>
      </c>
      <c r="Y24" s="8">
        <v>0</v>
      </c>
      <c r="Z24" s="8">
        <v>0</v>
      </c>
      <c r="AA24" s="8">
        <v>0</v>
      </c>
      <c r="AB24" s="7" t="s">
        <v>6620</v>
      </c>
      <c r="AC24" s="7" t="s">
        <v>6627</v>
      </c>
      <c r="AD24" s="55"/>
      <c r="AE24" s="208"/>
      <c r="AG24" s="197">
        <v>22.26</v>
      </c>
      <c r="AH24" s="197">
        <v>12.279375000000002</v>
      </c>
      <c r="AI24" s="197">
        <v>17.12</v>
      </c>
      <c r="AJ24" s="197">
        <v>9.9051562500000099</v>
      </c>
      <c r="AK24" s="197">
        <v>78.989999999999995</v>
      </c>
      <c r="AL24" s="197">
        <v>66.430000000000007</v>
      </c>
      <c r="AM24" s="197">
        <v>61.61</v>
      </c>
      <c r="AN24" s="197">
        <v>135.02000000000001</v>
      </c>
      <c r="AO24" s="197">
        <v>76.16</v>
      </c>
    </row>
    <row r="25" spans="1:41" x14ac:dyDescent="0.35">
      <c r="A25" s="29">
        <v>23</v>
      </c>
      <c r="B25" s="29">
        <v>8</v>
      </c>
      <c r="C25" s="30" t="s">
        <v>3246</v>
      </c>
      <c r="D25" s="31" t="s">
        <v>531</v>
      </c>
      <c r="E25" s="30" t="s">
        <v>3254</v>
      </c>
      <c r="F25" s="30" t="s">
        <v>949</v>
      </c>
      <c r="G25" s="29">
        <v>59</v>
      </c>
      <c r="H25" s="32" t="s">
        <v>6525</v>
      </c>
      <c r="I25" s="185">
        <v>3.59</v>
      </c>
      <c r="J25" s="185">
        <v>3.11</v>
      </c>
      <c r="K25" s="185">
        <v>2.0299999999999998</v>
      </c>
      <c r="L25" s="68">
        <v>50460882.240000002</v>
      </c>
      <c r="M25" s="28">
        <v>7550607.9800000004</v>
      </c>
      <c r="N25" s="29">
        <v>0</v>
      </c>
      <c r="O25" s="29">
        <v>0</v>
      </c>
      <c r="P25" s="29">
        <v>0</v>
      </c>
      <c r="Q25" s="99" t="s">
        <v>941</v>
      </c>
      <c r="R25" s="29">
        <v>0</v>
      </c>
      <c r="S25" s="101">
        <v>10487452.23</v>
      </c>
      <c r="T25" s="33">
        <v>19977284.829999998</v>
      </c>
      <c r="U25" s="8">
        <v>0</v>
      </c>
      <c r="V25" s="8">
        <v>0</v>
      </c>
      <c r="W25" s="8">
        <v>1</v>
      </c>
      <c r="X25" s="8">
        <v>1</v>
      </c>
      <c r="Y25" s="8">
        <v>1</v>
      </c>
      <c r="Z25" s="8">
        <v>0</v>
      </c>
      <c r="AA25" s="8">
        <v>0</v>
      </c>
      <c r="AB25" s="7" t="s">
        <v>6620</v>
      </c>
      <c r="AC25" s="7" t="s">
        <v>6627</v>
      </c>
      <c r="AD25" s="55"/>
      <c r="AE25" s="208"/>
      <c r="AG25" s="197">
        <v>9.6</v>
      </c>
      <c r="AH25" s="197">
        <v>12.589613733905573</v>
      </c>
      <c r="AI25" s="197">
        <v>6.65</v>
      </c>
      <c r="AJ25" s="197">
        <v>10.434721030042912</v>
      </c>
      <c r="AK25" s="197">
        <v>85.32</v>
      </c>
      <c r="AL25" s="197">
        <v>39.49</v>
      </c>
      <c r="AM25" s="197">
        <v>50.8</v>
      </c>
      <c r="AN25" s="197">
        <v>247.69</v>
      </c>
      <c r="AO25" s="197">
        <v>96.98</v>
      </c>
    </row>
    <row r="26" spans="1:41" x14ac:dyDescent="0.35">
      <c r="A26" s="29">
        <v>24</v>
      </c>
      <c r="B26" s="29">
        <v>8</v>
      </c>
      <c r="C26" s="30" t="s">
        <v>3246</v>
      </c>
      <c r="D26" s="31" t="s">
        <v>532</v>
      </c>
      <c r="E26" s="30" t="s">
        <v>3258</v>
      </c>
      <c r="F26" s="30" t="s">
        <v>949</v>
      </c>
      <c r="G26" s="29">
        <v>53</v>
      </c>
      <c r="H26" s="32" t="s">
        <v>6525</v>
      </c>
      <c r="I26" s="185">
        <v>2.02</v>
      </c>
      <c r="J26" s="185">
        <v>1.84</v>
      </c>
      <c r="K26" s="185">
        <v>1.43</v>
      </c>
      <c r="L26" s="68">
        <v>26553530.789999999</v>
      </c>
      <c r="M26" s="28">
        <v>-593956.01</v>
      </c>
      <c r="N26" s="29">
        <v>0</v>
      </c>
      <c r="O26" s="29">
        <v>1</v>
      </c>
      <c r="P26" s="29">
        <v>0</v>
      </c>
      <c r="Q26" s="99">
        <v>402.3</v>
      </c>
      <c r="R26" s="29">
        <v>1</v>
      </c>
      <c r="S26" s="101">
        <v>2940883.08</v>
      </c>
      <c r="T26" s="33">
        <v>11141521.859999999</v>
      </c>
      <c r="U26" s="8">
        <v>0</v>
      </c>
      <c r="V26" s="8">
        <v>0</v>
      </c>
      <c r="W26" s="8">
        <v>0</v>
      </c>
      <c r="X26" s="8">
        <v>1</v>
      </c>
      <c r="Y26" s="8">
        <v>0</v>
      </c>
      <c r="Z26" s="8">
        <v>0</v>
      </c>
      <c r="AA26" s="8">
        <v>0</v>
      </c>
      <c r="AB26" s="7" t="s">
        <v>6621</v>
      </c>
      <c r="AC26" s="7" t="s">
        <v>6632</v>
      </c>
      <c r="AD26" s="55"/>
      <c r="AE26" s="208"/>
      <c r="AG26" s="197">
        <v>3.86</v>
      </c>
      <c r="AH26" s="197">
        <v>12.589613733905573</v>
      </c>
      <c r="AI26" s="197">
        <v>-0.72</v>
      </c>
      <c r="AJ26" s="197">
        <v>10.434721030042912</v>
      </c>
      <c r="AK26" s="197">
        <v>287.33</v>
      </c>
      <c r="AL26" s="197">
        <v>32.82</v>
      </c>
      <c r="AM26" s="197">
        <v>167.88</v>
      </c>
      <c r="AN26" s="197">
        <v>125.32</v>
      </c>
      <c r="AO26" s="197">
        <v>84.49</v>
      </c>
    </row>
    <row r="27" spans="1:41" x14ac:dyDescent="0.35">
      <c r="A27" s="29">
        <v>25</v>
      </c>
      <c r="B27" s="29">
        <v>8</v>
      </c>
      <c r="C27" s="30" t="s">
        <v>3246</v>
      </c>
      <c r="D27" s="31" t="s">
        <v>533</v>
      </c>
      <c r="E27" s="30" t="s">
        <v>3262</v>
      </c>
      <c r="F27" s="30" t="s">
        <v>949</v>
      </c>
      <c r="G27" s="29">
        <v>30</v>
      </c>
      <c r="H27" s="32" t="s">
        <v>4934</v>
      </c>
      <c r="I27" s="185">
        <v>2.63</v>
      </c>
      <c r="J27" s="185">
        <v>2.3199999999999998</v>
      </c>
      <c r="K27" s="185">
        <v>1.81</v>
      </c>
      <c r="L27" s="68">
        <v>11836855.09</v>
      </c>
      <c r="M27" s="28">
        <v>1818043.73</v>
      </c>
      <c r="N27" s="29">
        <v>0</v>
      </c>
      <c r="O27" s="29">
        <v>0</v>
      </c>
      <c r="P27" s="29">
        <v>0</v>
      </c>
      <c r="Q27" s="99" t="s">
        <v>941</v>
      </c>
      <c r="R27" s="29">
        <v>0</v>
      </c>
      <c r="S27" s="101">
        <v>3645141.49</v>
      </c>
      <c r="T27" s="33">
        <v>5910449.04</v>
      </c>
      <c r="U27" s="8">
        <v>0</v>
      </c>
      <c r="V27" s="8">
        <v>1</v>
      </c>
      <c r="W27" s="8">
        <v>0</v>
      </c>
      <c r="X27" s="8">
        <v>1</v>
      </c>
      <c r="Y27" s="8">
        <v>0</v>
      </c>
      <c r="Z27" s="8">
        <v>0</v>
      </c>
      <c r="AA27" s="8">
        <v>0</v>
      </c>
      <c r="AB27" s="7" t="s">
        <v>6625</v>
      </c>
      <c r="AC27" s="7" t="s">
        <v>6628</v>
      </c>
      <c r="AD27" s="55"/>
      <c r="AE27" s="208"/>
      <c r="AG27" s="197">
        <v>8.92</v>
      </c>
      <c r="AH27" s="197">
        <v>11.483846153846153</v>
      </c>
      <c r="AI27" s="197">
        <v>6.18</v>
      </c>
      <c r="AJ27" s="197">
        <v>4.7761538461538464</v>
      </c>
      <c r="AK27" s="197">
        <v>153.41</v>
      </c>
      <c r="AL27" s="197">
        <v>17.149999999999999</v>
      </c>
      <c r="AM27" s="197">
        <v>79.05</v>
      </c>
      <c r="AN27" s="197">
        <v>217.47</v>
      </c>
      <c r="AO27" s="197">
        <v>83.11</v>
      </c>
    </row>
    <row r="28" spans="1:41" x14ac:dyDescent="0.35">
      <c r="A28" s="29">
        <v>26</v>
      </c>
      <c r="B28" s="29">
        <v>8</v>
      </c>
      <c r="C28" s="30" t="s">
        <v>3246</v>
      </c>
      <c r="D28" s="31" t="s">
        <v>534</v>
      </c>
      <c r="E28" s="30" t="s">
        <v>3266</v>
      </c>
      <c r="F28" s="30" t="s">
        <v>949</v>
      </c>
      <c r="G28" s="29">
        <v>32</v>
      </c>
      <c r="H28" s="32" t="s">
        <v>4883</v>
      </c>
      <c r="I28" s="185">
        <v>3.45</v>
      </c>
      <c r="J28" s="185">
        <v>3.13</v>
      </c>
      <c r="K28" s="185">
        <v>2.4900000000000002</v>
      </c>
      <c r="L28" s="68">
        <v>17833641.030000001</v>
      </c>
      <c r="M28" s="28">
        <v>2536526.08</v>
      </c>
      <c r="N28" s="29">
        <v>0</v>
      </c>
      <c r="O28" s="29">
        <v>0</v>
      </c>
      <c r="P28" s="29">
        <v>0</v>
      </c>
      <c r="Q28" s="99" t="s">
        <v>941</v>
      </c>
      <c r="R28" s="29">
        <v>0</v>
      </c>
      <c r="S28" s="101">
        <v>4072867.66</v>
      </c>
      <c r="T28" s="33">
        <v>10819372.35</v>
      </c>
      <c r="U28" s="8">
        <v>0</v>
      </c>
      <c r="V28" s="8">
        <v>0</v>
      </c>
      <c r="W28" s="8">
        <v>0</v>
      </c>
      <c r="X28" s="8">
        <v>1</v>
      </c>
      <c r="Y28" s="8">
        <v>0</v>
      </c>
      <c r="Z28" s="8">
        <v>0</v>
      </c>
      <c r="AA28" s="8">
        <v>0</v>
      </c>
      <c r="AB28" s="7" t="s">
        <v>6621</v>
      </c>
      <c r="AC28" s="7" t="s">
        <v>6626</v>
      </c>
      <c r="AD28" s="55"/>
      <c r="AE28" s="208"/>
      <c r="AG28" s="197">
        <v>7.27</v>
      </c>
      <c r="AH28" s="197">
        <v>12.279375000000002</v>
      </c>
      <c r="AI28" s="197">
        <v>5.89</v>
      </c>
      <c r="AJ28" s="197">
        <v>9.9051562500000099</v>
      </c>
      <c r="AK28" s="197">
        <v>160.59</v>
      </c>
      <c r="AL28" s="197">
        <v>22.62</v>
      </c>
      <c r="AM28" s="197">
        <v>69.23</v>
      </c>
      <c r="AN28" s="197">
        <v>222.25</v>
      </c>
      <c r="AO28" s="197">
        <v>78.98</v>
      </c>
    </row>
    <row r="29" spans="1:41" x14ac:dyDescent="0.35">
      <c r="A29" s="29">
        <v>27</v>
      </c>
      <c r="B29" s="29">
        <v>8</v>
      </c>
      <c r="C29" s="30" t="s">
        <v>3246</v>
      </c>
      <c r="D29" s="31" t="s">
        <v>535</v>
      </c>
      <c r="E29" s="30" t="s">
        <v>3270</v>
      </c>
      <c r="F29" s="30" t="s">
        <v>949</v>
      </c>
      <c r="G29" s="29">
        <v>50</v>
      </c>
      <c r="H29" s="32" t="s">
        <v>4883</v>
      </c>
      <c r="I29" s="185">
        <v>2.72</v>
      </c>
      <c r="J29" s="185">
        <v>2.27</v>
      </c>
      <c r="K29" s="185">
        <v>1.33</v>
      </c>
      <c r="L29" s="68">
        <v>16652375.130000001</v>
      </c>
      <c r="M29" s="28">
        <v>-893320.86</v>
      </c>
      <c r="N29" s="29">
        <v>0</v>
      </c>
      <c r="O29" s="29">
        <v>1</v>
      </c>
      <c r="P29" s="29">
        <v>0</v>
      </c>
      <c r="Q29" s="99">
        <v>167.7</v>
      </c>
      <c r="R29" s="29">
        <v>1</v>
      </c>
      <c r="S29" s="101">
        <v>1919037.66</v>
      </c>
      <c r="T29" s="33">
        <v>3218145.82</v>
      </c>
      <c r="U29" s="8">
        <v>0</v>
      </c>
      <c r="V29" s="8">
        <v>0</v>
      </c>
      <c r="W29" s="8">
        <v>1</v>
      </c>
      <c r="X29" s="8">
        <v>1</v>
      </c>
      <c r="Y29" s="8">
        <v>0</v>
      </c>
      <c r="Z29" s="8">
        <v>0</v>
      </c>
      <c r="AA29" s="8">
        <v>0</v>
      </c>
      <c r="AB29" s="7" t="s">
        <v>6625</v>
      </c>
      <c r="AC29" s="7" t="s">
        <v>6633</v>
      </c>
      <c r="AD29" s="55"/>
      <c r="AE29" s="208"/>
      <c r="AG29" s="197">
        <v>3.05</v>
      </c>
      <c r="AH29" s="197">
        <v>12.279375000000002</v>
      </c>
      <c r="AI29" s="197">
        <v>-1.73</v>
      </c>
      <c r="AJ29" s="197">
        <v>9.9051562500000099</v>
      </c>
      <c r="AK29" s="197">
        <v>66.56</v>
      </c>
      <c r="AL29" s="197">
        <v>39.44</v>
      </c>
      <c r="AM29" s="197">
        <v>92.47</v>
      </c>
      <c r="AN29" s="197">
        <v>156.63</v>
      </c>
      <c r="AO29" s="197">
        <v>75.02</v>
      </c>
    </row>
    <row r="30" spans="1:41" x14ac:dyDescent="0.35">
      <c r="A30" s="29">
        <v>28</v>
      </c>
      <c r="B30" s="29">
        <v>8</v>
      </c>
      <c r="C30" s="30" t="s">
        <v>3246</v>
      </c>
      <c r="D30" s="31" t="s">
        <v>536</v>
      </c>
      <c r="E30" s="30" t="s">
        <v>3275</v>
      </c>
      <c r="F30" s="30" t="s">
        <v>949</v>
      </c>
      <c r="G30" s="29">
        <v>113</v>
      </c>
      <c r="H30" s="32" t="s">
        <v>4877</v>
      </c>
      <c r="I30" s="185">
        <v>1.32</v>
      </c>
      <c r="J30" s="185">
        <v>1.05</v>
      </c>
      <c r="K30" s="185">
        <v>0.54</v>
      </c>
      <c r="L30" s="68">
        <v>20756865.629999999</v>
      </c>
      <c r="M30" s="28">
        <v>20348329.920000002</v>
      </c>
      <c r="N30" s="29">
        <v>2</v>
      </c>
      <c r="O30" s="29">
        <v>0</v>
      </c>
      <c r="P30" s="29">
        <v>0</v>
      </c>
      <c r="Q30" s="99" t="s">
        <v>941</v>
      </c>
      <c r="R30" s="29">
        <v>2</v>
      </c>
      <c r="S30" s="101">
        <v>25067239.699999999</v>
      </c>
      <c r="T30" s="33">
        <v>-30132162.539999999</v>
      </c>
      <c r="U30" s="8">
        <v>1</v>
      </c>
      <c r="V30" s="8">
        <v>1</v>
      </c>
      <c r="W30" s="8">
        <v>0</v>
      </c>
      <c r="X30" s="8">
        <v>1</v>
      </c>
      <c r="Y30" s="8">
        <v>0</v>
      </c>
      <c r="Z30" s="8">
        <v>0</v>
      </c>
      <c r="AA30" s="8">
        <v>0</v>
      </c>
      <c r="AB30" s="7" t="s">
        <v>6620</v>
      </c>
      <c r="AC30" s="7" t="s">
        <v>6634</v>
      </c>
      <c r="AD30" s="55"/>
      <c r="AE30" s="208"/>
      <c r="AG30" s="197">
        <v>12.52</v>
      </c>
      <c r="AH30" s="197">
        <v>11.773035714285713</v>
      </c>
      <c r="AI30" s="197">
        <v>9.1199999999999992</v>
      </c>
      <c r="AJ30" s="197">
        <v>8.9075000000000006</v>
      </c>
      <c r="AK30" s="197">
        <v>252.46</v>
      </c>
      <c r="AL30" s="197">
        <v>43.38</v>
      </c>
      <c r="AM30" s="197">
        <v>76.13</v>
      </c>
      <c r="AN30" s="197">
        <v>229.37</v>
      </c>
      <c r="AO30" s="197">
        <v>95.68</v>
      </c>
    </row>
    <row r="31" spans="1:41" x14ac:dyDescent="0.35">
      <c r="A31" s="29">
        <v>29</v>
      </c>
      <c r="B31" s="29">
        <v>8</v>
      </c>
      <c r="C31" s="30" t="s">
        <v>3246</v>
      </c>
      <c r="D31" s="31" t="s">
        <v>537</v>
      </c>
      <c r="E31" s="30" t="s">
        <v>3279</v>
      </c>
      <c r="F31" s="30" t="s">
        <v>949</v>
      </c>
      <c r="G31" s="29">
        <v>51</v>
      </c>
      <c r="H31" s="32" t="s">
        <v>4883</v>
      </c>
      <c r="I31" s="185">
        <v>1.81</v>
      </c>
      <c r="J31" s="185">
        <v>1.54</v>
      </c>
      <c r="K31" s="185">
        <v>0.93</v>
      </c>
      <c r="L31" s="68">
        <v>11143947.26</v>
      </c>
      <c r="M31" s="28">
        <v>6333894.8300000001</v>
      </c>
      <c r="N31" s="29">
        <v>0</v>
      </c>
      <c r="O31" s="29">
        <v>0</v>
      </c>
      <c r="P31" s="29">
        <v>0</v>
      </c>
      <c r="Q31" s="99" t="s">
        <v>941</v>
      </c>
      <c r="R31" s="29">
        <v>0</v>
      </c>
      <c r="S31" s="101">
        <v>8988718.0500000007</v>
      </c>
      <c r="T31" s="33">
        <v>-947794.93</v>
      </c>
      <c r="U31" s="8">
        <v>1</v>
      </c>
      <c r="V31" s="8">
        <v>1</v>
      </c>
      <c r="W31" s="8">
        <v>0</v>
      </c>
      <c r="X31" s="8">
        <v>1</v>
      </c>
      <c r="Y31" s="8">
        <v>1</v>
      </c>
      <c r="Z31" s="8">
        <v>0</v>
      </c>
      <c r="AA31" s="8">
        <v>0</v>
      </c>
      <c r="AB31" s="7" t="s">
        <v>6624</v>
      </c>
      <c r="AC31" s="7" t="s">
        <v>6635</v>
      </c>
      <c r="AD31" s="55"/>
      <c r="AE31" s="208"/>
      <c r="AG31" s="197">
        <v>14.26</v>
      </c>
      <c r="AH31" s="197">
        <v>12.279375000000002</v>
      </c>
      <c r="AI31" s="197">
        <v>12.08</v>
      </c>
      <c r="AJ31" s="197">
        <v>9.9051562500000099</v>
      </c>
      <c r="AK31" s="197">
        <v>256.63</v>
      </c>
      <c r="AL31" s="197">
        <v>29.66</v>
      </c>
      <c r="AM31" s="197">
        <v>57.91</v>
      </c>
      <c r="AN31" s="197">
        <v>192.32</v>
      </c>
      <c r="AO31" s="197">
        <v>99.85</v>
      </c>
    </row>
    <row r="32" spans="1:41" x14ac:dyDescent="0.35">
      <c r="A32" s="29">
        <v>30</v>
      </c>
      <c r="B32" s="29">
        <v>8</v>
      </c>
      <c r="C32" s="30" t="s">
        <v>3246</v>
      </c>
      <c r="D32" s="31" t="s">
        <v>538</v>
      </c>
      <c r="E32" s="30" t="s">
        <v>3283</v>
      </c>
      <c r="F32" s="30" t="s">
        <v>949</v>
      </c>
      <c r="G32" s="29">
        <v>42</v>
      </c>
      <c r="H32" s="32" t="s">
        <v>4883</v>
      </c>
      <c r="I32" s="185">
        <v>1.42</v>
      </c>
      <c r="J32" s="185">
        <v>1.23</v>
      </c>
      <c r="K32" s="185">
        <v>0.86</v>
      </c>
      <c r="L32" s="68">
        <v>7209392.8600000003</v>
      </c>
      <c r="M32" s="28">
        <v>197675.84</v>
      </c>
      <c r="N32" s="29">
        <v>1</v>
      </c>
      <c r="O32" s="29">
        <v>0</v>
      </c>
      <c r="P32" s="29">
        <v>0</v>
      </c>
      <c r="Q32" s="99" t="s">
        <v>941</v>
      </c>
      <c r="R32" s="29">
        <v>1</v>
      </c>
      <c r="S32" s="101">
        <v>2995676.29</v>
      </c>
      <c r="T32" s="33">
        <v>-2438012.83</v>
      </c>
      <c r="U32" s="8">
        <v>0</v>
      </c>
      <c r="V32" s="8">
        <v>0</v>
      </c>
      <c r="W32" s="8">
        <v>0</v>
      </c>
      <c r="X32" s="8">
        <v>1</v>
      </c>
      <c r="Y32" s="8">
        <v>0</v>
      </c>
      <c r="Z32" s="8">
        <v>0</v>
      </c>
      <c r="AA32" s="8">
        <v>0</v>
      </c>
      <c r="AB32" s="7" t="s">
        <v>6621</v>
      </c>
      <c r="AC32" s="7" t="s">
        <v>6632</v>
      </c>
      <c r="AD32" s="55"/>
      <c r="AE32" s="208"/>
      <c r="AG32" s="197">
        <v>5.41</v>
      </c>
      <c r="AH32" s="197">
        <v>12.279375000000002</v>
      </c>
      <c r="AI32" s="197">
        <v>0.43</v>
      </c>
      <c r="AJ32" s="197">
        <v>9.9051562500000099</v>
      </c>
      <c r="AK32" s="197">
        <v>213.15</v>
      </c>
      <c r="AL32" s="197">
        <v>27.91</v>
      </c>
      <c r="AM32" s="197">
        <v>80.510000000000005</v>
      </c>
      <c r="AN32" s="197">
        <v>204.14</v>
      </c>
      <c r="AO32" s="197">
        <v>86.09</v>
      </c>
    </row>
    <row r="33" spans="1:41" x14ac:dyDescent="0.35">
      <c r="A33" s="29">
        <v>31</v>
      </c>
      <c r="B33" s="29">
        <v>8</v>
      </c>
      <c r="C33" s="30" t="s">
        <v>3246</v>
      </c>
      <c r="D33" s="31" t="s">
        <v>539</v>
      </c>
      <c r="E33" s="30" t="s">
        <v>3287</v>
      </c>
      <c r="F33" s="30" t="s">
        <v>949</v>
      </c>
      <c r="G33" s="29">
        <v>49</v>
      </c>
      <c r="H33" s="32" t="s">
        <v>6525</v>
      </c>
      <c r="I33" s="185">
        <v>2.97</v>
      </c>
      <c r="J33" s="185">
        <v>2.62</v>
      </c>
      <c r="K33" s="185">
        <v>2.13</v>
      </c>
      <c r="L33" s="68">
        <v>28713954.780000001</v>
      </c>
      <c r="M33" s="28">
        <v>4768902.5</v>
      </c>
      <c r="N33" s="29">
        <v>0</v>
      </c>
      <c r="O33" s="29">
        <v>0</v>
      </c>
      <c r="P33" s="29">
        <v>0</v>
      </c>
      <c r="Q33" s="99" t="s">
        <v>941</v>
      </c>
      <c r="R33" s="29">
        <v>0</v>
      </c>
      <c r="S33" s="101">
        <v>6604275.7199999997</v>
      </c>
      <c r="T33" s="33">
        <v>16457308.529999999</v>
      </c>
      <c r="U33" s="8">
        <v>0</v>
      </c>
      <c r="V33" s="8">
        <v>0</v>
      </c>
      <c r="W33" s="8">
        <v>1</v>
      </c>
      <c r="X33" s="8">
        <v>1</v>
      </c>
      <c r="Y33" s="8">
        <v>1</v>
      </c>
      <c r="Z33" s="8">
        <v>0</v>
      </c>
      <c r="AA33" s="8">
        <v>0</v>
      </c>
      <c r="AB33" s="7" t="s">
        <v>6620</v>
      </c>
      <c r="AC33" s="7" t="s">
        <v>6627</v>
      </c>
      <c r="AD33" s="55"/>
      <c r="AE33" s="208"/>
      <c r="AG33" s="197">
        <v>8.17</v>
      </c>
      <c r="AH33" s="197">
        <v>12.589613733905573</v>
      </c>
      <c r="AI33" s="197">
        <v>6.01</v>
      </c>
      <c r="AJ33" s="197">
        <v>10.434721030042912</v>
      </c>
      <c r="AK33" s="197">
        <v>66.88</v>
      </c>
      <c r="AL33" s="197">
        <v>27.69</v>
      </c>
      <c r="AM33" s="197">
        <v>52.86</v>
      </c>
      <c r="AN33" s="197">
        <v>127.82</v>
      </c>
      <c r="AO33" s="197">
        <v>78.98</v>
      </c>
    </row>
    <row r="34" spans="1:41" x14ac:dyDescent="0.35">
      <c r="A34" s="29">
        <v>32</v>
      </c>
      <c r="B34" s="29">
        <v>8</v>
      </c>
      <c r="C34" s="30" t="s">
        <v>3246</v>
      </c>
      <c r="D34" s="31" t="s">
        <v>540</v>
      </c>
      <c r="E34" s="30" t="s">
        <v>3291</v>
      </c>
      <c r="F34" s="30" t="s">
        <v>949</v>
      </c>
      <c r="G34" s="29">
        <v>60</v>
      </c>
      <c r="H34" s="32" t="s">
        <v>6524</v>
      </c>
      <c r="I34" s="185">
        <v>1.31</v>
      </c>
      <c r="J34" s="185">
        <v>1.1399999999999999</v>
      </c>
      <c r="K34" s="185">
        <v>0.72</v>
      </c>
      <c r="L34" s="68">
        <v>12042066.300000001</v>
      </c>
      <c r="M34" s="28">
        <v>5240709.9800000004</v>
      </c>
      <c r="N34" s="29">
        <v>2</v>
      </c>
      <c r="O34" s="29">
        <v>0</v>
      </c>
      <c r="P34" s="29">
        <v>0</v>
      </c>
      <c r="Q34" s="99" t="s">
        <v>941</v>
      </c>
      <c r="R34" s="29">
        <v>2</v>
      </c>
      <c r="S34" s="101">
        <v>10697913.810000001</v>
      </c>
      <c r="T34" s="33">
        <v>-11016732.4</v>
      </c>
      <c r="U34" s="8">
        <v>0</v>
      </c>
      <c r="V34" s="8">
        <v>0</v>
      </c>
      <c r="W34" s="8">
        <v>0</v>
      </c>
      <c r="X34" s="8">
        <v>1</v>
      </c>
      <c r="Y34" s="8">
        <v>0</v>
      </c>
      <c r="Z34" s="8">
        <v>0</v>
      </c>
      <c r="AA34" s="8">
        <v>0</v>
      </c>
      <c r="AB34" s="7" t="s">
        <v>6621</v>
      </c>
      <c r="AC34" s="7" t="s">
        <v>6631</v>
      </c>
      <c r="AD34" s="55"/>
      <c r="AE34" s="208"/>
      <c r="AG34" s="197">
        <v>8.65</v>
      </c>
      <c r="AH34" s="197">
        <v>13.865599999999999</v>
      </c>
      <c r="AI34" s="197">
        <v>4.71</v>
      </c>
      <c r="AJ34" s="197">
        <v>7.7052000000000023</v>
      </c>
      <c r="AK34" s="197">
        <v>246.71</v>
      </c>
      <c r="AL34" s="197">
        <v>45.94</v>
      </c>
      <c r="AM34" s="197">
        <v>63.96</v>
      </c>
      <c r="AN34" s="197">
        <v>185.12</v>
      </c>
      <c r="AO34" s="197">
        <v>61.2</v>
      </c>
    </row>
    <row r="35" spans="1:41" x14ac:dyDescent="0.35">
      <c r="A35" s="29">
        <v>33</v>
      </c>
      <c r="B35" s="29">
        <v>8</v>
      </c>
      <c r="C35" s="30" t="s">
        <v>3246</v>
      </c>
      <c r="D35" s="31" t="s">
        <v>541</v>
      </c>
      <c r="E35" s="30" t="s">
        <v>3295</v>
      </c>
      <c r="F35" s="30" t="s">
        <v>949</v>
      </c>
      <c r="G35" s="29">
        <v>38</v>
      </c>
      <c r="H35" s="32" t="s">
        <v>6525</v>
      </c>
      <c r="I35" s="185">
        <v>7.3</v>
      </c>
      <c r="J35" s="185">
        <v>6.88</v>
      </c>
      <c r="K35" s="185">
        <v>6.31</v>
      </c>
      <c r="L35" s="68">
        <v>58012956.460000001</v>
      </c>
      <c r="M35" s="28">
        <v>918305.59</v>
      </c>
      <c r="N35" s="29">
        <v>0</v>
      </c>
      <c r="O35" s="29">
        <v>0</v>
      </c>
      <c r="P35" s="29">
        <v>0</v>
      </c>
      <c r="Q35" s="99" t="s">
        <v>941</v>
      </c>
      <c r="R35" s="29">
        <v>0</v>
      </c>
      <c r="S35" s="101">
        <v>3662804.93</v>
      </c>
      <c r="T35" s="33">
        <v>48966234.369999997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7" t="s">
        <v>6622</v>
      </c>
      <c r="AC35" s="7" t="s">
        <v>6636</v>
      </c>
      <c r="AD35" s="55"/>
      <c r="AE35" s="208"/>
      <c r="AG35" s="197">
        <v>5.59</v>
      </c>
      <c r="AH35" s="197">
        <v>12.589613733905573</v>
      </c>
      <c r="AI35" s="197">
        <v>0.94</v>
      </c>
      <c r="AJ35" s="197">
        <v>10.434721030042912</v>
      </c>
      <c r="AK35" s="197">
        <v>99.42</v>
      </c>
      <c r="AL35" s="197">
        <v>76.489999999999995</v>
      </c>
      <c r="AM35" s="197">
        <v>104.45</v>
      </c>
      <c r="AN35" s="197">
        <v>211.43</v>
      </c>
      <c r="AO35" s="197">
        <v>76.33</v>
      </c>
    </row>
    <row r="36" spans="1:41" x14ac:dyDescent="0.35">
      <c r="A36" s="29">
        <v>34</v>
      </c>
      <c r="B36" s="29">
        <v>8</v>
      </c>
      <c r="C36" s="30" t="s">
        <v>3246</v>
      </c>
      <c r="D36" s="31" t="s">
        <v>542</v>
      </c>
      <c r="E36" s="30" t="s">
        <v>3299</v>
      </c>
      <c r="F36" s="30" t="s">
        <v>949</v>
      </c>
      <c r="G36" s="29">
        <v>30</v>
      </c>
      <c r="H36" s="32" t="s">
        <v>4883</v>
      </c>
      <c r="I36" s="185">
        <v>2.5</v>
      </c>
      <c r="J36" s="185">
        <v>2.13</v>
      </c>
      <c r="K36" s="185">
        <v>1.55</v>
      </c>
      <c r="L36" s="68">
        <v>13830081.6</v>
      </c>
      <c r="M36" s="28">
        <v>4852470.63</v>
      </c>
      <c r="N36" s="29">
        <v>0</v>
      </c>
      <c r="O36" s="29">
        <v>0</v>
      </c>
      <c r="P36" s="29">
        <v>0</v>
      </c>
      <c r="Q36" s="99" t="s">
        <v>941</v>
      </c>
      <c r="R36" s="29">
        <v>0</v>
      </c>
      <c r="S36" s="101">
        <v>7794618.2000000002</v>
      </c>
      <c r="T36" s="33">
        <v>5104190.9800000004</v>
      </c>
      <c r="U36" s="8">
        <v>1</v>
      </c>
      <c r="V36" s="8">
        <v>0</v>
      </c>
      <c r="W36" s="8">
        <v>0</v>
      </c>
      <c r="X36" s="8">
        <v>1</v>
      </c>
      <c r="Y36" s="8">
        <v>0</v>
      </c>
      <c r="Z36" s="8">
        <v>0</v>
      </c>
      <c r="AA36" s="8">
        <v>0</v>
      </c>
      <c r="AB36" s="7" t="s">
        <v>6625</v>
      </c>
      <c r="AC36" s="7" t="s">
        <v>6628</v>
      </c>
      <c r="AD36" s="55"/>
      <c r="AE36" s="208"/>
      <c r="AG36" s="197">
        <v>17.11</v>
      </c>
      <c r="AH36" s="197">
        <v>12.279375000000002</v>
      </c>
      <c r="AI36" s="197">
        <v>6.54</v>
      </c>
      <c r="AJ36" s="197">
        <v>9.9051562500000099</v>
      </c>
      <c r="AK36" s="197">
        <v>150.21</v>
      </c>
      <c r="AL36" s="197">
        <v>26.29</v>
      </c>
      <c r="AM36" s="197">
        <v>145.96</v>
      </c>
      <c r="AN36" s="197">
        <v>128.38999999999999</v>
      </c>
      <c r="AO36" s="197">
        <v>94.08</v>
      </c>
    </row>
    <row r="37" spans="1:41" x14ac:dyDescent="0.35">
      <c r="A37" s="29">
        <v>35</v>
      </c>
      <c r="B37" s="29">
        <v>8</v>
      </c>
      <c r="C37" s="30" t="s">
        <v>3342</v>
      </c>
      <c r="D37" s="31" t="s">
        <v>543</v>
      </c>
      <c r="E37" s="30" t="s">
        <v>3341</v>
      </c>
      <c r="F37" s="30" t="s">
        <v>929</v>
      </c>
      <c r="G37" s="29">
        <v>882</v>
      </c>
      <c r="H37" s="32" t="s">
        <v>6514</v>
      </c>
      <c r="I37" s="185">
        <v>1.44</v>
      </c>
      <c r="J37" s="185">
        <v>1.18</v>
      </c>
      <c r="K37" s="185">
        <v>0.46</v>
      </c>
      <c r="L37" s="68">
        <v>260960056.25</v>
      </c>
      <c r="M37" s="28">
        <v>155137408.31999999</v>
      </c>
      <c r="N37" s="29">
        <v>2</v>
      </c>
      <c r="O37" s="29">
        <v>0</v>
      </c>
      <c r="P37" s="29">
        <v>0</v>
      </c>
      <c r="Q37" s="99" t="s">
        <v>941</v>
      </c>
      <c r="R37" s="29">
        <v>2</v>
      </c>
      <c r="S37" s="101">
        <v>213750086.5</v>
      </c>
      <c r="T37" s="33">
        <v>-316430461.88999999</v>
      </c>
      <c r="U37" s="8">
        <v>0</v>
      </c>
      <c r="V37" s="8">
        <v>0</v>
      </c>
      <c r="W37" s="8">
        <v>1</v>
      </c>
      <c r="X37" s="8">
        <v>0</v>
      </c>
      <c r="Y37" s="8">
        <v>0</v>
      </c>
      <c r="Z37" s="8">
        <v>0</v>
      </c>
      <c r="AA37" s="8">
        <v>0</v>
      </c>
      <c r="AB37" s="7" t="s">
        <v>6621</v>
      </c>
      <c r="AC37" s="7" t="s">
        <v>6631</v>
      </c>
      <c r="AD37" s="55"/>
      <c r="AE37" s="208"/>
      <c r="AG37" s="197">
        <v>12.34</v>
      </c>
      <c r="AH37" s="197">
        <v>14.749375000000002</v>
      </c>
      <c r="AI37" s="197">
        <v>7.31</v>
      </c>
      <c r="AJ37" s="197">
        <v>8.8931249999999995</v>
      </c>
      <c r="AK37" s="197">
        <v>170.9</v>
      </c>
      <c r="AL37" s="197">
        <v>69.88</v>
      </c>
      <c r="AM37" s="197">
        <v>80.72</v>
      </c>
      <c r="AN37" s="197">
        <v>116.43</v>
      </c>
      <c r="AO37" s="197">
        <v>62.76</v>
      </c>
    </row>
    <row r="38" spans="1:41" x14ac:dyDescent="0.35">
      <c r="A38" s="29">
        <v>36</v>
      </c>
      <c r="B38" s="29">
        <v>8</v>
      </c>
      <c r="C38" s="30" t="s">
        <v>3342</v>
      </c>
      <c r="D38" s="31" t="s">
        <v>544</v>
      </c>
      <c r="E38" s="30" t="s">
        <v>3346</v>
      </c>
      <c r="F38" s="30" t="s">
        <v>949</v>
      </c>
      <c r="G38" s="29">
        <v>40</v>
      </c>
      <c r="H38" s="32" t="s">
        <v>6525</v>
      </c>
      <c r="I38" s="185">
        <v>2.41</v>
      </c>
      <c r="J38" s="185">
        <v>2.08</v>
      </c>
      <c r="K38" s="185">
        <v>1.65</v>
      </c>
      <c r="L38" s="68">
        <v>22280512.43</v>
      </c>
      <c r="M38" s="28">
        <v>8923047.2300000004</v>
      </c>
      <c r="N38" s="29">
        <v>0</v>
      </c>
      <c r="O38" s="29">
        <v>0</v>
      </c>
      <c r="P38" s="29">
        <v>0</v>
      </c>
      <c r="Q38" s="99" t="s">
        <v>941</v>
      </c>
      <c r="R38" s="29">
        <v>0</v>
      </c>
      <c r="S38" s="101">
        <v>12679379.27</v>
      </c>
      <c r="T38" s="33">
        <v>10032036</v>
      </c>
      <c r="U38" s="8">
        <v>1</v>
      </c>
      <c r="V38" s="8">
        <v>1</v>
      </c>
      <c r="W38" s="8">
        <v>0</v>
      </c>
      <c r="X38" s="8">
        <v>1</v>
      </c>
      <c r="Y38" s="8">
        <v>0</v>
      </c>
      <c r="Z38" s="8">
        <v>0</v>
      </c>
      <c r="AA38" s="8">
        <v>0</v>
      </c>
      <c r="AB38" s="7" t="s">
        <v>6620</v>
      </c>
      <c r="AC38" s="7" t="s">
        <v>6627</v>
      </c>
      <c r="AD38" s="55"/>
      <c r="AE38" s="208"/>
      <c r="AG38" s="197">
        <v>16.47</v>
      </c>
      <c r="AH38" s="197">
        <v>12.589613733905573</v>
      </c>
      <c r="AI38" s="197">
        <v>13.4</v>
      </c>
      <c r="AJ38" s="197">
        <v>10.434721030042912</v>
      </c>
      <c r="AK38" s="197">
        <v>166.51</v>
      </c>
      <c r="AL38" s="197">
        <v>51.54</v>
      </c>
      <c r="AM38" s="197">
        <v>108.03</v>
      </c>
      <c r="AN38" s="197">
        <v>90.09</v>
      </c>
      <c r="AO38" s="197">
        <v>99.7</v>
      </c>
    </row>
    <row r="39" spans="1:41" x14ac:dyDescent="0.35">
      <c r="A39" s="29">
        <v>37</v>
      </c>
      <c r="B39" s="29">
        <v>8</v>
      </c>
      <c r="C39" s="30" t="s">
        <v>3342</v>
      </c>
      <c r="D39" s="31" t="s">
        <v>545</v>
      </c>
      <c r="E39" s="30" t="s">
        <v>3350</v>
      </c>
      <c r="F39" s="30" t="s">
        <v>949</v>
      </c>
      <c r="G39" s="29">
        <v>39</v>
      </c>
      <c r="H39" s="32" t="s">
        <v>4883</v>
      </c>
      <c r="I39" s="185">
        <v>1.78</v>
      </c>
      <c r="J39" s="185">
        <v>1.66</v>
      </c>
      <c r="K39" s="185">
        <v>1.44</v>
      </c>
      <c r="L39" s="68">
        <v>16775382.039999999</v>
      </c>
      <c r="M39" s="28">
        <v>3775247.63</v>
      </c>
      <c r="N39" s="29">
        <v>0</v>
      </c>
      <c r="O39" s="29">
        <v>0</v>
      </c>
      <c r="P39" s="29">
        <v>0</v>
      </c>
      <c r="Q39" s="99" t="s">
        <v>941</v>
      </c>
      <c r="R39" s="29">
        <v>0</v>
      </c>
      <c r="S39" s="101">
        <v>4950792.42</v>
      </c>
      <c r="T39" s="33">
        <v>9529998.7400000002</v>
      </c>
      <c r="U39" s="8">
        <v>0</v>
      </c>
      <c r="V39" s="8">
        <v>0</v>
      </c>
      <c r="W39" s="8">
        <v>0</v>
      </c>
      <c r="X39" s="8">
        <v>1</v>
      </c>
      <c r="Y39" s="8">
        <v>0</v>
      </c>
      <c r="Z39" s="8">
        <v>1</v>
      </c>
      <c r="AA39" s="8">
        <v>1</v>
      </c>
      <c r="AB39" s="7" t="s">
        <v>6620</v>
      </c>
      <c r="AC39" s="7" t="s">
        <v>6627</v>
      </c>
      <c r="AD39" s="55"/>
      <c r="AE39" s="208"/>
      <c r="AG39" s="197">
        <v>9.15</v>
      </c>
      <c r="AH39" s="197">
        <v>12.279375000000002</v>
      </c>
      <c r="AI39" s="197">
        <v>6.6</v>
      </c>
      <c r="AJ39" s="197">
        <v>9.9051562500000099</v>
      </c>
      <c r="AK39" s="197">
        <v>391.48</v>
      </c>
      <c r="AL39" s="197">
        <v>46.49</v>
      </c>
      <c r="AM39" s="197">
        <v>60.29</v>
      </c>
      <c r="AN39" s="197">
        <v>87.04</v>
      </c>
      <c r="AO39" s="197">
        <v>56.18</v>
      </c>
    </row>
    <row r="40" spans="1:41" x14ac:dyDescent="0.35">
      <c r="A40" s="29">
        <v>38</v>
      </c>
      <c r="B40" s="29">
        <v>8</v>
      </c>
      <c r="C40" s="30" t="s">
        <v>3342</v>
      </c>
      <c r="D40" s="31" t="s">
        <v>546</v>
      </c>
      <c r="E40" s="30" t="s">
        <v>3354</v>
      </c>
      <c r="F40" s="30" t="s">
        <v>949</v>
      </c>
      <c r="G40" s="29">
        <v>90</v>
      </c>
      <c r="H40" s="32" t="s">
        <v>6525</v>
      </c>
      <c r="I40" s="185">
        <v>1.19</v>
      </c>
      <c r="J40" s="185">
        <v>0.84</v>
      </c>
      <c r="K40" s="185">
        <v>0.51</v>
      </c>
      <c r="L40" s="68">
        <v>13598065.140000001</v>
      </c>
      <c r="M40" s="28">
        <v>6976871.9000000004</v>
      </c>
      <c r="N40" s="29">
        <v>3</v>
      </c>
      <c r="O40" s="29">
        <v>0</v>
      </c>
      <c r="P40" s="29">
        <v>0</v>
      </c>
      <c r="Q40" s="99" t="s">
        <v>941</v>
      </c>
      <c r="R40" s="29">
        <v>3</v>
      </c>
      <c r="S40" s="101">
        <v>10657717.939999999</v>
      </c>
      <c r="T40" s="33">
        <v>-33465609.559999999</v>
      </c>
      <c r="U40" s="8">
        <v>0</v>
      </c>
      <c r="V40" s="8">
        <v>0</v>
      </c>
      <c r="W40" s="8">
        <v>0</v>
      </c>
      <c r="X40" s="8">
        <v>1</v>
      </c>
      <c r="Y40" s="8">
        <v>0</v>
      </c>
      <c r="Z40" s="8">
        <v>1</v>
      </c>
      <c r="AA40" s="8">
        <v>0</v>
      </c>
      <c r="AB40" s="7" t="s">
        <v>6625</v>
      </c>
      <c r="AC40" s="7" t="s">
        <v>6637</v>
      </c>
      <c r="AD40" s="55"/>
      <c r="AE40" s="208"/>
      <c r="AG40" s="197">
        <v>7.61</v>
      </c>
      <c r="AH40" s="197">
        <v>12.589613733905573</v>
      </c>
      <c r="AI40" s="197">
        <v>5.3</v>
      </c>
      <c r="AJ40" s="197">
        <v>10.434721030042912</v>
      </c>
      <c r="AK40" s="197">
        <v>457.12</v>
      </c>
      <c r="AL40" s="197">
        <v>44.81</v>
      </c>
      <c r="AM40" s="197">
        <v>149.19</v>
      </c>
      <c r="AN40" s="197">
        <v>75.63</v>
      </c>
      <c r="AO40" s="197">
        <v>180.3</v>
      </c>
    </row>
    <row r="41" spans="1:41" x14ac:dyDescent="0.35">
      <c r="A41" s="29">
        <v>39</v>
      </c>
      <c r="B41" s="29">
        <v>8</v>
      </c>
      <c r="C41" s="30" t="s">
        <v>3342</v>
      </c>
      <c r="D41" s="31" t="s">
        <v>547</v>
      </c>
      <c r="E41" s="30" t="s">
        <v>3358</v>
      </c>
      <c r="F41" s="30" t="s">
        <v>949</v>
      </c>
      <c r="G41" s="29">
        <v>114</v>
      </c>
      <c r="H41" s="32" t="s">
        <v>4966</v>
      </c>
      <c r="I41" s="185">
        <v>1.1299999999999999</v>
      </c>
      <c r="J41" s="185">
        <v>0.92</v>
      </c>
      <c r="K41" s="185">
        <v>0.4</v>
      </c>
      <c r="L41" s="68">
        <v>3742263.98</v>
      </c>
      <c r="M41" s="28">
        <v>4168832.84</v>
      </c>
      <c r="N41" s="29">
        <v>3</v>
      </c>
      <c r="O41" s="29">
        <v>0</v>
      </c>
      <c r="P41" s="29">
        <v>0</v>
      </c>
      <c r="Q41" s="99" t="s">
        <v>941</v>
      </c>
      <c r="R41" s="29">
        <v>3</v>
      </c>
      <c r="S41" s="101">
        <v>10009554.550000001</v>
      </c>
      <c r="T41" s="33">
        <v>-17033380.84</v>
      </c>
      <c r="U41" s="8">
        <v>0</v>
      </c>
      <c r="V41" s="8">
        <v>0</v>
      </c>
      <c r="W41" s="8">
        <v>1</v>
      </c>
      <c r="X41" s="8">
        <v>1</v>
      </c>
      <c r="Y41" s="8">
        <v>0</v>
      </c>
      <c r="Z41" s="8">
        <v>1</v>
      </c>
      <c r="AA41" s="8">
        <v>1</v>
      </c>
      <c r="AB41" s="7" t="s">
        <v>6624</v>
      </c>
      <c r="AC41" s="7" t="s">
        <v>6638</v>
      </c>
      <c r="AD41" s="55"/>
      <c r="AE41" s="208"/>
      <c r="AG41" s="197">
        <v>8.3000000000000007</v>
      </c>
      <c r="AH41" s="197">
        <v>10.382285714285711</v>
      </c>
      <c r="AI41" s="197">
        <v>4.8499999999999996</v>
      </c>
      <c r="AJ41" s="197">
        <v>7.4451428571428586</v>
      </c>
      <c r="AK41" s="197">
        <v>159.25</v>
      </c>
      <c r="AL41" s="197">
        <v>37.21</v>
      </c>
      <c r="AM41" s="197">
        <v>60.57</v>
      </c>
      <c r="AN41" s="197">
        <v>73.489999999999995</v>
      </c>
      <c r="AO41" s="197">
        <v>47.31</v>
      </c>
    </row>
    <row r="42" spans="1:41" x14ac:dyDescent="0.35">
      <c r="A42" s="29">
        <v>40</v>
      </c>
      <c r="B42" s="29">
        <v>8</v>
      </c>
      <c r="C42" s="30" t="s">
        <v>3342</v>
      </c>
      <c r="D42" s="31" t="s">
        <v>548</v>
      </c>
      <c r="E42" s="30" t="s">
        <v>3363</v>
      </c>
      <c r="F42" s="30" t="s">
        <v>949</v>
      </c>
      <c r="G42" s="29">
        <v>38</v>
      </c>
      <c r="H42" s="32" t="s">
        <v>6525</v>
      </c>
      <c r="I42" s="185">
        <v>2.73</v>
      </c>
      <c r="J42" s="185">
        <v>2.3199999999999998</v>
      </c>
      <c r="K42" s="185">
        <v>1.48</v>
      </c>
      <c r="L42" s="68">
        <v>16103137.050000001</v>
      </c>
      <c r="M42" s="28">
        <v>11569378.92</v>
      </c>
      <c r="N42" s="29">
        <v>0</v>
      </c>
      <c r="O42" s="29">
        <v>0</v>
      </c>
      <c r="P42" s="29">
        <v>0</v>
      </c>
      <c r="Q42" s="99" t="s">
        <v>941</v>
      </c>
      <c r="R42" s="29">
        <v>0</v>
      </c>
      <c r="S42" s="101">
        <v>11927760.039999999</v>
      </c>
      <c r="T42" s="33">
        <v>4490099.2699999996</v>
      </c>
      <c r="U42" s="8">
        <v>1</v>
      </c>
      <c r="V42" s="8">
        <v>1</v>
      </c>
      <c r="W42" s="8">
        <v>0</v>
      </c>
      <c r="X42" s="8">
        <v>1</v>
      </c>
      <c r="Y42" s="8">
        <v>0</v>
      </c>
      <c r="Z42" s="8">
        <v>1</v>
      </c>
      <c r="AA42" s="8">
        <v>0</v>
      </c>
      <c r="AB42" s="7" t="s">
        <v>6624</v>
      </c>
      <c r="AC42" s="7" t="s">
        <v>6635</v>
      </c>
      <c r="AD42" s="55"/>
      <c r="AE42" s="208"/>
      <c r="AG42" s="197">
        <v>14.64</v>
      </c>
      <c r="AH42" s="197">
        <v>12.589613733905573</v>
      </c>
      <c r="AI42" s="197">
        <v>18.14</v>
      </c>
      <c r="AJ42" s="197">
        <v>10.434721030042912</v>
      </c>
      <c r="AK42" s="197">
        <v>95.82</v>
      </c>
      <c r="AL42" s="197">
        <v>29.33</v>
      </c>
      <c r="AM42" s="197">
        <v>83.18</v>
      </c>
      <c r="AN42" s="197">
        <v>71.91</v>
      </c>
      <c r="AO42" s="197">
        <v>62.52</v>
      </c>
    </row>
    <row r="43" spans="1:41" x14ac:dyDescent="0.35">
      <c r="A43" s="29">
        <v>41</v>
      </c>
      <c r="B43" s="29">
        <v>8</v>
      </c>
      <c r="C43" s="30" t="s">
        <v>3342</v>
      </c>
      <c r="D43" s="31" t="s">
        <v>549</v>
      </c>
      <c r="E43" s="30" t="s">
        <v>3367</v>
      </c>
      <c r="F43" s="30" t="s">
        <v>949</v>
      </c>
      <c r="G43" s="29">
        <v>15</v>
      </c>
      <c r="H43" s="32" t="s">
        <v>4934</v>
      </c>
      <c r="I43" s="185">
        <v>1.65</v>
      </c>
      <c r="J43" s="185">
        <v>1.53</v>
      </c>
      <c r="K43" s="185">
        <v>1.31</v>
      </c>
      <c r="L43" s="68">
        <v>6455957.0800000001</v>
      </c>
      <c r="M43" s="28">
        <v>220792.8</v>
      </c>
      <c r="N43" s="29">
        <v>0</v>
      </c>
      <c r="O43" s="29">
        <v>0</v>
      </c>
      <c r="P43" s="29">
        <v>0</v>
      </c>
      <c r="Q43" s="99" t="s">
        <v>941</v>
      </c>
      <c r="R43" s="29">
        <v>0</v>
      </c>
      <c r="S43" s="101">
        <v>486244.74</v>
      </c>
      <c r="T43" s="33">
        <v>3056294.94</v>
      </c>
      <c r="U43" s="8">
        <v>0</v>
      </c>
      <c r="V43" s="8">
        <v>0</v>
      </c>
      <c r="W43" s="8">
        <v>0</v>
      </c>
      <c r="X43" s="8">
        <v>1</v>
      </c>
      <c r="Y43" s="8">
        <v>0</v>
      </c>
      <c r="Z43" s="8">
        <v>1</v>
      </c>
      <c r="AA43" s="8">
        <v>0</v>
      </c>
      <c r="AB43" s="7" t="s">
        <v>6625</v>
      </c>
      <c r="AC43" s="7" t="s">
        <v>6628</v>
      </c>
      <c r="AD43" s="55"/>
      <c r="AE43" s="208"/>
      <c r="AG43" s="197">
        <v>1.44</v>
      </c>
      <c r="AH43" s="197">
        <v>11.483846153846153</v>
      </c>
      <c r="AI43" s="197">
        <v>0.7</v>
      </c>
      <c r="AJ43" s="197">
        <v>4.7761538461538464</v>
      </c>
      <c r="AK43" s="197">
        <v>410.65</v>
      </c>
      <c r="AL43" s="197">
        <v>49.71</v>
      </c>
      <c r="AM43" s="197">
        <v>140.80000000000001</v>
      </c>
      <c r="AN43" s="197">
        <v>78.13</v>
      </c>
      <c r="AO43" s="197">
        <v>66.87</v>
      </c>
    </row>
    <row r="44" spans="1:41" x14ac:dyDescent="0.35">
      <c r="A44" s="29">
        <v>42</v>
      </c>
      <c r="B44" s="29">
        <v>8</v>
      </c>
      <c r="C44" s="30" t="s">
        <v>3342</v>
      </c>
      <c r="D44" s="31" t="s">
        <v>550</v>
      </c>
      <c r="E44" s="30" t="s">
        <v>3372</v>
      </c>
      <c r="F44" s="30" t="s">
        <v>939</v>
      </c>
      <c r="G44" s="29">
        <v>214</v>
      </c>
      <c r="H44" s="32" t="s">
        <v>6517</v>
      </c>
      <c r="I44" s="185">
        <v>2.0299999999999998</v>
      </c>
      <c r="J44" s="185">
        <v>1.66</v>
      </c>
      <c r="K44" s="185">
        <v>0.86</v>
      </c>
      <c r="L44" s="68">
        <v>60401634.590000004</v>
      </c>
      <c r="M44" s="28">
        <v>25079407.02</v>
      </c>
      <c r="N44" s="29">
        <v>0</v>
      </c>
      <c r="O44" s="29">
        <v>0</v>
      </c>
      <c r="P44" s="29">
        <v>0</v>
      </c>
      <c r="Q44" s="99" t="s">
        <v>941</v>
      </c>
      <c r="R44" s="29">
        <v>0</v>
      </c>
      <c r="S44" s="101">
        <v>44420305.490000002</v>
      </c>
      <c r="T44" s="33">
        <v>-10564455.18</v>
      </c>
      <c r="U44" s="8">
        <v>0</v>
      </c>
      <c r="V44" s="8">
        <v>0</v>
      </c>
      <c r="W44" s="8">
        <v>1</v>
      </c>
      <c r="X44" s="8">
        <v>1</v>
      </c>
      <c r="Y44" s="8">
        <v>1</v>
      </c>
      <c r="Z44" s="8">
        <v>0</v>
      </c>
      <c r="AA44" s="8">
        <v>1</v>
      </c>
      <c r="AB44" s="7" t="s">
        <v>6624</v>
      </c>
      <c r="AC44" s="7" t="s">
        <v>6635</v>
      </c>
      <c r="AD44" s="55"/>
      <c r="AE44" s="208"/>
      <c r="AG44" s="197">
        <v>14.42</v>
      </c>
      <c r="AH44" s="197">
        <v>15.356774193548388</v>
      </c>
      <c r="AI44" s="197">
        <v>6.44</v>
      </c>
      <c r="AJ44" s="197">
        <v>8.5845161290322576</v>
      </c>
      <c r="AK44" s="197">
        <v>61.58</v>
      </c>
      <c r="AL44" s="197">
        <v>37.65</v>
      </c>
      <c r="AM44" s="197">
        <v>43.59</v>
      </c>
      <c r="AN44" s="197">
        <v>107.65</v>
      </c>
      <c r="AO44" s="197">
        <v>54.02</v>
      </c>
    </row>
    <row r="45" spans="1:41" x14ac:dyDescent="0.35">
      <c r="A45" s="29">
        <v>43</v>
      </c>
      <c r="B45" s="29">
        <v>8</v>
      </c>
      <c r="C45" s="30" t="s">
        <v>3342</v>
      </c>
      <c r="D45" s="31" t="s">
        <v>551</v>
      </c>
      <c r="E45" s="30" t="s">
        <v>3376</v>
      </c>
      <c r="F45" s="30" t="s">
        <v>949</v>
      </c>
      <c r="G45" s="29">
        <v>38</v>
      </c>
      <c r="H45" s="32" t="s">
        <v>6525</v>
      </c>
      <c r="I45" s="185">
        <v>2.02</v>
      </c>
      <c r="J45" s="185">
        <v>1.74</v>
      </c>
      <c r="K45" s="185">
        <v>1.36</v>
      </c>
      <c r="L45" s="68">
        <v>16165469.5</v>
      </c>
      <c r="M45" s="28">
        <v>1707842.55</v>
      </c>
      <c r="N45" s="29">
        <v>0</v>
      </c>
      <c r="O45" s="29">
        <v>0</v>
      </c>
      <c r="P45" s="29">
        <v>0</v>
      </c>
      <c r="Q45" s="99" t="s">
        <v>941</v>
      </c>
      <c r="R45" s="29">
        <v>0</v>
      </c>
      <c r="S45" s="101">
        <v>4487298.95</v>
      </c>
      <c r="T45" s="33">
        <v>5671388.5099999998</v>
      </c>
      <c r="U45" s="8">
        <v>0</v>
      </c>
      <c r="V45" s="8">
        <v>0</v>
      </c>
      <c r="W45" s="8">
        <v>0</v>
      </c>
      <c r="X45" s="8">
        <v>1</v>
      </c>
      <c r="Y45" s="8">
        <v>0</v>
      </c>
      <c r="Z45" s="8">
        <v>0</v>
      </c>
      <c r="AA45" s="8">
        <v>0</v>
      </c>
      <c r="AB45" s="7" t="s">
        <v>6621</v>
      </c>
      <c r="AC45" s="7" t="s">
        <v>6626</v>
      </c>
      <c r="AD45" s="55"/>
      <c r="AE45" s="208"/>
      <c r="AG45" s="197">
        <v>6.79</v>
      </c>
      <c r="AH45" s="197">
        <v>12.589613733905573</v>
      </c>
      <c r="AI45" s="197">
        <v>2.66</v>
      </c>
      <c r="AJ45" s="197">
        <v>10.434721030042912</v>
      </c>
      <c r="AK45" s="197">
        <v>117.01</v>
      </c>
      <c r="AL45" s="197">
        <v>44.1</v>
      </c>
      <c r="AM45" s="197">
        <v>73.180000000000007</v>
      </c>
      <c r="AN45" s="197">
        <v>144.69</v>
      </c>
      <c r="AO45" s="197">
        <v>83.07</v>
      </c>
    </row>
    <row r="46" spans="1:41" x14ac:dyDescent="0.35">
      <c r="A46" s="29">
        <v>44</v>
      </c>
      <c r="B46" s="29">
        <v>8</v>
      </c>
      <c r="C46" s="30" t="s">
        <v>3342</v>
      </c>
      <c r="D46" s="31" t="s">
        <v>552</v>
      </c>
      <c r="E46" s="30" t="s">
        <v>3380</v>
      </c>
      <c r="F46" s="30" t="s">
        <v>949</v>
      </c>
      <c r="G46" s="29">
        <v>78</v>
      </c>
      <c r="H46" s="32" t="s">
        <v>4877</v>
      </c>
      <c r="I46" s="185">
        <v>1.1100000000000001</v>
      </c>
      <c r="J46" s="185">
        <v>0.88</v>
      </c>
      <c r="K46" s="185">
        <v>0.54</v>
      </c>
      <c r="L46" s="68">
        <v>3482426.22</v>
      </c>
      <c r="M46" s="28">
        <v>4017783.1</v>
      </c>
      <c r="N46" s="29">
        <v>3</v>
      </c>
      <c r="O46" s="29">
        <v>0</v>
      </c>
      <c r="P46" s="29">
        <v>0</v>
      </c>
      <c r="Q46" s="99" t="s">
        <v>941</v>
      </c>
      <c r="R46" s="29">
        <v>3</v>
      </c>
      <c r="S46" s="101">
        <v>8861347.5700000003</v>
      </c>
      <c r="T46" s="33">
        <v>-16063401.689999999</v>
      </c>
      <c r="U46" s="8">
        <v>0</v>
      </c>
      <c r="V46" s="8">
        <v>0</v>
      </c>
      <c r="W46" s="8">
        <v>0</v>
      </c>
      <c r="X46" s="8">
        <v>1</v>
      </c>
      <c r="Y46" s="8">
        <v>0</v>
      </c>
      <c r="Z46" s="8">
        <v>1</v>
      </c>
      <c r="AA46" s="8">
        <v>0</v>
      </c>
      <c r="AB46" s="7" t="s">
        <v>6625</v>
      </c>
      <c r="AC46" s="7" t="s">
        <v>6637</v>
      </c>
      <c r="AD46" s="55"/>
      <c r="AE46" s="208"/>
      <c r="AG46" s="197">
        <v>6.95</v>
      </c>
      <c r="AH46" s="197">
        <v>11.773035714285713</v>
      </c>
      <c r="AI46" s="197">
        <v>3.8</v>
      </c>
      <c r="AJ46" s="197">
        <v>8.9075000000000006</v>
      </c>
      <c r="AK46" s="197">
        <v>282.69</v>
      </c>
      <c r="AL46" s="197">
        <v>29.33</v>
      </c>
      <c r="AM46" s="197">
        <v>73.319999999999993</v>
      </c>
      <c r="AN46" s="197">
        <v>29.27</v>
      </c>
      <c r="AO46" s="197">
        <v>75.05</v>
      </c>
    </row>
    <row r="47" spans="1:41" x14ac:dyDescent="0.35">
      <c r="A47" s="29">
        <v>45</v>
      </c>
      <c r="B47" s="29">
        <v>8</v>
      </c>
      <c r="C47" s="30" t="s">
        <v>3342</v>
      </c>
      <c r="D47" s="31" t="s">
        <v>553</v>
      </c>
      <c r="E47" s="30" t="s">
        <v>3384</v>
      </c>
      <c r="F47" s="30" t="s">
        <v>949</v>
      </c>
      <c r="G47" s="29">
        <v>119</v>
      </c>
      <c r="H47" s="32" t="s">
        <v>4877</v>
      </c>
      <c r="I47" s="185">
        <v>0.94</v>
      </c>
      <c r="J47" s="185">
        <v>0.52</v>
      </c>
      <c r="K47" s="185">
        <v>0.16</v>
      </c>
      <c r="L47" s="68">
        <v>-2319353.7000000002</v>
      </c>
      <c r="M47" s="28">
        <v>22525983.609999999</v>
      </c>
      <c r="N47" s="29">
        <v>3</v>
      </c>
      <c r="O47" s="29">
        <v>1</v>
      </c>
      <c r="P47" s="29">
        <v>0</v>
      </c>
      <c r="Q47" s="99">
        <v>0.9</v>
      </c>
      <c r="R47" s="29">
        <v>4</v>
      </c>
      <c r="S47" s="101">
        <v>22656191.300000001</v>
      </c>
      <c r="T47" s="33">
        <v>-35324371.579999998</v>
      </c>
      <c r="U47" s="8">
        <v>1</v>
      </c>
      <c r="V47" s="8">
        <v>1</v>
      </c>
      <c r="W47" s="8">
        <v>0</v>
      </c>
      <c r="X47" s="8">
        <v>1</v>
      </c>
      <c r="Y47" s="8">
        <v>1</v>
      </c>
      <c r="Z47" s="8">
        <v>0</v>
      </c>
      <c r="AA47" s="8">
        <v>0</v>
      </c>
      <c r="AB47" s="7" t="s">
        <v>6624</v>
      </c>
      <c r="AC47" s="7" t="s">
        <v>6639</v>
      </c>
      <c r="AD47" s="55"/>
      <c r="AE47" s="208"/>
      <c r="AG47" s="197">
        <v>16.11</v>
      </c>
      <c r="AH47" s="197">
        <v>11.773035714285713</v>
      </c>
      <c r="AI47" s="197">
        <v>22.45</v>
      </c>
      <c r="AJ47" s="197">
        <v>8.9075000000000006</v>
      </c>
      <c r="AK47" s="197">
        <v>277.60000000000002</v>
      </c>
      <c r="AL47" s="197">
        <v>24.65</v>
      </c>
      <c r="AM47" s="197">
        <v>59.7</v>
      </c>
      <c r="AN47" s="197">
        <v>127.1</v>
      </c>
      <c r="AO47" s="197">
        <v>136.37</v>
      </c>
    </row>
    <row r="48" spans="1:41" x14ac:dyDescent="0.35">
      <c r="A48" s="29">
        <v>46</v>
      </c>
      <c r="B48" s="29">
        <v>8</v>
      </c>
      <c r="C48" s="30" t="s">
        <v>3342</v>
      </c>
      <c r="D48" s="31" t="s">
        <v>554</v>
      </c>
      <c r="E48" s="30" t="s">
        <v>3388</v>
      </c>
      <c r="F48" s="30" t="s">
        <v>949</v>
      </c>
      <c r="G48" s="29">
        <v>45</v>
      </c>
      <c r="H48" s="32" t="s">
        <v>4883</v>
      </c>
      <c r="I48" s="185">
        <v>3.98</v>
      </c>
      <c r="J48" s="185">
        <v>3.72</v>
      </c>
      <c r="K48" s="185">
        <v>3.2</v>
      </c>
      <c r="L48" s="68">
        <v>24981402.32</v>
      </c>
      <c r="M48" s="28">
        <v>11503326.359999999</v>
      </c>
      <c r="N48" s="29">
        <v>0</v>
      </c>
      <c r="O48" s="29">
        <v>0</v>
      </c>
      <c r="P48" s="29">
        <v>0</v>
      </c>
      <c r="Q48" s="99" t="s">
        <v>941</v>
      </c>
      <c r="R48" s="29">
        <v>0</v>
      </c>
      <c r="S48" s="101">
        <v>11845660.43</v>
      </c>
      <c r="T48" s="33">
        <v>18454254.379999999</v>
      </c>
      <c r="U48" s="8">
        <v>1</v>
      </c>
      <c r="V48" s="8">
        <v>1</v>
      </c>
      <c r="W48" s="8">
        <v>0</v>
      </c>
      <c r="X48" s="8">
        <v>1</v>
      </c>
      <c r="Y48" s="8">
        <v>1</v>
      </c>
      <c r="Z48" s="8">
        <v>0</v>
      </c>
      <c r="AA48" s="8">
        <v>1</v>
      </c>
      <c r="AB48" s="7" t="s">
        <v>6619</v>
      </c>
      <c r="AC48" s="7" t="s">
        <v>6640</v>
      </c>
      <c r="AD48" s="55"/>
      <c r="AE48" s="208"/>
      <c r="AG48" s="197">
        <v>18.670000000000002</v>
      </c>
      <c r="AH48" s="197">
        <v>12.279375000000002</v>
      </c>
      <c r="AI48" s="197">
        <v>22.77</v>
      </c>
      <c r="AJ48" s="197">
        <v>9.9051562500000099</v>
      </c>
      <c r="AK48" s="197">
        <v>149</v>
      </c>
      <c r="AL48" s="197">
        <v>25.95</v>
      </c>
      <c r="AM48" s="197">
        <v>57.56</v>
      </c>
      <c r="AN48" s="197">
        <v>149.27000000000001</v>
      </c>
      <c r="AO48" s="197">
        <v>59.37</v>
      </c>
    </row>
    <row r="49" spans="1:41" x14ac:dyDescent="0.35">
      <c r="A49" s="29">
        <v>47</v>
      </c>
      <c r="B49" s="29">
        <v>8</v>
      </c>
      <c r="C49" s="30" t="s">
        <v>3342</v>
      </c>
      <c r="D49" s="31" t="s">
        <v>555</v>
      </c>
      <c r="E49" s="30" t="s">
        <v>3392</v>
      </c>
      <c r="F49" s="30" t="s">
        <v>949</v>
      </c>
      <c r="G49" s="29">
        <v>38</v>
      </c>
      <c r="H49" s="32" t="s">
        <v>4883</v>
      </c>
      <c r="I49" s="185">
        <v>1.8</v>
      </c>
      <c r="J49" s="185">
        <v>1.57</v>
      </c>
      <c r="K49" s="185">
        <v>1.24</v>
      </c>
      <c r="L49" s="68">
        <v>8893308.25</v>
      </c>
      <c r="M49" s="28">
        <v>5033645.63</v>
      </c>
      <c r="N49" s="29">
        <v>0</v>
      </c>
      <c r="O49" s="29">
        <v>0</v>
      </c>
      <c r="P49" s="29">
        <v>0</v>
      </c>
      <c r="Q49" s="99" t="s">
        <v>941</v>
      </c>
      <c r="R49" s="29">
        <v>0</v>
      </c>
      <c r="S49" s="101">
        <v>7311957.5599999996</v>
      </c>
      <c r="T49" s="33">
        <v>2631354.08</v>
      </c>
      <c r="U49" s="8">
        <v>1</v>
      </c>
      <c r="V49" s="8">
        <v>1</v>
      </c>
      <c r="W49" s="8">
        <v>0</v>
      </c>
      <c r="X49" s="8">
        <v>1</v>
      </c>
      <c r="Y49" s="8">
        <v>0</v>
      </c>
      <c r="Z49" s="8">
        <v>1</v>
      </c>
      <c r="AA49" s="8">
        <v>0</v>
      </c>
      <c r="AB49" s="7" t="s">
        <v>6624</v>
      </c>
      <c r="AC49" s="7" t="s">
        <v>6635</v>
      </c>
      <c r="AD49" s="55"/>
      <c r="AE49" s="208"/>
      <c r="AG49" s="197">
        <v>15.14</v>
      </c>
      <c r="AH49" s="197">
        <v>12.279375000000002</v>
      </c>
      <c r="AI49" s="197">
        <v>10.58</v>
      </c>
      <c r="AJ49" s="197">
        <v>9.9051562500000099</v>
      </c>
      <c r="AK49" s="197">
        <v>288.74</v>
      </c>
      <c r="AL49" s="197">
        <v>44.51</v>
      </c>
      <c r="AM49" s="197">
        <v>140.66999999999999</v>
      </c>
      <c r="AN49" s="197">
        <v>78.62</v>
      </c>
      <c r="AO49" s="197">
        <v>65.64</v>
      </c>
    </row>
    <row r="50" spans="1:41" x14ac:dyDescent="0.35">
      <c r="A50" s="29">
        <v>48</v>
      </c>
      <c r="B50" s="29">
        <v>8</v>
      </c>
      <c r="C50" s="30" t="s">
        <v>3342</v>
      </c>
      <c r="D50" s="31" t="s">
        <v>556</v>
      </c>
      <c r="E50" s="30" t="s">
        <v>3396</v>
      </c>
      <c r="F50" s="30" t="s">
        <v>949</v>
      </c>
      <c r="G50" s="29">
        <v>42</v>
      </c>
      <c r="H50" s="32" t="s">
        <v>4883</v>
      </c>
      <c r="I50" s="185">
        <v>1.23</v>
      </c>
      <c r="J50" s="185">
        <v>1.0900000000000001</v>
      </c>
      <c r="K50" s="185">
        <v>0.71</v>
      </c>
      <c r="L50" s="68">
        <v>4910095.1500000004</v>
      </c>
      <c r="M50" s="28">
        <v>10176088.210000001</v>
      </c>
      <c r="N50" s="29">
        <v>2</v>
      </c>
      <c r="O50" s="29">
        <v>0</v>
      </c>
      <c r="P50" s="29">
        <v>0</v>
      </c>
      <c r="Q50" s="99" t="s">
        <v>941</v>
      </c>
      <c r="R50" s="29">
        <v>2</v>
      </c>
      <c r="S50" s="101">
        <v>14014589.390000001</v>
      </c>
      <c r="T50" s="33">
        <v>-6280715.8399999999</v>
      </c>
      <c r="U50" s="8">
        <v>1</v>
      </c>
      <c r="V50" s="8">
        <v>1</v>
      </c>
      <c r="W50" s="8">
        <v>0</v>
      </c>
      <c r="X50" s="8">
        <v>1</v>
      </c>
      <c r="Y50" s="8">
        <v>0</v>
      </c>
      <c r="Z50" s="8">
        <v>1</v>
      </c>
      <c r="AA50" s="8">
        <v>0</v>
      </c>
      <c r="AB50" s="7" t="s">
        <v>6624</v>
      </c>
      <c r="AC50" s="7" t="s">
        <v>6641</v>
      </c>
      <c r="AD50" s="55"/>
      <c r="AE50" s="208"/>
      <c r="AG50" s="197">
        <v>19.03</v>
      </c>
      <c r="AH50" s="197">
        <v>12.279375000000002</v>
      </c>
      <c r="AI50" s="197">
        <v>11.81</v>
      </c>
      <c r="AJ50" s="197">
        <v>9.9051562500000099</v>
      </c>
      <c r="AK50" s="197">
        <v>360.08</v>
      </c>
      <c r="AL50" s="197">
        <v>44.76</v>
      </c>
      <c r="AM50" s="197">
        <v>72.19</v>
      </c>
      <c r="AN50" s="197">
        <v>70.98</v>
      </c>
      <c r="AO50" s="197">
        <v>63.87</v>
      </c>
    </row>
    <row r="51" spans="1:41" x14ac:dyDescent="0.35">
      <c r="A51" s="29">
        <v>49</v>
      </c>
      <c r="B51" s="29">
        <v>8</v>
      </c>
      <c r="C51" s="30" t="s">
        <v>3342</v>
      </c>
      <c r="D51" s="31" t="s">
        <v>557</v>
      </c>
      <c r="E51" s="30" t="s">
        <v>3400</v>
      </c>
      <c r="F51" s="30" t="s">
        <v>949</v>
      </c>
      <c r="G51" s="29">
        <v>40</v>
      </c>
      <c r="H51" s="32" t="s">
        <v>6525</v>
      </c>
      <c r="I51" s="185">
        <v>1.48</v>
      </c>
      <c r="J51" s="185">
        <v>1.25</v>
      </c>
      <c r="K51" s="185">
        <v>1.04</v>
      </c>
      <c r="L51" s="68">
        <v>14533997.699999999</v>
      </c>
      <c r="M51" s="28">
        <v>7637781.7300000004</v>
      </c>
      <c r="N51" s="29">
        <v>1</v>
      </c>
      <c r="O51" s="29">
        <v>0</v>
      </c>
      <c r="P51" s="29">
        <v>0</v>
      </c>
      <c r="Q51" s="99" t="s">
        <v>941</v>
      </c>
      <c r="R51" s="29">
        <v>1</v>
      </c>
      <c r="S51" s="101">
        <v>9420552.2200000007</v>
      </c>
      <c r="T51" s="33">
        <v>1265482.8600000001</v>
      </c>
      <c r="U51" s="8">
        <v>1</v>
      </c>
      <c r="V51" s="8">
        <v>1</v>
      </c>
      <c r="W51" s="8">
        <v>0</v>
      </c>
      <c r="X51" s="8">
        <v>1</v>
      </c>
      <c r="Y51" s="8">
        <v>1</v>
      </c>
      <c r="Z51" s="8">
        <v>0</v>
      </c>
      <c r="AA51" s="8">
        <v>0</v>
      </c>
      <c r="AB51" s="7" t="s">
        <v>6624</v>
      </c>
      <c r="AC51" s="7" t="s">
        <v>6642</v>
      </c>
      <c r="AD51" s="55"/>
      <c r="AE51" s="208"/>
      <c r="AG51" s="197">
        <v>14.57</v>
      </c>
      <c r="AH51" s="197">
        <v>12.589613733905573</v>
      </c>
      <c r="AI51" s="197">
        <v>11.96</v>
      </c>
      <c r="AJ51" s="197">
        <v>10.434721030042912</v>
      </c>
      <c r="AK51" s="197">
        <v>334.47</v>
      </c>
      <c r="AL51" s="197">
        <v>47.11</v>
      </c>
      <c r="AM51" s="197">
        <v>57.5</v>
      </c>
      <c r="AN51" s="197">
        <v>228.63</v>
      </c>
      <c r="AO51" s="197">
        <v>119.63</v>
      </c>
    </row>
    <row r="52" spans="1:41" x14ac:dyDescent="0.35">
      <c r="A52" s="29">
        <v>50</v>
      </c>
      <c r="B52" s="29">
        <v>8</v>
      </c>
      <c r="C52" s="30" t="s">
        <v>3342</v>
      </c>
      <c r="D52" s="31" t="s">
        <v>558</v>
      </c>
      <c r="E52" s="30" t="s">
        <v>3404</v>
      </c>
      <c r="F52" s="30" t="s">
        <v>949</v>
      </c>
      <c r="G52" s="29">
        <v>34</v>
      </c>
      <c r="H52" s="32" t="s">
        <v>4883</v>
      </c>
      <c r="I52" s="185">
        <v>5.36</v>
      </c>
      <c r="J52" s="185">
        <v>4.78</v>
      </c>
      <c r="K52" s="185">
        <v>3.83</v>
      </c>
      <c r="L52" s="68">
        <v>23841723.399999999</v>
      </c>
      <c r="M52" s="28">
        <v>8068622.0700000003</v>
      </c>
      <c r="N52" s="29">
        <v>0</v>
      </c>
      <c r="O52" s="29">
        <v>0</v>
      </c>
      <c r="P52" s="29">
        <v>0</v>
      </c>
      <c r="Q52" s="99" t="s">
        <v>941</v>
      </c>
      <c r="R52" s="29">
        <v>0</v>
      </c>
      <c r="S52" s="101">
        <v>9673850.6899999995</v>
      </c>
      <c r="T52" s="33">
        <v>15502345.130000001</v>
      </c>
      <c r="U52" s="8">
        <v>1</v>
      </c>
      <c r="V52" s="8">
        <v>1</v>
      </c>
      <c r="W52" s="8">
        <v>1</v>
      </c>
      <c r="X52" s="8">
        <v>1</v>
      </c>
      <c r="Y52" s="8">
        <v>1</v>
      </c>
      <c r="Z52" s="8">
        <v>0</v>
      </c>
      <c r="AA52" s="8">
        <v>0</v>
      </c>
      <c r="AB52" s="7" t="s">
        <v>6619</v>
      </c>
      <c r="AC52" s="7" t="s">
        <v>6640</v>
      </c>
      <c r="AD52" s="55"/>
      <c r="AE52" s="208"/>
      <c r="AG52" s="197">
        <v>16.079999999999998</v>
      </c>
      <c r="AH52" s="197">
        <v>12.279375000000002</v>
      </c>
      <c r="AI52" s="197">
        <v>12.8</v>
      </c>
      <c r="AJ52" s="197">
        <v>9.9051562500000099</v>
      </c>
      <c r="AK52" s="197">
        <v>68.63</v>
      </c>
      <c r="AL52" s="197">
        <v>31.07</v>
      </c>
      <c r="AM52" s="197">
        <v>53.37</v>
      </c>
      <c r="AN52" s="197">
        <v>109.06</v>
      </c>
      <c r="AO52" s="197">
        <v>83.18</v>
      </c>
    </row>
    <row r="53" spans="1:41" x14ac:dyDescent="0.35">
      <c r="A53" s="29">
        <v>51</v>
      </c>
      <c r="B53" s="29">
        <v>8</v>
      </c>
      <c r="C53" s="30" t="s">
        <v>3342</v>
      </c>
      <c r="D53" s="31" t="s">
        <v>559</v>
      </c>
      <c r="E53" s="30" t="s">
        <v>3408</v>
      </c>
      <c r="F53" s="30" t="s">
        <v>939</v>
      </c>
      <c r="G53" s="29">
        <v>240</v>
      </c>
      <c r="H53" s="32" t="s">
        <v>6517</v>
      </c>
      <c r="I53" s="185">
        <v>2.5299999999999998</v>
      </c>
      <c r="J53" s="185">
        <v>2.12</v>
      </c>
      <c r="K53" s="185">
        <v>1.24</v>
      </c>
      <c r="L53" s="68">
        <v>121115033.42</v>
      </c>
      <c r="M53" s="28">
        <v>59541797.130000003</v>
      </c>
      <c r="N53" s="29">
        <v>0</v>
      </c>
      <c r="O53" s="29">
        <v>0</v>
      </c>
      <c r="P53" s="29">
        <v>0</v>
      </c>
      <c r="Q53" s="99" t="s">
        <v>941</v>
      </c>
      <c r="R53" s="29">
        <v>0</v>
      </c>
      <c r="S53" s="101">
        <v>78301328.299999997</v>
      </c>
      <c r="T53" s="33">
        <v>18626988.379999999</v>
      </c>
      <c r="U53" s="8">
        <v>1</v>
      </c>
      <c r="V53" s="8">
        <v>1</v>
      </c>
      <c r="W53" s="8">
        <v>0</v>
      </c>
      <c r="X53" s="8">
        <v>1</v>
      </c>
      <c r="Y53" s="8">
        <v>1</v>
      </c>
      <c r="Z53" s="8">
        <v>0</v>
      </c>
      <c r="AA53" s="8">
        <v>0</v>
      </c>
      <c r="AB53" s="7" t="s">
        <v>6624</v>
      </c>
      <c r="AC53" s="7" t="s">
        <v>6635</v>
      </c>
      <c r="AD53" s="55"/>
      <c r="AE53" s="208"/>
      <c r="AG53" s="197">
        <v>18.23</v>
      </c>
      <c r="AH53" s="197">
        <v>15.356774193548388</v>
      </c>
      <c r="AI53" s="197">
        <v>10.67</v>
      </c>
      <c r="AJ53" s="197">
        <v>8.5845161290322576</v>
      </c>
      <c r="AK53" s="197">
        <v>134.96</v>
      </c>
      <c r="AL53" s="197">
        <v>51.06</v>
      </c>
      <c r="AM53" s="197">
        <v>59.68</v>
      </c>
      <c r="AN53" s="197">
        <v>294.73</v>
      </c>
      <c r="AO53" s="197">
        <v>79.599999999999994</v>
      </c>
    </row>
    <row r="54" spans="1:41" x14ac:dyDescent="0.35">
      <c r="A54" s="29">
        <v>52</v>
      </c>
      <c r="B54" s="29">
        <v>8</v>
      </c>
      <c r="C54" s="30" t="s">
        <v>3342</v>
      </c>
      <c r="D54" s="31" t="s">
        <v>560</v>
      </c>
      <c r="E54" s="30" t="s">
        <v>3413</v>
      </c>
      <c r="F54" s="30" t="s">
        <v>949</v>
      </c>
      <c r="G54" s="29">
        <v>46</v>
      </c>
      <c r="H54" s="32" t="s">
        <v>4883</v>
      </c>
      <c r="I54" s="185">
        <v>2.5499999999999998</v>
      </c>
      <c r="J54" s="185">
        <v>2.16</v>
      </c>
      <c r="K54" s="185">
        <v>1.78</v>
      </c>
      <c r="L54" s="68">
        <v>18694200.309999999</v>
      </c>
      <c r="M54" s="28">
        <v>17252729.75</v>
      </c>
      <c r="N54" s="29">
        <v>0</v>
      </c>
      <c r="O54" s="29">
        <v>0</v>
      </c>
      <c r="P54" s="29">
        <v>0</v>
      </c>
      <c r="Q54" s="99" t="s">
        <v>941</v>
      </c>
      <c r="R54" s="29">
        <v>0</v>
      </c>
      <c r="S54" s="101">
        <v>20130330.48</v>
      </c>
      <c r="T54" s="33">
        <v>9190697.5999999996</v>
      </c>
      <c r="U54" s="8">
        <v>1</v>
      </c>
      <c r="V54" s="8">
        <v>1</v>
      </c>
      <c r="W54" s="8">
        <v>0</v>
      </c>
      <c r="X54" s="8">
        <v>1</v>
      </c>
      <c r="Y54" s="8">
        <v>0</v>
      </c>
      <c r="Z54" s="8">
        <v>0</v>
      </c>
      <c r="AA54" s="8">
        <v>0</v>
      </c>
      <c r="AB54" s="7" t="s">
        <v>6620</v>
      </c>
      <c r="AC54" s="7" t="s">
        <v>6627</v>
      </c>
      <c r="AD54" s="55"/>
      <c r="AE54" s="208"/>
      <c r="AG54" s="197">
        <v>31.08</v>
      </c>
      <c r="AH54" s="197">
        <v>12.279375000000002</v>
      </c>
      <c r="AI54" s="197">
        <v>12.62</v>
      </c>
      <c r="AJ54" s="197">
        <v>9.9051562500000099</v>
      </c>
      <c r="AK54" s="197">
        <v>267.16000000000003</v>
      </c>
      <c r="AL54" s="197">
        <v>24.24</v>
      </c>
      <c r="AM54" s="197">
        <v>82.84</v>
      </c>
      <c r="AN54" s="197">
        <v>133.69999999999999</v>
      </c>
      <c r="AO54" s="197">
        <v>124.95</v>
      </c>
    </row>
    <row r="55" spans="1:41" x14ac:dyDescent="0.35">
      <c r="A55" s="29">
        <v>53</v>
      </c>
      <c r="B55" s="29">
        <v>8</v>
      </c>
      <c r="C55" s="30" t="s">
        <v>3304</v>
      </c>
      <c r="D55" s="31" t="s">
        <v>561</v>
      </c>
      <c r="E55" s="30" t="s">
        <v>3303</v>
      </c>
      <c r="F55" s="30" t="s">
        <v>939</v>
      </c>
      <c r="G55" s="29">
        <v>400</v>
      </c>
      <c r="H55" s="32" t="s">
        <v>6484</v>
      </c>
      <c r="I55" s="185">
        <v>3.23</v>
      </c>
      <c r="J55" s="185">
        <v>2.89</v>
      </c>
      <c r="K55" s="185">
        <v>1.95</v>
      </c>
      <c r="L55" s="68">
        <v>389621153.74000001</v>
      </c>
      <c r="M55" s="28">
        <v>-20136558.25</v>
      </c>
      <c r="N55" s="29">
        <v>0</v>
      </c>
      <c r="O55" s="29">
        <v>1</v>
      </c>
      <c r="P55" s="29">
        <v>0</v>
      </c>
      <c r="Q55" s="99">
        <v>174.1</v>
      </c>
      <c r="R55" s="29">
        <v>1</v>
      </c>
      <c r="S55" s="101">
        <v>44927286.939999998</v>
      </c>
      <c r="T55" s="33">
        <v>165914822.97</v>
      </c>
      <c r="U55" s="8">
        <v>0</v>
      </c>
      <c r="V55" s="8">
        <v>0</v>
      </c>
      <c r="W55" s="8">
        <v>1</v>
      </c>
      <c r="X55" s="8">
        <v>0</v>
      </c>
      <c r="Y55" s="8">
        <v>1</v>
      </c>
      <c r="Z55" s="8">
        <v>0</v>
      </c>
      <c r="AA55" s="8">
        <v>1</v>
      </c>
      <c r="AB55" s="7" t="s">
        <v>6620</v>
      </c>
      <c r="AC55" s="7" t="s">
        <v>6643</v>
      </c>
      <c r="AD55" s="55"/>
      <c r="AE55" s="208"/>
      <c r="AG55" s="197">
        <v>5.76</v>
      </c>
      <c r="AH55" s="197">
        <v>13.740000000000002</v>
      </c>
      <c r="AI55" s="197">
        <v>-1.58</v>
      </c>
      <c r="AJ55" s="197">
        <v>8.39</v>
      </c>
      <c r="AK55" s="197">
        <v>88.32</v>
      </c>
      <c r="AL55" s="197">
        <v>62.37</v>
      </c>
      <c r="AM55" s="197">
        <v>50.57</v>
      </c>
      <c r="AN55" s="197">
        <v>180.11</v>
      </c>
      <c r="AO55" s="197">
        <v>53.89</v>
      </c>
    </row>
    <row r="56" spans="1:41" x14ac:dyDescent="0.35">
      <c r="A56" s="29">
        <v>54</v>
      </c>
      <c r="B56" s="29">
        <v>8</v>
      </c>
      <c r="C56" s="30" t="s">
        <v>3304</v>
      </c>
      <c r="D56" s="31" t="s">
        <v>562</v>
      </c>
      <c r="E56" s="30" t="s">
        <v>3308</v>
      </c>
      <c r="F56" s="30" t="s">
        <v>949</v>
      </c>
      <c r="G56" s="29">
        <v>109</v>
      </c>
      <c r="H56" s="32" t="s">
        <v>4877</v>
      </c>
      <c r="I56" s="185">
        <v>1.31</v>
      </c>
      <c r="J56" s="185">
        <v>1.1499999999999999</v>
      </c>
      <c r="K56" s="185">
        <v>0.5</v>
      </c>
      <c r="L56" s="68">
        <v>18522682.399999999</v>
      </c>
      <c r="M56" s="28">
        <v>11180404.699999999</v>
      </c>
      <c r="N56" s="29">
        <v>2</v>
      </c>
      <c r="O56" s="29">
        <v>0</v>
      </c>
      <c r="P56" s="29">
        <v>0</v>
      </c>
      <c r="Q56" s="99" t="s">
        <v>941</v>
      </c>
      <c r="R56" s="29">
        <v>2</v>
      </c>
      <c r="S56" s="101">
        <v>6630229.46</v>
      </c>
      <c r="T56" s="33">
        <v>-29655801.539999999</v>
      </c>
      <c r="U56" s="8">
        <v>0</v>
      </c>
      <c r="V56" s="8">
        <v>0</v>
      </c>
      <c r="W56" s="8">
        <v>0</v>
      </c>
      <c r="X56" s="8">
        <v>1</v>
      </c>
      <c r="Y56" s="8">
        <v>0</v>
      </c>
      <c r="Z56" s="8">
        <v>0</v>
      </c>
      <c r="AA56" s="8">
        <v>0</v>
      </c>
      <c r="AB56" s="7" t="s">
        <v>6621</v>
      </c>
      <c r="AC56" s="7" t="s">
        <v>6631</v>
      </c>
      <c r="AD56" s="55"/>
      <c r="AE56" s="208"/>
      <c r="AG56" s="197">
        <v>3.96</v>
      </c>
      <c r="AH56" s="197">
        <v>11.773035714285713</v>
      </c>
      <c r="AI56" s="197">
        <v>5.6</v>
      </c>
      <c r="AJ56" s="197">
        <v>8.9075000000000006</v>
      </c>
      <c r="AK56" s="197">
        <v>251.44</v>
      </c>
      <c r="AL56" s="197">
        <v>56.79</v>
      </c>
      <c r="AM56" s="197">
        <v>125.76</v>
      </c>
      <c r="AN56" s="197">
        <v>177.39</v>
      </c>
      <c r="AO56" s="197">
        <v>67.400000000000006</v>
      </c>
    </row>
    <row r="57" spans="1:41" x14ac:dyDescent="0.35">
      <c r="A57" s="29">
        <v>55</v>
      </c>
      <c r="B57" s="29">
        <v>8</v>
      </c>
      <c r="C57" s="30" t="s">
        <v>3304</v>
      </c>
      <c r="D57" s="31" t="s">
        <v>563</v>
      </c>
      <c r="E57" s="30" t="s">
        <v>3313</v>
      </c>
      <c r="F57" s="30" t="s">
        <v>949</v>
      </c>
      <c r="G57" s="29">
        <v>33</v>
      </c>
      <c r="H57" s="32" t="s">
        <v>4883</v>
      </c>
      <c r="I57" s="185">
        <v>1.08</v>
      </c>
      <c r="J57" s="185">
        <v>0.95</v>
      </c>
      <c r="K57" s="185">
        <v>0.36</v>
      </c>
      <c r="L57" s="68">
        <v>1701017.16</v>
      </c>
      <c r="M57" s="28">
        <v>762308.57</v>
      </c>
      <c r="N57" s="29">
        <v>3</v>
      </c>
      <c r="O57" s="29">
        <v>0</v>
      </c>
      <c r="P57" s="29">
        <v>0</v>
      </c>
      <c r="Q57" s="99" t="s">
        <v>941</v>
      </c>
      <c r="R57" s="29">
        <v>3</v>
      </c>
      <c r="S57" s="101">
        <v>1526080.02</v>
      </c>
      <c r="T57" s="33">
        <v>-14185559.98</v>
      </c>
      <c r="U57" s="8">
        <v>0</v>
      </c>
      <c r="V57" s="8">
        <v>0</v>
      </c>
      <c r="W57" s="8">
        <v>0</v>
      </c>
      <c r="X57" s="8">
        <v>1</v>
      </c>
      <c r="Y57" s="8">
        <v>1</v>
      </c>
      <c r="Z57" s="8">
        <v>0</v>
      </c>
      <c r="AA57" s="8">
        <v>0</v>
      </c>
      <c r="AB57" s="7" t="s">
        <v>6625</v>
      </c>
      <c r="AC57" s="7" t="s">
        <v>6637</v>
      </c>
      <c r="AD57" s="55"/>
      <c r="AE57" s="208"/>
      <c r="AG57" s="197">
        <v>2.4700000000000002</v>
      </c>
      <c r="AH57" s="197">
        <v>12.279375000000002</v>
      </c>
      <c r="AI57" s="197">
        <v>2.04</v>
      </c>
      <c r="AJ57" s="197">
        <v>9.9051562500000099</v>
      </c>
      <c r="AK57" s="197">
        <v>450.29</v>
      </c>
      <c r="AL57" s="197">
        <v>19.38</v>
      </c>
      <c r="AM57" s="197">
        <v>49.93</v>
      </c>
      <c r="AN57" s="197">
        <v>258.91000000000003</v>
      </c>
      <c r="AO57" s="197">
        <v>81.2</v>
      </c>
    </row>
    <row r="58" spans="1:41" x14ac:dyDescent="0.35">
      <c r="A58" s="29">
        <v>56</v>
      </c>
      <c r="B58" s="29">
        <v>8</v>
      </c>
      <c r="C58" s="30" t="s">
        <v>3304</v>
      </c>
      <c r="D58" s="31" t="s">
        <v>564</v>
      </c>
      <c r="E58" s="30" t="s">
        <v>3317</v>
      </c>
      <c r="F58" s="30" t="s">
        <v>949</v>
      </c>
      <c r="G58" s="29">
        <v>71</v>
      </c>
      <c r="H58" s="32" t="s">
        <v>4883</v>
      </c>
      <c r="I58" s="185">
        <v>1.1399999999999999</v>
      </c>
      <c r="J58" s="185">
        <v>0.83</v>
      </c>
      <c r="K58" s="185">
        <v>0.45</v>
      </c>
      <c r="L58" s="68">
        <v>3331052.17</v>
      </c>
      <c r="M58" s="28">
        <v>1094289.1399999999</v>
      </c>
      <c r="N58" s="29">
        <v>3</v>
      </c>
      <c r="O58" s="29">
        <v>0</v>
      </c>
      <c r="P58" s="29">
        <v>0</v>
      </c>
      <c r="Q58" s="99" t="s">
        <v>941</v>
      </c>
      <c r="R58" s="29">
        <v>3</v>
      </c>
      <c r="S58" s="101">
        <v>10024050.59</v>
      </c>
      <c r="T58" s="33">
        <v>-13330870.310000001</v>
      </c>
      <c r="U58" s="8">
        <v>1</v>
      </c>
      <c r="V58" s="8">
        <v>0</v>
      </c>
      <c r="W58" s="8">
        <v>0</v>
      </c>
      <c r="X58" s="8">
        <v>1</v>
      </c>
      <c r="Y58" s="8">
        <v>0</v>
      </c>
      <c r="Z58" s="8">
        <v>0</v>
      </c>
      <c r="AA58" s="8">
        <v>0</v>
      </c>
      <c r="AB58" s="7" t="s">
        <v>6625</v>
      </c>
      <c r="AC58" s="7" t="s">
        <v>6637</v>
      </c>
      <c r="AD58" s="55"/>
      <c r="AE58" s="208"/>
      <c r="AG58" s="197">
        <v>15.61</v>
      </c>
      <c r="AH58" s="197">
        <v>12.279375000000002</v>
      </c>
      <c r="AI58" s="197">
        <v>0.53</v>
      </c>
      <c r="AJ58" s="197">
        <v>9.9051562500000099</v>
      </c>
      <c r="AK58" s="197">
        <v>220.73</v>
      </c>
      <c r="AL58" s="197">
        <v>41.67</v>
      </c>
      <c r="AM58" s="197">
        <v>80.52</v>
      </c>
      <c r="AN58" s="197">
        <v>211.98</v>
      </c>
      <c r="AO58" s="197">
        <v>66.489999999999995</v>
      </c>
    </row>
    <row r="59" spans="1:41" x14ac:dyDescent="0.35">
      <c r="A59" s="29">
        <v>57</v>
      </c>
      <c r="B59" s="29">
        <v>8</v>
      </c>
      <c r="C59" s="30" t="s">
        <v>3304</v>
      </c>
      <c r="D59" s="31" t="s">
        <v>565</v>
      </c>
      <c r="E59" s="30" t="s">
        <v>3321</v>
      </c>
      <c r="F59" s="30" t="s">
        <v>949</v>
      </c>
      <c r="G59" s="29">
        <v>283</v>
      </c>
      <c r="H59" s="32" t="s">
        <v>6523</v>
      </c>
      <c r="I59" s="185">
        <v>0.68</v>
      </c>
      <c r="J59" s="185">
        <v>0.56999999999999995</v>
      </c>
      <c r="K59" s="185">
        <v>0.15</v>
      </c>
      <c r="L59" s="68">
        <v>-80456640.510000005</v>
      </c>
      <c r="M59" s="28">
        <v>4110291.18</v>
      </c>
      <c r="N59" s="29">
        <v>3</v>
      </c>
      <c r="O59" s="29">
        <v>1</v>
      </c>
      <c r="P59" s="29">
        <v>2</v>
      </c>
      <c r="Q59" s="99">
        <v>176.1</v>
      </c>
      <c r="R59" s="29">
        <v>6</v>
      </c>
      <c r="S59" s="101">
        <v>42544582.710000001</v>
      </c>
      <c r="T59" s="33">
        <v>-217913125.75999999</v>
      </c>
      <c r="U59" s="8">
        <v>0</v>
      </c>
      <c r="V59" s="8">
        <v>0</v>
      </c>
      <c r="W59" s="8">
        <v>0</v>
      </c>
      <c r="X59" s="8">
        <v>1</v>
      </c>
      <c r="Y59" s="8">
        <v>0</v>
      </c>
      <c r="Z59" s="8">
        <v>0</v>
      </c>
      <c r="AA59" s="8">
        <v>0</v>
      </c>
      <c r="AB59" s="7" t="s">
        <v>6621</v>
      </c>
      <c r="AC59" s="7" t="s">
        <v>6644</v>
      </c>
      <c r="AD59" s="55"/>
      <c r="AE59" s="208"/>
      <c r="AG59" s="197">
        <v>9.27</v>
      </c>
      <c r="AH59" s="197">
        <v>15.852769230769232</v>
      </c>
      <c r="AI59" s="197">
        <v>0.64</v>
      </c>
      <c r="AJ59" s="197">
        <v>9.8592307692307664</v>
      </c>
      <c r="AK59" s="197">
        <v>342.95</v>
      </c>
      <c r="AL59" s="197">
        <v>54.27</v>
      </c>
      <c r="AM59" s="197">
        <v>67.319999999999993</v>
      </c>
      <c r="AN59" s="197">
        <v>151.18</v>
      </c>
      <c r="AO59" s="197">
        <v>63.07</v>
      </c>
    </row>
    <row r="60" spans="1:41" x14ac:dyDescent="0.35">
      <c r="A60" s="29">
        <v>58</v>
      </c>
      <c r="B60" s="29">
        <v>8</v>
      </c>
      <c r="C60" s="30" t="s">
        <v>3304</v>
      </c>
      <c r="D60" s="31" t="s">
        <v>566</v>
      </c>
      <c r="E60" s="30" t="s">
        <v>3325</v>
      </c>
      <c r="F60" s="30" t="s">
        <v>949</v>
      </c>
      <c r="G60" s="29">
        <v>28</v>
      </c>
      <c r="H60" s="32" t="s">
        <v>4908</v>
      </c>
      <c r="I60" s="185">
        <v>2.78</v>
      </c>
      <c r="J60" s="185">
        <v>2.52</v>
      </c>
      <c r="K60" s="185">
        <v>2.15</v>
      </c>
      <c r="L60" s="68">
        <v>17280021.07</v>
      </c>
      <c r="M60" s="28">
        <v>3416986.47</v>
      </c>
      <c r="N60" s="29">
        <v>0</v>
      </c>
      <c r="O60" s="29">
        <v>0</v>
      </c>
      <c r="P60" s="29">
        <v>0</v>
      </c>
      <c r="Q60" s="99" t="s">
        <v>941</v>
      </c>
      <c r="R60" s="29">
        <v>0</v>
      </c>
      <c r="S60" s="101">
        <v>5208558.96</v>
      </c>
      <c r="T60" s="33">
        <v>10296685.960000001</v>
      </c>
      <c r="U60" s="8">
        <v>0</v>
      </c>
      <c r="V60" s="8">
        <v>0</v>
      </c>
      <c r="W60" s="8">
        <v>0</v>
      </c>
      <c r="X60" s="8">
        <v>1</v>
      </c>
      <c r="Y60" s="8">
        <v>1</v>
      </c>
      <c r="Z60" s="8">
        <v>0</v>
      </c>
      <c r="AA60" s="8">
        <v>0</v>
      </c>
      <c r="AB60" s="7" t="s">
        <v>6625</v>
      </c>
      <c r="AC60" s="7" t="s">
        <v>6628</v>
      </c>
      <c r="AD60" s="55"/>
      <c r="AE60" s="208"/>
      <c r="AG60" s="197">
        <v>10.63</v>
      </c>
      <c r="AH60" s="197">
        <v>26.451794871794871</v>
      </c>
      <c r="AI60" s="197">
        <v>6.9</v>
      </c>
      <c r="AJ60" s="197">
        <v>12.172564102564104</v>
      </c>
      <c r="AK60" s="197">
        <v>202.57</v>
      </c>
      <c r="AL60" s="197">
        <v>26.48</v>
      </c>
      <c r="AM60" s="197">
        <v>50.58</v>
      </c>
      <c r="AN60" s="197">
        <v>134.19</v>
      </c>
      <c r="AO60" s="197">
        <v>77.64</v>
      </c>
    </row>
    <row r="61" spans="1:41" x14ac:dyDescent="0.35">
      <c r="A61" s="29">
        <v>59</v>
      </c>
      <c r="B61" s="29">
        <v>8</v>
      </c>
      <c r="C61" s="30" t="s">
        <v>3304</v>
      </c>
      <c r="D61" s="31" t="s">
        <v>567</v>
      </c>
      <c r="E61" s="30" t="s">
        <v>3329</v>
      </c>
      <c r="F61" s="30" t="s">
        <v>949</v>
      </c>
      <c r="G61" s="29">
        <v>23</v>
      </c>
      <c r="H61" s="32" t="s">
        <v>4934</v>
      </c>
      <c r="I61" s="185">
        <v>1.03</v>
      </c>
      <c r="J61" s="185">
        <v>0.94</v>
      </c>
      <c r="K61" s="185">
        <v>0.59</v>
      </c>
      <c r="L61" s="68">
        <v>454776.68</v>
      </c>
      <c r="M61" s="28">
        <v>1548907.79</v>
      </c>
      <c r="N61" s="29">
        <v>3</v>
      </c>
      <c r="O61" s="29">
        <v>0</v>
      </c>
      <c r="P61" s="29">
        <v>0</v>
      </c>
      <c r="Q61" s="99" t="s">
        <v>941</v>
      </c>
      <c r="R61" s="29">
        <v>3</v>
      </c>
      <c r="S61" s="101">
        <v>3240943.58</v>
      </c>
      <c r="T61" s="33">
        <v>-6282320.2000000002</v>
      </c>
      <c r="U61" s="8">
        <v>1</v>
      </c>
      <c r="V61" s="8">
        <v>0</v>
      </c>
      <c r="W61" s="8">
        <v>0</v>
      </c>
      <c r="X61" s="8">
        <v>1</v>
      </c>
      <c r="Y61" s="8">
        <v>1</v>
      </c>
      <c r="Z61" s="8">
        <v>0</v>
      </c>
      <c r="AA61" s="8">
        <v>0</v>
      </c>
      <c r="AB61" s="7" t="s">
        <v>6620</v>
      </c>
      <c r="AC61" s="7" t="s">
        <v>6645</v>
      </c>
      <c r="AD61" s="55"/>
      <c r="AE61" s="208"/>
      <c r="AG61" s="197">
        <v>11.82</v>
      </c>
      <c r="AH61" s="197">
        <v>11.483846153846153</v>
      </c>
      <c r="AI61" s="197">
        <v>2.44</v>
      </c>
      <c r="AJ61" s="197">
        <v>4.7761538461538464</v>
      </c>
      <c r="AK61" s="197">
        <v>636.64</v>
      </c>
      <c r="AL61" s="197">
        <v>37.659999999999997</v>
      </c>
      <c r="AM61" s="197">
        <v>56.1</v>
      </c>
      <c r="AN61" s="197">
        <v>545.37</v>
      </c>
      <c r="AO61" s="197">
        <v>97.2</v>
      </c>
    </row>
    <row r="62" spans="1:41" x14ac:dyDescent="0.35">
      <c r="A62" s="29">
        <v>60</v>
      </c>
      <c r="B62" s="29">
        <v>8</v>
      </c>
      <c r="C62" s="30" t="s">
        <v>3304</v>
      </c>
      <c r="D62" s="31" t="s">
        <v>568</v>
      </c>
      <c r="E62" s="30" t="s">
        <v>3333</v>
      </c>
      <c r="F62" s="30" t="s">
        <v>949</v>
      </c>
      <c r="G62" s="29">
        <v>30</v>
      </c>
      <c r="H62" s="32" t="s">
        <v>6525</v>
      </c>
      <c r="I62" s="185">
        <v>2.23</v>
      </c>
      <c r="J62" s="185">
        <v>2.0099999999999998</v>
      </c>
      <c r="K62" s="185">
        <v>1.73</v>
      </c>
      <c r="L62" s="68">
        <v>32717489</v>
      </c>
      <c r="M62" s="28">
        <v>-4806028.49</v>
      </c>
      <c r="N62" s="29">
        <v>0</v>
      </c>
      <c r="O62" s="29">
        <v>1</v>
      </c>
      <c r="P62" s="29">
        <v>0</v>
      </c>
      <c r="Q62" s="99">
        <v>61.2</v>
      </c>
      <c r="R62" s="29">
        <v>1</v>
      </c>
      <c r="S62" s="101">
        <v>-3147125.84</v>
      </c>
      <c r="T62" s="33">
        <v>18814780.629999999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8">
        <v>0</v>
      </c>
      <c r="AA62" s="8">
        <v>0</v>
      </c>
      <c r="AB62" s="7" t="s">
        <v>6622</v>
      </c>
      <c r="AC62" s="7" t="s">
        <v>6646</v>
      </c>
      <c r="AD62" s="55"/>
      <c r="AE62" s="208"/>
      <c r="AG62" s="197">
        <v>-7.25</v>
      </c>
      <c r="AH62" s="197">
        <v>12.589613733905573</v>
      </c>
      <c r="AI62" s="197">
        <v>-4.9400000000000004</v>
      </c>
      <c r="AJ62" s="197">
        <v>10.434721030042912</v>
      </c>
      <c r="AK62" s="197">
        <v>324.2</v>
      </c>
      <c r="AL62" s="197">
        <v>68.739999999999995</v>
      </c>
      <c r="AM62" s="197">
        <v>78.08</v>
      </c>
      <c r="AN62" s="197">
        <v>284.49</v>
      </c>
      <c r="AO62" s="197">
        <v>109.94</v>
      </c>
    </row>
    <row r="63" spans="1:41" x14ac:dyDescent="0.35">
      <c r="A63" s="29">
        <v>61</v>
      </c>
      <c r="B63" s="29">
        <v>8</v>
      </c>
      <c r="C63" s="30" t="s">
        <v>3304</v>
      </c>
      <c r="D63" s="31" t="s">
        <v>569</v>
      </c>
      <c r="E63" s="30" t="s">
        <v>3337</v>
      </c>
      <c r="F63" s="30" t="s">
        <v>949</v>
      </c>
      <c r="G63" s="29">
        <v>30</v>
      </c>
      <c r="H63" s="32" t="s">
        <v>4950</v>
      </c>
      <c r="I63" s="185">
        <v>1.97</v>
      </c>
      <c r="J63" s="185">
        <v>1.77</v>
      </c>
      <c r="K63" s="185">
        <v>0.81</v>
      </c>
      <c r="L63" s="68">
        <v>13914670.869999999</v>
      </c>
      <c r="M63" s="28">
        <v>8932688.4700000007</v>
      </c>
      <c r="N63" s="29">
        <v>0</v>
      </c>
      <c r="O63" s="29">
        <v>0</v>
      </c>
      <c r="P63" s="29">
        <v>0</v>
      </c>
      <c r="Q63" s="99" t="s">
        <v>941</v>
      </c>
      <c r="R63" s="29">
        <v>0</v>
      </c>
      <c r="S63" s="101">
        <v>9376896.4800000004</v>
      </c>
      <c r="T63" s="33">
        <v>-3027694.26</v>
      </c>
      <c r="U63" s="8">
        <v>0</v>
      </c>
      <c r="V63" s="8">
        <v>0</v>
      </c>
      <c r="W63" s="8">
        <v>0</v>
      </c>
      <c r="X63" s="8">
        <v>0</v>
      </c>
      <c r="Y63" s="8">
        <v>0</v>
      </c>
      <c r="Z63" s="8">
        <v>0</v>
      </c>
      <c r="AA63" s="8">
        <v>0</v>
      </c>
      <c r="AB63" s="7" t="s">
        <v>6622</v>
      </c>
      <c r="AC63" s="7" t="s">
        <v>6636</v>
      </c>
      <c r="AD63" s="55"/>
      <c r="AE63" s="208"/>
      <c r="AG63" s="197">
        <v>16.16</v>
      </c>
      <c r="AH63" s="197">
        <v>32.68</v>
      </c>
      <c r="AI63" s="197">
        <v>10.38</v>
      </c>
      <c r="AJ63" s="197">
        <v>13.774444444444445</v>
      </c>
      <c r="AK63" s="197">
        <v>131.74</v>
      </c>
      <c r="AL63" s="197">
        <v>102.54</v>
      </c>
      <c r="AM63" s="197">
        <v>127.83</v>
      </c>
      <c r="AN63" s="197">
        <v>191.69</v>
      </c>
      <c r="AO63" s="197">
        <v>78.56</v>
      </c>
    </row>
    <row r="64" spans="1:41" x14ac:dyDescent="0.35">
      <c r="A64" s="29">
        <v>62</v>
      </c>
      <c r="B64" s="29">
        <v>8</v>
      </c>
      <c r="C64" s="30" t="s">
        <v>3133</v>
      </c>
      <c r="D64" s="31" t="s">
        <v>570</v>
      </c>
      <c r="E64" s="30" t="s">
        <v>3132</v>
      </c>
      <c r="F64" s="30" t="s">
        <v>939</v>
      </c>
      <c r="G64" s="29">
        <v>353</v>
      </c>
      <c r="H64" s="32" t="s">
        <v>6484</v>
      </c>
      <c r="I64" s="185">
        <v>2.31</v>
      </c>
      <c r="J64" s="185">
        <v>2.1</v>
      </c>
      <c r="K64" s="185">
        <v>1.3</v>
      </c>
      <c r="L64" s="68">
        <v>172603486.94</v>
      </c>
      <c r="M64" s="28">
        <v>89352407.810000002</v>
      </c>
      <c r="N64" s="29">
        <v>0</v>
      </c>
      <c r="O64" s="29">
        <v>0</v>
      </c>
      <c r="P64" s="29">
        <v>0</v>
      </c>
      <c r="Q64" s="99" t="s">
        <v>941</v>
      </c>
      <c r="R64" s="29">
        <v>0</v>
      </c>
      <c r="S64" s="101">
        <v>111969212.12</v>
      </c>
      <c r="T64" s="33">
        <v>39211564.399999999</v>
      </c>
      <c r="U64" s="8">
        <v>1</v>
      </c>
      <c r="V64" s="8">
        <v>1</v>
      </c>
      <c r="W64" s="8">
        <v>0</v>
      </c>
      <c r="X64" s="8">
        <v>1</v>
      </c>
      <c r="Y64" s="8">
        <v>0</v>
      </c>
      <c r="Z64" s="8">
        <v>1</v>
      </c>
      <c r="AA64" s="8">
        <v>0</v>
      </c>
      <c r="AB64" s="7" t="s">
        <v>6624</v>
      </c>
      <c r="AC64" s="7" t="s">
        <v>6635</v>
      </c>
      <c r="AD64" s="55"/>
      <c r="AE64" s="208"/>
      <c r="AG64" s="197">
        <v>20.61</v>
      </c>
      <c r="AH64" s="197">
        <v>13.740000000000002</v>
      </c>
      <c r="AI64" s="197">
        <v>17.14</v>
      </c>
      <c r="AJ64" s="197">
        <v>8.39</v>
      </c>
      <c r="AK64" s="197">
        <v>168.8</v>
      </c>
      <c r="AL64" s="197">
        <v>53.97</v>
      </c>
      <c r="AM64" s="197">
        <v>96.05</v>
      </c>
      <c r="AN64" s="197">
        <v>38.82</v>
      </c>
      <c r="AO64" s="197">
        <v>63.41</v>
      </c>
    </row>
    <row r="65" spans="1:41" x14ac:dyDescent="0.35">
      <c r="A65" s="29">
        <v>63</v>
      </c>
      <c r="B65" s="29">
        <v>8</v>
      </c>
      <c r="C65" s="30" t="s">
        <v>3133</v>
      </c>
      <c r="D65" s="31" t="s">
        <v>571</v>
      </c>
      <c r="E65" s="30" t="s">
        <v>3137</v>
      </c>
      <c r="F65" s="30" t="s">
        <v>949</v>
      </c>
      <c r="G65" s="29">
        <v>78</v>
      </c>
      <c r="H65" s="32" t="s">
        <v>4877</v>
      </c>
      <c r="I65" s="185">
        <v>1.27</v>
      </c>
      <c r="J65" s="185">
        <v>1.1100000000000001</v>
      </c>
      <c r="K65" s="185">
        <v>0.84</v>
      </c>
      <c r="L65" s="68">
        <v>12155833.91</v>
      </c>
      <c r="M65" s="28">
        <v>17318854.309999999</v>
      </c>
      <c r="N65" s="29">
        <v>1</v>
      </c>
      <c r="O65" s="29">
        <v>0</v>
      </c>
      <c r="P65" s="29">
        <v>0</v>
      </c>
      <c r="Q65" s="99" t="s">
        <v>941</v>
      </c>
      <c r="R65" s="29">
        <v>1</v>
      </c>
      <c r="S65" s="101">
        <v>18274241.510000002</v>
      </c>
      <c r="T65" s="33">
        <v>-7285172.9100000001</v>
      </c>
      <c r="U65" s="8">
        <v>1</v>
      </c>
      <c r="V65" s="8">
        <v>1</v>
      </c>
      <c r="W65" s="8">
        <v>0</v>
      </c>
      <c r="X65" s="8">
        <v>1</v>
      </c>
      <c r="Y65" s="8">
        <v>0</v>
      </c>
      <c r="Z65" s="8">
        <v>1</v>
      </c>
      <c r="AA65" s="8">
        <v>0</v>
      </c>
      <c r="AB65" s="7" t="s">
        <v>6624</v>
      </c>
      <c r="AC65" s="7" t="s">
        <v>6642</v>
      </c>
      <c r="AD65" s="55"/>
      <c r="AE65" s="208"/>
      <c r="AG65" s="197">
        <v>14.08</v>
      </c>
      <c r="AH65" s="197">
        <v>11.773035714285713</v>
      </c>
      <c r="AI65" s="197">
        <v>14.62</v>
      </c>
      <c r="AJ65" s="197">
        <v>8.9075000000000006</v>
      </c>
      <c r="AK65" s="197">
        <v>336.66</v>
      </c>
      <c r="AL65" s="197">
        <v>36.29</v>
      </c>
      <c r="AM65" s="197">
        <v>62.89</v>
      </c>
      <c r="AN65" s="197">
        <v>46.52</v>
      </c>
      <c r="AO65" s="197">
        <v>69.739999999999995</v>
      </c>
    </row>
    <row r="66" spans="1:41" x14ac:dyDescent="0.35">
      <c r="A66" s="29">
        <v>64</v>
      </c>
      <c r="B66" s="29">
        <v>8</v>
      </c>
      <c r="C66" s="30" t="s">
        <v>3133</v>
      </c>
      <c r="D66" s="31" t="s">
        <v>572</v>
      </c>
      <c r="E66" s="30" t="s">
        <v>3141</v>
      </c>
      <c r="F66" s="30" t="s">
        <v>949</v>
      </c>
      <c r="G66" s="29">
        <v>40</v>
      </c>
      <c r="H66" s="32" t="s">
        <v>6525</v>
      </c>
      <c r="I66" s="185">
        <v>1.43</v>
      </c>
      <c r="J66" s="185">
        <v>1.21</v>
      </c>
      <c r="K66" s="185">
        <v>0.93</v>
      </c>
      <c r="L66" s="68">
        <v>11221123.66</v>
      </c>
      <c r="M66" s="28">
        <v>13966127.880000001</v>
      </c>
      <c r="N66" s="29">
        <v>1</v>
      </c>
      <c r="O66" s="29">
        <v>0</v>
      </c>
      <c r="P66" s="29">
        <v>0</v>
      </c>
      <c r="Q66" s="99" t="s">
        <v>941</v>
      </c>
      <c r="R66" s="29">
        <v>1</v>
      </c>
      <c r="S66" s="101">
        <v>18301702.32</v>
      </c>
      <c r="T66" s="33">
        <v>-1953685.45</v>
      </c>
      <c r="U66" s="8">
        <v>1</v>
      </c>
      <c r="V66" s="8">
        <v>1</v>
      </c>
      <c r="W66" s="8">
        <v>0</v>
      </c>
      <c r="X66" s="8">
        <v>1</v>
      </c>
      <c r="Y66" s="8">
        <v>1</v>
      </c>
      <c r="Z66" s="8">
        <v>1</v>
      </c>
      <c r="AA66" s="8">
        <v>0</v>
      </c>
      <c r="AB66" s="7" t="s">
        <v>6619</v>
      </c>
      <c r="AC66" s="7" t="s">
        <v>6647</v>
      </c>
      <c r="AD66" s="55"/>
      <c r="AE66" s="208"/>
      <c r="AG66" s="197">
        <v>19.989999999999998</v>
      </c>
      <c r="AH66" s="197">
        <v>12.589613733905573</v>
      </c>
      <c r="AI66" s="197">
        <v>15.5</v>
      </c>
      <c r="AJ66" s="197">
        <v>10.434721030042912</v>
      </c>
      <c r="AK66" s="197">
        <v>371.6</v>
      </c>
      <c r="AL66" s="197">
        <v>44.14</v>
      </c>
      <c r="AM66" s="197">
        <v>49.32</v>
      </c>
      <c r="AN66" s="197">
        <v>42.3</v>
      </c>
      <c r="AO66" s="197">
        <v>92.25</v>
      </c>
    </row>
    <row r="67" spans="1:41" x14ac:dyDescent="0.35">
      <c r="A67" s="29">
        <v>65</v>
      </c>
      <c r="B67" s="29">
        <v>8</v>
      </c>
      <c r="C67" s="30" t="s">
        <v>3133</v>
      </c>
      <c r="D67" s="31" t="s">
        <v>573</v>
      </c>
      <c r="E67" s="30" t="s">
        <v>3145</v>
      </c>
      <c r="F67" s="30" t="s">
        <v>949</v>
      </c>
      <c r="G67" s="29">
        <v>90</v>
      </c>
      <c r="H67" s="32" t="s">
        <v>4877</v>
      </c>
      <c r="I67" s="185">
        <v>1.07</v>
      </c>
      <c r="J67" s="185">
        <v>0.97</v>
      </c>
      <c r="K67" s="185">
        <v>0.65</v>
      </c>
      <c r="L67" s="68">
        <v>3574827.49</v>
      </c>
      <c r="M67" s="28">
        <v>1925532.62</v>
      </c>
      <c r="N67" s="29">
        <v>3</v>
      </c>
      <c r="O67" s="29">
        <v>0</v>
      </c>
      <c r="P67" s="29">
        <v>0</v>
      </c>
      <c r="Q67" s="99" t="s">
        <v>941</v>
      </c>
      <c r="R67" s="29">
        <v>3</v>
      </c>
      <c r="S67" s="101">
        <v>6643052.6900000004</v>
      </c>
      <c r="T67" s="33">
        <v>-18403012.760000002</v>
      </c>
      <c r="U67" s="8">
        <v>0</v>
      </c>
      <c r="V67" s="8">
        <v>0</v>
      </c>
      <c r="W67" s="8">
        <v>0</v>
      </c>
      <c r="X67" s="8">
        <v>1</v>
      </c>
      <c r="Y67" s="8">
        <v>1</v>
      </c>
      <c r="Z67" s="8">
        <v>1</v>
      </c>
      <c r="AA67" s="8">
        <v>1</v>
      </c>
      <c r="AB67" s="7" t="s">
        <v>6624</v>
      </c>
      <c r="AC67" s="7" t="s">
        <v>6638</v>
      </c>
      <c r="AD67" s="55"/>
      <c r="AE67" s="208"/>
      <c r="AG67" s="197">
        <v>4.6500000000000004</v>
      </c>
      <c r="AH67" s="197">
        <v>11.773035714285713</v>
      </c>
      <c r="AI67" s="197">
        <v>1.6</v>
      </c>
      <c r="AJ67" s="197">
        <v>8.9075000000000006</v>
      </c>
      <c r="AK67" s="197">
        <v>292.7</v>
      </c>
      <c r="AL67" s="197">
        <v>24.86</v>
      </c>
      <c r="AM67" s="197">
        <v>47.11</v>
      </c>
      <c r="AN67" s="197">
        <v>51.83</v>
      </c>
      <c r="AO67" s="197">
        <v>50.92</v>
      </c>
    </row>
    <row r="68" spans="1:41" x14ac:dyDescent="0.35">
      <c r="A68" s="29">
        <v>66</v>
      </c>
      <c r="B68" s="29">
        <v>8</v>
      </c>
      <c r="C68" s="30" t="s">
        <v>3133</v>
      </c>
      <c r="D68" s="31" t="s">
        <v>574</v>
      </c>
      <c r="E68" s="30" t="s">
        <v>3149</v>
      </c>
      <c r="F68" s="30" t="s">
        <v>949</v>
      </c>
      <c r="G68" s="29">
        <v>66</v>
      </c>
      <c r="H68" s="32" t="s">
        <v>6525</v>
      </c>
      <c r="I68" s="185">
        <v>1.75</v>
      </c>
      <c r="J68" s="185">
        <v>1.47</v>
      </c>
      <c r="K68" s="185">
        <v>1.08</v>
      </c>
      <c r="L68" s="68">
        <v>19843847.98</v>
      </c>
      <c r="M68" s="28">
        <v>17186926.010000002</v>
      </c>
      <c r="N68" s="29">
        <v>0</v>
      </c>
      <c r="O68" s="29">
        <v>0</v>
      </c>
      <c r="P68" s="29">
        <v>0</v>
      </c>
      <c r="Q68" s="99" t="s">
        <v>941</v>
      </c>
      <c r="R68" s="29">
        <v>0</v>
      </c>
      <c r="S68" s="101">
        <v>19716002.789999999</v>
      </c>
      <c r="T68" s="33">
        <v>1850438.32</v>
      </c>
      <c r="U68" s="8">
        <v>1</v>
      </c>
      <c r="V68" s="8">
        <v>1</v>
      </c>
      <c r="W68" s="8">
        <v>0</v>
      </c>
      <c r="X68" s="8">
        <v>1</v>
      </c>
      <c r="Y68" s="8">
        <v>0</v>
      </c>
      <c r="Z68" s="8">
        <v>1</v>
      </c>
      <c r="AA68" s="8">
        <v>0</v>
      </c>
      <c r="AB68" s="7" t="s">
        <v>6624</v>
      </c>
      <c r="AC68" s="7" t="s">
        <v>6635</v>
      </c>
      <c r="AD68" s="55"/>
      <c r="AE68" s="208"/>
      <c r="AG68" s="197">
        <v>18.690000000000001</v>
      </c>
      <c r="AH68" s="197">
        <v>12.589613733905573</v>
      </c>
      <c r="AI68" s="197">
        <v>20.88</v>
      </c>
      <c r="AJ68" s="197">
        <v>10.434721030042912</v>
      </c>
      <c r="AK68" s="197">
        <v>258.82</v>
      </c>
      <c r="AL68" s="197">
        <v>58.75</v>
      </c>
      <c r="AM68" s="197">
        <v>84</v>
      </c>
      <c r="AN68" s="197">
        <v>39.06</v>
      </c>
      <c r="AO68" s="197">
        <v>99.51</v>
      </c>
    </row>
    <row r="69" spans="1:41" x14ac:dyDescent="0.35">
      <c r="A69" s="29">
        <v>67</v>
      </c>
      <c r="B69" s="29">
        <v>8</v>
      </c>
      <c r="C69" s="30" t="s">
        <v>3133</v>
      </c>
      <c r="D69" s="31" t="s">
        <v>575</v>
      </c>
      <c r="E69" s="30" t="s">
        <v>3153</v>
      </c>
      <c r="F69" s="30" t="s">
        <v>949</v>
      </c>
      <c r="G69" s="29">
        <v>46</v>
      </c>
      <c r="H69" s="32" t="s">
        <v>4883</v>
      </c>
      <c r="I69" s="185">
        <v>1.25</v>
      </c>
      <c r="J69" s="185">
        <v>1.04</v>
      </c>
      <c r="K69" s="185">
        <v>0.75</v>
      </c>
      <c r="L69" s="68">
        <v>8415311.8699999992</v>
      </c>
      <c r="M69" s="28">
        <v>9936885.0099999998</v>
      </c>
      <c r="N69" s="29">
        <v>2</v>
      </c>
      <c r="O69" s="29">
        <v>0</v>
      </c>
      <c r="P69" s="29">
        <v>0</v>
      </c>
      <c r="Q69" s="99" t="s">
        <v>941</v>
      </c>
      <c r="R69" s="29">
        <v>2</v>
      </c>
      <c r="S69" s="101">
        <v>13835074.039999999</v>
      </c>
      <c r="T69" s="33">
        <v>-8279421.6699999999</v>
      </c>
      <c r="U69" s="8">
        <v>1</v>
      </c>
      <c r="V69" s="8">
        <v>0</v>
      </c>
      <c r="W69" s="8">
        <v>0</v>
      </c>
      <c r="X69" s="8">
        <v>1</v>
      </c>
      <c r="Y69" s="8">
        <v>0</v>
      </c>
      <c r="Z69" s="8">
        <v>1</v>
      </c>
      <c r="AA69" s="8">
        <v>0</v>
      </c>
      <c r="AB69" s="7" t="s">
        <v>6620</v>
      </c>
      <c r="AC69" s="7" t="s">
        <v>6634</v>
      </c>
      <c r="AD69" s="55"/>
      <c r="AE69" s="208"/>
      <c r="AG69" s="197">
        <v>19.88</v>
      </c>
      <c r="AH69" s="197">
        <v>12.279375000000002</v>
      </c>
      <c r="AI69" s="197">
        <v>9.0399999999999991</v>
      </c>
      <c r="AJ69" s="197">
        <v>9.9051562500000099</v>
      </c>
      <c r="AK69" s="197">
        <v>414.7</v>
      </c>
      <c r="AL69" s="197">
        <v>34.28</v>
      </c>
      <c r="AM69" s="197">
        <v>74.760000000000005</v>
      </c>
      <c r="AN69" s="197">
        <v>43.85</v>
      </c>
      <c r="AO69" s="197">
        <v>158.76</v>
      </c>
    </row>
    <row r="70" spans="1:41" x14ac:dyDescent="0.35">
      <c r="A70" s="29">
        <v>68</v>
      </c>
      <c r="B70" s="29">
        <v>8</v>
      </c>
      <c r="C70" s="30" t="s">
        <v>3158</v>
      </c>
      <c r="D70" s="31" t="s">
        <v>576</v>
      </c>
      <c r="E70" s="30" t="s">
        <v>3157</v>
      </c>
      <c r="F70" s="30" t="s">
        <v>929</v>
      </c>
      <c r="G70" s="29">
        <v>1148</v>
      </c>
      <c r="H70" s="32" t="s">
        <v>6412</v>
      </c>
      <c r="I70" s="185">
        <v>3.04</v>
      </c>
      <c r="J70" s="185">
        <v>2.68</v>
      </c>
      <c r="K70" s="185">
        <v>1.5</v>
      </c>
      <c r="L70" s="68">
        <v>1129656046.5599999</v>
      </c>
      <c r="M70" s="28">
        <v>270397412.62</v>
      </c>
      <c r="N70" s="29">
        <v>0</v>
      </c>
      <c r="O70" s="29">
        <v>0</v>
      </c>
      <c r="P70" s="29">
        <v>0</v>
      </c>
      <c r="Q70" s="99" t="s">
        <v>941</v>
      </c>
      <c r="R70" s="29">
        <v>0</v>
      </c>
      <c r="S70" s="101">
        <v>323118810.55000001</v>
      </c>
      <c r="T70" s="33">
        <v>281179897.63</v>
      </c>
      <c r="U70" s="8">
        <v>0</v>
      </c>
      <c r="V70" s="8">
        <v>0</v>
      </c>
      <c r="W70" s="8">
        <v>1</v>
      </c>
      <c r="X70" s="8">
        <v>0</v>
      </c>
      <c r="Y70" s="8">
        <v>1</v>
      </c>
      <c r="Z70" s="8">
        <v>1</v>
      </c>
      <c r="AA70" s="8">
        <v>1</v>
      </c>
      <c r="AB70" s="7" t="s">
        <v>6624</v>
      </c>
      <c r="AC70" s="7" t="s">
        <v>6635</v>
      </c>
      <c r="AD70" s="55"/>
      <c r="AE70" s="208"/>
      <c r="AG70" s="197">
        <v>12.46</v>
      </c>
      <c r="AH70" s="197">
        <v>16.08666666666667</v>
      </c>
      <c r="AI70" s="197">
        <v>8.69</v>
      </c>
      <c r="AJ70" s="197">
        <v>9.2733333333333317</v>
      </c>
      <c r="AK70" s="197">
        <v>84.07</v>
      </c>
      <c r="AL70" s="197">
        <v>83.23</v>
      </c>
      <c r="AM70" s="197">
        <v>43.25</v>
      </c>
      <c r="AN70" s="197">
        <v>72</v>
      </c>
      <c r="AO70" s="197">
        <v>52.76</v>
      </c>
    </row>
    <row r="71" spans="1:41" x14ac:dyDescent="0.35">
      <c r="A71" s="29">
        <v>69</v>
      </c>
      <c r="B71" s="29">
        <v>8</v>
      </c>
      <c r="C71" s="30" t="s">
        <v>3158</v>
      </c>
      <c r="D71" s="31" t="s">
        <v>577</v>
      </c>
      <c r="E71" s="30" t="s">
        <v>3161</v>
      </c>
      <c r="F71" s="30" t="s">
        <v>949</v>
      </c>
      <c r="G71" s="29">
        <v>52</v>
      </c>
      <c r="H71" s="32" t="s">
        <v>6525</v>
      </c>
      <c r="I71" s="185">
        <v>1.44</v>
      </c>
      <c r="J71" s="185">
        <v>1.27</v>
      </c>
      <c r="K71" s="185">
        <v>0.94</v>
      </c>
      <c r="L71" s="68">
        <v>14725930.039999999</v>
      </c>
      <c r="M71" s="28">
        <v>14987029.07</v>
      </c>
      <c r="N71" s="29">
        <v>1</v>
      </c>
      <c r="O71" s="29">
        <v>0</v>
      </c>
      <c r="P71" s="29">
        <v>0</v>
      </c>
      <c r="Q71" s="99" t="s">
        <v>941</v>
      </c>
      <c r="R71" s="29">
        <v>1</v>
      </c>
      <c r="S71" s="101">
        <v>17865250.579999998</v>
      </c>
      <c r="T71" s="33">
        <v>-2195594.44</v>
      </c>
      <c r="U71" s="8">
        <v>1</v>
      </c>
      <c r="V71" s="8">
        <v>1</v>
      </c>
      <c r="W71" s="8">
        <v>0</v>
      </c>
      <c r="X71" s="8">
        <v>1</v>
      </c>
      <c r="Y71" s="8">
        <v>0</v>
      </c>
      <c r="Z71" s="8">
        <v>1</v>
      </c>
      <c r="AA71" s="8">
        <v>1</v>
      </c>
      <c r="AB71" s="7" t="s">
        <v>6619</v>
      </c>
      <c r="AC71" s="7" t="s">
        <v>6647</v>
      </c>
      <c r="AD71" s="55"/>
      <c r="AE71" s="208"/>
      <c r="AG71" s="197">
        <v>15.06</v>
      </c>
      <c r="AH71" s="197">
        <v>12.589613733905573</v>
      </c>
      <c r="AI71" s="197">
        <v>16.86</v>
      </c>
      <c r="AJ71" s="197">
        <v>10.434721030042912</v>
      </c>
      <c r="AK71" s="197">
        <v>255.62</v>
      </c>
      <c r="AL71" s="197">
        <v>30.62</v>
      </c>
      <c r="AM71" s="197">
        <v>93.89</v>
      </c>
      <c r="AN71" s="197">
        <v>73.97</v>
      </c>
      <c r="AO71" s="197">
        <v>59.98</v>
      </c>
    </row>
    <row r="72" spans="1:41" x14ac:dyDescent="0.35">
      <c r="A72" s="29">
        <v>70</v>
      </c>
      <c r="B72" s="29">
        <v>8</v>
      </c>
      <c r="C72" s="30" t="s">
        <v>3158</v>
      </c>
      <c r="D72" s="31" t="s">
        <v>578</v>
      </c>
      <c r="E72" s="30" t="s">
        <v>3165</v>
      </c>
      <c r="F72" s="30" t="s">
        <v>949</v>
      </c>
      <c r="G72" s="29">
        <v>60</v>
      </c>
      <c r="H72" s="32" t="s">
        <v>6525</v>
      </c>
      <c r="I72" s="185">
        <v>1.63</v>
      </c>
      <c r="J72" s="185">
        <v>1.42</v>
      </c>
      <c r="K72" s="185">
        <v>0.92</v>
      </c>
      <c r="L72" s="68">
        <v>18428143.739999998</v>
      </c>
      <c r="M72" s="28">
        <v>15490844.68</v>
      </c>
      <c r="N72" s="29">
        <v>0</v>
      </c>
      <c r="O72" s="29">
        <v>0</v>
      </c>
      <c r="P72" s="29">
        <v>0</v>
      </c>
      <c r="Q72" s="99" t="s">
        <v>941</v>
      </c>
      <c r="R72" s="29">
        <v>0</v>
      </c>
      <c r="S72" s="101">
        <v>16768128.18</v>
      </c>
      <c r="T72" s="33">
        <v>-2392855.63</v>
      </c>
      <c r="U72" s="8">
        <v>1</v>
      </c>
      <c r="V72" s="8">
        <v>1</v>
      </c>
      <c r="W72" s="8">
        <v>0</v>
      </c>
      <c r="X72" s="8">
        <v>1</v>
      </c>
      <c r="Y72" s="8">
        <v>0</v>
      </c>
      <c r="Z72" s="8">
        <v>1</v>
      </c>
      <c r="AA72" s="8">
        <v>0</v>
      </c>
      <c r="AB72" s="7" t="s">
        <v>6624</v>
      </c>
      <c r="AC72" s="7" t="s">
        <v>6635</v>
      </c>
      <c r="AD72" s="55"/>
      <c r="AE72" s="208"/>
      <c r="AG72" s="197">
        <v>14.65</v>
      </c>
      <c r="AH72" s="197">
        <v>12.589613733905573</v>
      </c>
      <c r="AI72" s="197">
        <v>23.07</v>
      </c>
      <c r="AJ72" s="197">
        <v>10.434721030042912</v>
      </c>
      <c r="AK72" s="197">
        <v>288.45999999999998</v>
      </c>
      <c r="AL72" s="197">
        <v>37.049999999999997</v>
      </c>
      <c r="AM72" s="197">
        <v>82.36</v>
      </c>
      <c r="AN72" s="197">
        <v>61.87</v>
      </c>
      <c r="AO72" s="197">
        <v>71.400000000000006</v>
      </c>
    </row>
    <row r="73" spans="1:41" x14ac:dyDescent="0.35">
      <c r="A73" s="29">
        <v>71</v>
      </c>
      <c r="B73" s="29">
        <v>8</v>
      </c>
      <c r="C73" s="30" t="s">
        <v>3158</v>
      </c>
      <c r="D73" s="31" t="s">
        <v>579</v>
      </c>
      <c r="E73" s="30" t="s">
        <v>3169</v>
      </c>
      <c r="F73" s="30" t="s">
        <v>939</v>
      </c>
      <c r="G73" s="29">
        <v>199</v>
      </c>
      <c r="H73" s="32" t="s">
        <v>6518</v>
      </c>
      <c r="I73" s="185">
        <v>1.1599999999999999</v>
      </c>
      <c r="J73" s="185">
        <v>0.96</v>
      </c>
      <c r="K73" s="185">
        <v>0.32</v>
      </c>
      <c r="L73" s="68">
        <v>23390800.68</v>
      </c>
      <c r="M73" s="28">
        <v>39807601.420000002</v>
      </c>
      <c r="N73" s="29">
        <v>3</v>
      </c>
      <c r="O73" s="29">
        <v>0</v>
      </c>
      <c r="P73" s="29">
        <v>0</v>
      </c>
      <c r="Q73" s="99" t="s">
        <v>941</v>
      </c>
      <c r="R73" s="29">
        <v>3</v>
      </c>
      <c r="S73" s="101">
        <v>49416743.409999996</v>
      </c>
      <c r="T73" s="33">
        <v>-95892031.760000005</v>
      </c>
      <c r="U73" s="8">
        <v>0</v>
      </c>
      <c r="V73" s="8">
        <v>0</v>
      </c>
      <c r="W73" s="8">
        <v>0</v>
      </c>
      <c r="X73" s="8">
        <v>1</v>
      </c>
      <c r="Y73" s="8">
        <v>0</v>
      </c>
      <c r="Z73" s="8">
        <v>1</v>
      </c>
      <c r="AA73" s="8">
        <v>0</v>
      </c>
      <c r="AB73" s="7" t="s">
        <v>6625</v>
      </c>
      <c r="AC73" s="7" t="s">
        <v>6637</v>
      </c>
      <c r="AD73" s="55"/>
      <c r="AE73" s="208"/>
      <c r="AG73" s="197">
        <v>12</v>
      </c>
      <c r="AH73" s="197">
        <v>16.892857142857142</v>
      </c>
      <c r="AI73" s="197">
        <v>5.95</v>
      </c>
      <c r="AJ73" s="197">
        <v>8.8542857142857141</v>
      </c>
      <c r="AK73" s="197">
        <v>248.87</v>
      </c>
      <c r="AL73" s="197">
        <v>53.68</v>
      </c>
      <c r="AM73" s="197">
        <v>84.43</v>
      </c>
      <c r="AN73" s="197">
        <v>73.290000000000006</v>
      </c>
      <c r="AO73" s="197">
        <v>64.19</v>
      </c>
    </row>
    <row r="74" spans="1:41" x14ac:dyDescent="0.35">
      <c r="A74" s="29">
        <v>72</v>
      </c>
      <c r="B74" s="29">
        <v>8</v>
      </c>
      <c r="C74" s="30" t="s">
        <v>3158</v>
      </c>
      <c r="D74" s="31" t="s">
        <v>580</v>
      </c>
      <c r="E74" s="30" t="s">
        <v>3173</v>
      </c>
      <c r="F74" s="30" t="s">
        <v>949</v>
      </c>
      <c r="G74" s="29">
        <v>8</v>
      </c>
      <c r="H74" s="32" t="s">
        <v>4934</v>
      </c>
      <c r="I74" s="185">
        <v>3.26</v>
      </c>
      <c r="J74" s="185">
        <v>2.78</v>
      </c>
      <c r="K74" s="185">
        <v>2.2000000000000002</v>
      </c>
      <c r="L74" s="68">
        <v>8977466.8900000006</v>
      </c>
      <c r="M74" s="28">
        <v>2574068.54</v>
      </c>
      <c r="N74" s="29">
        <v>0</v>
      </c>
      <c r="O74" s="29">
        <v>0</v>
      </c>
      <c r="P74" s="29">
        <v>0</v>
      </c>
      <c r="Q74" s="99" t="s">
        <v>941</v>
      </c>
      <c r="R74" s="29">
        <v>0</v>
      </c>
      <c r="S74" s="101">
        <v>4394547.3600000003</v>
      </c>
      <c r="T74" s="33">
        <v>4761272.84</v>
      </c>
      <c r="U74" s="8">
        <v>1</v>
      </c>
      <c r="V74" s="8">
        <v>1</v>
      </c>
      <c r="W74" s="8">
        <v>0</v>
      </c>
      <c r="X74" s="8">
        <v>0</v>
      </c>
      <c r="Y74" s="8">
        <v>1</v>
      </c>
      <c r="Z74" s="8">
        <v>1</v>
      </c>
      <c r="AA74" s="8">
        <v>0</v>
      </c>
      <c r="AB74" s="7" t="s">
        <v>6624</v>
      </c>
      <c r="AC74" s="7" t="s">
        <v>6635</v>
      </c>
      <c r="AD74" s="55"/>
      <c r="AE74" s="208"/>
      <c r="AG74" s="197">
        <v>17.489999999999998</v>
      </c>
      <c r="AH74" s="197">
        <v>11.483846153846153</v>
      </c>
      <c r="AI74" s="197">
        <v>6.67</v>
      </c>
      <c r="AJ74" s="197">
        <v>4.7761538461538464</v>
      </c>
      <c r="AK74" s="197">
        <v>256.39</v>
      </c>
      <c r="AL74" s="197">
        <v>74.05</v>
      </c>
      <c r="AM74" s="197">
        <v>53.63</v>
      </c>
      <c r="AN74" s="197">
        <v>61.38</v>
      </c>
      <c r="AO74" s="197">
        <v>99.79</v>
      </c>
    </row>
    <row r="75" spans="1:41" x14ac:dyDescent="0.35">
      <c r="A75" s="29">
        <v>73</v>
      </c>
      <c r="B75" s="29">
        <v>8</v>
      </c>
      <c r="C75" s="30" t="s">
        <v>3158</v>
      </c>
      <c r="D75" s="31" t="s">
        <v>581</v>
      </c>
      <c r="E75" s="30" t="s">
        <v>3177</v>
      </c>
      <c r="F75" s="30" t="s">
        <v>949</v>
      </c>
      <c r="G75" s="29">
        <v>40</v>
      </c>
      <c r="H75" s="32" t="s">
        <v>6525</v>
      </c>
      <c r="I75" s="185">
        <v>1.8</v>
      </c>
      <c r="J75" s="185">
        <v>1.62</v>
      </c>
      <c r="K75" s="185">
        <v>1.06</v>
      </c>
      <c r="L75" s="68">
        <v>15687505.039999999</v>
      </c>
      <c r="M75" s="28">
        <v>8155663.2400000002</v>
      </c>
      <c r="N75" s="29">
        <v>0</v>
      </c>
      <c r="O75" s="29">
        <v>0</v>
      </c>
      <c r="P75" s="29">
        <v>0</v>
      </c>
      <c r="Q75" s="99" t="s">
        <v>941</v>
      </c>
      <c r="R75" s="29">
        <v>0</v>
      </c>
      <c r="S75" s="101">
        <v>9698248.8200000003</v>
      </c>
      <c r="T75" s="33">
        <v>1109253.8700000001</v>
      </c>
      <c r="U75" s="8">
        <v>0</v>
      </c>
      <c r="V75" s="8">
        <v>1</v>
      </c>
      <c r="W75" s="8">
        <v>0</v>
      </c>
      <c r="X75" s="8">
        <v>1</v>
      </c>
      <c r="Y75" s="8">
        <v>0</v>
      </c>
      <c r="Z75" s="8">
        <v>1</v>
      </c>
      <c r="AA75" s="8">
        <v>1</v>
      </c>
      <c r="AB75" s="7" t="s">
        <v>6624</v>
      </c>
      <c r="AC75" s="7" t="s">
        <v>6635</v>
      </c>
      <c r="AD75" s="55"/>
      <c r="AE75" s="208"/>
      <c r="AG75" s="197">
        <v>11.09</v>
      </c>
      <c r="AH75" s="197">
        <v>12.589613733905573</v>
      </c>
      <c r="AI75" s="197">
        <v>10.79</v>
      </c>
      <c r="AJ75" s="197">
        <v>10.434721030042912</v>
      </c>
      <c r="AK75" s="197">
        <v>150.85</v>
      </c>
      <c r="AL75" s="197">
        <v>46.97</v>
      </c>
      <c r="AM75" s="197">
        <v>86.67</v>
      </c>
      <c r="AN75" s="197">
        <v>71.489999999999995</v>
      </c>
      <c r="AO75" s="197">
        <v>56.27</v>
      </c>
    </row>
    <row r="76" spans="1:41" x14ac:dyDescent="0.35">
      <c r="A76" s="29">
        <v>74</v>
      </c>
      <c r="B76" s="29">
        <v>8</v>
      </c>
      <c r="C76" s="30" t="s">
        <v>3158</v>
      </c>
      <c r="D76" s="31" t="s">
        <v>582</v>
      </c>
      <c r="E76" s="30" t="s">
        <v>3181</v>
      </c>
      <c r="F76" s="30" t="s">
        <v>949</v>
      </c>
      <c r="G76" s="29">
        <v>126</v>
      </c>
      <c r="H76" s="32" t="s">
        <v>6523</v>
      </c>
      <c r="I76" s="185">
        <v>0.99</v>
      </c>
      <c r="J76" s="185">
        <v>0.83</v>
      </c>
      <c r="K76" s="185">
        <v>0.5</v>
      </c>
      <c r="L76" s="68">
        <v>-971487.61</v>
      </c>
      <c r="M76" s="28">
        <v>53827890.810000002</v>
      </c>
      <c r="N76" s="29">
        <v>3</v>
      </c>
      <c r="O76" s="29">
        <v>1</v>
      </c>
      <c r="P76" s="29">
        <v>0</v>
      </c>
      <c r="Q76" s="99">
        <v>0.1</v>
      </c>
      <c r="R76" s="29">
        <v>4</v>
      </c>
      <c r="S76" s="101">
        <v>16652576.84</v>
      </c>
      <c r="T76" s="33">
        <v>-38811509.200000003</v>
      </c>
      <c r="U76" s="8">
        <v>0</v>
      </c>
      <c r="V76" s="8">
        <v>1</v>
      </c>
      <c r="W76" s="8">
        <v>0</v>
      </c>
      <c r="X76" s="8">
        <v>1</v>
      </c>
      <c r="Y76" s="8">
        <v>1</v>
      </c>
      <c r="Z76" s="8">
        <v>1</v>
      </c>
      <c r="AA76" s="8">
        <v>1</v>
      </c>
      <c r="AB76" s="7" t="s">
        <v>6619</v>
      </c>
      <c r="AC76" s="7" t="s">
        <v>6648</v>
      </c>
      <c r="AD76" s="55"/>
      <c r="AE76" s="208"/>
      <c r="AG76" s="197">
        <v>7.56</v>
      </c>
      <c r="AH76" s="197">
        <v>15.852769230769232</v>
      </c>
      <c r="AI76" s="197">
        <v>17.07</v>
      </c>
      <c r="AJ76" s="197">
        <v>9.8592307692307664</v>
      </c>
      <c r="AK76" s="197">
        <v>202.56</v>
      </c>
      <c r="AL76" s="197">
        <v>35.659999999999997</v>
      </c>
      <c r="AM76" s="197">
        <v>48.48</v>
      </c>
      <c r="AN76" s="197">
        <v>82.4</v>
      </c>
      <c r="AO76" s="197">
        <v>50.87</v>
      </c>
    </row>
    <row r="77" spans="1:41" x14ac:dyDescent="0.35">
      <c r="A77" s="29">
        <v>75</v>
      </c>
      <c r="B77" s="29">
        <v>8</v>
      </c>
      <c r="C77" s="30" t="s">
        <v>3158</v>
      </c>
      <c r="D77" s="31" t="s">
        <v>583</v>
      </c>
      <c r="E77" s="30" t="s">
        <v>3185</v>
      </c>
      <c r="F77" s="30" t="s">
        <v>949</v>
      </c>
      <c r="G77" s="29">
        <v>30</v>
      </c>
      <c r="H77" s="32" t="s">
        <v>4883</v>
      </c>
      <c r="I77" s="185">
        <v>1.94</v>
      </c>
      <c r="J77" s="185">
        <v>1.65</v>
      </c>
      <c r="K77" s="185">
        <v>1.26</v>
      </c>
      <c r="L77" s="68">
        <v>11187601.15</v>
      </c>
      <c r="M77" s="28">
        <v>5799866.3399999999</v>
      </c>
      <c r="N77" s="29">
        <v>0</v>
      </c>
      <c r="O77" s="29">
        <v>0</v>
      </c>
      <c r="P77" s="29">
        <v>0</v>
      </c>
      <c r="Q77" s="99" t="s">
        <v>941</v>
      </c>
      <c r="R77" s="29">
        <v>0</v>
      </c>
      <c r="S77" s="101">
        <v>7286450.6100000003</v>
      </c>
      <c r="T77" s="33">
        <v>3117635.68</v>
      </c>
      <c r="U77" s="8">
        <v>0</v>
      </c>
      <c r="V77" s="8">
        <v>1</v>
      </c>
      <c r="W77" s="8">
        <v>0</v>
      </c>
      <c r="X77" s="8">
        <v>1</v>
      </c>
      <c r="Y77" s="8">
        <v>1</v>
      </c>
      <c r="Z77" s="8">
        <v>1</v>
      </c>
      <c r="AA77" s="8">
        <v>0</v>
      </c>
      <c r="AB77" s="7" t="s">
        <v>6624</v>
      </c>
      <c r="AC77" s="7" t="s">
        <v>6635</v>
      </c>
      <c r="AD77" s="55"/>
      <c r="AE77" s="208"/>
      <c r="AG77" s="197">
        <v>11</v>
      </c>
      <c r="AH77" s="197">
        <v>12.279375000000002</v>
      </c>
      <c r="AI77" s="197">
        <v>12.03</v>
      </c>
      <c r="AJ77" s="197">
        <v>9.9051562500000099</v>
      </c>
      <c r="AK77" s="197">
        <v>140.04</v>
      </c>
      <c r="AL77" s="197">
        <v>22.78</v>
      </c>
      <c r="AM77" s="197">
        <v>59.72</v>
      </c>
      <c r="AN77" s="197">
        <v>79.349999999999994</v>
      </c>
      <c r="AO77" s="197">
        <v>77.86</v>
      </c>
    </row>
    <row r="78" spans="1:41" x14ac:dyDescent="0.35">
      <c r="A78" s="29">
        <v>76</v>
      </c>
      <c r="B78" s="29">
        <v>8</v>
      </c>
      <c r="C78" s="30" t="s">
        <v>3158</v>
      </c>
      <c r="D78" s="31" t="s">
        <v>584</v>
      </c>
      <c r="E78" s="30" t="s">
        <v>3189</v>
      </c>
      <c r="F78" s="30" t="s">
        <v>949</v>
      </c>
      <c r="G78" s="29">
        <v>30</v>
      </c>
      <c r="H78" s="32" t="s">
        <v>4883</v>
      </c>
      <c r="I78" s="185">
        <v>1.35</v>
      </c>
      <c r="J78" s="185">
        <v>1.1599999999999999</v>
      </c>
      <c r="K78" s="185">
        <v>0.82</v>
      </c>
      <c r="L78" s="68">
        <v>6986556.1299999999</v>
      </c>
      <c r="M78" s="28">
        <v>12029474.49</v>
      </c>
      <c r="N78" s="29">
        <v>1</v>
      </c>
      <c r="O78" s="29">
        <v>0</v>
      </c>
      <c r="P78" s="29">
        <v>0</v>
      </c>
      <c r="Q78" s="99" t="s">
        <v>941</v>
      </c>
      <c r="R78" s="29">
        <v>1</v>
      </c>
      <c r="S78" s="101">
        <v>15723985.68</v>
      </c>
      <c r="T78" s="33">
        <v>-3471368</v>
      </c>
      <c r="U78" s="8">
        <v>1</v>
      </c>
      <c r="V78" s="8">
        <v>1</v>
      </c>
      <c r="W78" s="8">
        <v>0</v>
      </c>
      <c r="X78" s="8">
        <v>1</v>
      </c>
      <c r="Y78" s="8">
        <v>1</v>
      </c>
      <c r="Z78" s="8">
        <v>1</v>
      </c>
      <c r="AA78" s="8">
        <v>0</v>
      </c>
      <c r="AB78" s="7" t="s">
        <v>6619</v>
      </c>
      <c r="AC78" s="7" t="s">
        <v>6647</v>
      </c>
      <c r="AD78" s="55"/>
      <c r="AE78" s="208"/>
      <c r="AG78" s="197">
        <v>21.89</v>
      </c>
      <c r="AH78" s="197">
        <v>12.279375000000002</v>
      </c>
      <c r="AI78" s="197">
        <v>18.149999999999999</v>
      </c>
      <c r="AJ78" s="197">
        <v>9.9051562500000099</v>
      </c>
      <c r="AK78" s="197">
        <v>271.62</v>
      </c>
      <c r="AL78" s="197">
        <v>51.65</v>
      </c>
      <c r="AM78" s="197">
        <v>56.31</v>
      </c>
      <c r="AN78" s="197">
        <v>58.35</v>
      </c>
      <c r="AO78" s="197">
        <v>61.23</v>
      </c>
    </row>
    <row r="79" spans="1:41" x14ac:dyDescent="0.35">
      <c r="A79" s="29">
        <v>77</v>
      </c>
      <c r="B79" s="29">
        <v>8</v>
      </c>
      <c r="C79" s="30" t="s">
        <v>3158</v>
      </c>
      <c r="D79" s="31" t="s">
        <v>585</v>
      </c>
      <c r="E79" s="30" t="s">
        <v>3193</v>
      </c>
      <c r="F79" s="30" t="s">
        <v>949</v>
      </c>
      <c r="G79" s="29">
        <v>38</v>
      </c>
      <c r="H79" s="32" t="s">
        <v>6525</v>
      </c>
      <c r="I79" s="185">
        <v>2.9</v>
      </c>
      <c r="J79" s="185">
        <v>2.61</v>
      </c>
      <c r="K79" s="185">
        <v>2.17</v>
      </c>
      <c r="L79" s="68">
        <v>32111195.120000001</v>
      </c>
      <c r="M79" s="28">
        <v>16569511.369999999</v>
      </c>
      <c r="N79" s="29">
        <v>0</v>
      </c>
      <c r="O79" s="29">
        <v>0</v>
      </c>
      <c r="P79" s="29">
        <v>0</v>
      </c>
      <c r="Q79" s="99" t="s">
        <v>941</v>
      </c>
      <c r="R79" s="29">
        <v>0</v>
      </c>
      <c r="S79" s="101">
        <v>18960079.440000001</v>
      </c>
      <c r="T79" s="33">
        <v>19700758.18</v>
      </c>
      <c r="U79" s="8">
        <v>1</v>
      </c>
      <c r="V79" s="8">
        <v>1</v>
      </c>
      <c r="W79" s="8">
        <v>1</v>
      </c>
      <c r="X79" s="8">
        <v>1</v>
      </c>
      <c r="Y79" s="8">
        <v>0</v>
      </c>
      <c r="Z79" s="8">
        <v>0</v>
      </c>
      <c r="AA79" s="8">
        <v>0</v>
      </c>
      <c r="AB79" s="7" t="s">
        <v>6624</v>
      </c>
      <c r="AC79" s="7" t="s">
        <v>6635</v>
      </c>
      <c r="AD79" s="55"/>
      <c r="AE79" s="208"/>
      <c r="AG79" s="197">
        <v>21.05</v>
      </c>
      <c r="AH79" s="197">
        <v>12.589613733905573</v>
      </c>
      <c r="AI79" s="197">
        <v>22.6</v>
      </c>
      <c r="AJ79" s="197">
        <v>10.434721030042912</v>
      </c>
      <c r="AK79" s="197">
        <v>45.52</v>
      </c>
      <c r="AL79" s="197">
        <v>15.26</v>
      </c>
      <c r="AM79" s="197">
        <v>68.28</v>
      </c>
      <c r="AN79" s="197">
        <v>91.55</v>
      </c>
      <c r="AO79" s="197">
        <v>68.92</v>
      </c>
    </row>
    <row r="80" spans="1:41" x14ac:dyDescent="0.35">
      <c r="A80" s="29">
        <v>78</v>
      </c>
      <c r="B80" s="29">
        <v>8</v>
      </c>
      <c r="C80" s="30" t="s">
        <v>3158</v>
      </c>
      <c r="D80" s="31" t="s">
        <v>586</v>
      </c>
      <c r="E80" s="30" t="s">
        <v>3197</v>
      </c>
      <c r="F80" s="30" t="s">
        <v>949</v>
      </c>
      <c r="G80" s="29">
        <v>55</v>
      </c>
      <c r="H80" s="32" t="s">
        <v>6525</v>
      </c>
      <c r="I80" s="185">
        <v>2.1</v>
      </c>
      <c r="J80" s="185">
        <v>1.67</v>
      </c>
      <c r="K80" s="185">
        <v>0.91</v>
      </c>
      <c r="L80" s="68">
        <v>32904718.699999999</v>
      </c>
      <c r="M80" s="28">
        <v>22434148.899999999</v>
      </c>
      <c r="N80" s="29">
        <v>0</v>
      </c>
      <c r="O80" s="29">
        <v>0</v>
      </c>
      <c r="P80" s="29">
        <v>0</v>
      </c>
      <c r="Q80" s="99" t="s">
        <v>941</v>
      </c>
      <c r="R80" s="29">
        <v>0</v>
      </c>
      <c r="S80" s="101">
        <v>28009428.329999998</v>
      </c>
      <c r="T80" s="33">
        <v>-2645398.0499999998</v>
      </c>
      <c r="U80" s="8">
        <v>1</v>
      </c>
      <c r="V80" s="8">
        <v>1</v>
      </c>
      <c r="W80" s="8">
        <v>0</v>
      </c>
      <c r="X80" s="8">
        <v>0</v>
      </c>
      <c r="Y80" s="8">
        <v>0</v>
      </c>
      <c r="Z80" s="8">
        <v>0</v>
      </c>
      <c r="AA80" s="8">
        <v>0</v>
      </c>
      <c r="AB80" s="7" t="s">
        <v>6625</v>
      </c>
      <c r="AC80" s="7" t="s">
        <v>6628</v>
      </c>
      <c r="AD80" s="55"/>
      <c r="AE80" s="208"/>
      <c r="AG80" s="197">
        <v>25.55</v>
      </c>
      <c r="AH80" s="197">
        <v>12.589613733905573</v>
      </c>
      <c r="AI80" s="197">
        <v>21.13</v>
      </c>
      <c r="AJ80" s="197">
        <v>10.434721030042912</v>
      </c>
      <c r="AK80" s="197">
        <v>362.63</v>
      </c>
      <c r="AL80" s="197">
        <v>96.23</v>
      </c>
      <c r="AM80" s="197">
        <v>125.93</v>
      </c>
      <c r="AN80" s="197">
        <v>101.37</v>
      </c>
      <c r="AO80" s="197">
        <v>92.52</v>
      </c>
    </row>
    <row r="81" spans="1:41" x14ac:dyDescent="0.35">
      <c r="A81" s="29">
        <v>79</v>
      </c>
      <c r="B81" s="29">
        <v>8</v>
      </c>
      <c r="C81" s="30" t="s">
        <v>3158</v>
      </c>
      <c r="D81" s="31" t="s">
        <v>587</v>
      </c>
      <c r="E81" s="30" t="s">
        <v>3202</v>
      </c>
      <c r="F81" s="30" t="s">
        <v>949</v>
      </c>
      <c r="G81" s="29">
        <v>114</v>
      </c>
      <c r="H81" s="32" t="s">
        <v>6523</v>
      </c>
      <c r="I81" s="185">
        <v>1.54</v>
      </c>
      <c r="J81" s="185">
        <v>1.29</v>
      </c>
      <c r="K81" s="185">
        <v>0.85</v>
      </c>
      <c r="L81" s="68">
        <v>32818756.379999999</v>
      </c>
      <c r="M81" s="28">
        <v>23149525.489999998</v>
      </c>
      <c r="N81" s="29">
        <v>0</v>
      </c>
      <c r="O81" s="29">
        <v>0</v>
      </c>
      <c r="P81" s="29">
        <v>0</v>
      </c>
      <c r="Q81" s="99" t="s">
        <v>941</v>
      </c>
      <c r="R81" s="29">
        <v>0</v>
      </c>
      <c r="S81" s="101">
        <v>18840924.809999999</v>
      </c>
      <c r="T81" s="33">
        <v>-9357054.3599999994</v>
      </c>
      <c r="U81" s="8">
        <v>0</v>
      </c>
      <c r="V81" s="8">
        <v>0</v>
      </c>
      <c r="W81" s="8">
        <v>0</v>
      </c>
      <c r="X81" s="8">
        <v>1</v>
      </c>
      <c r="Y81" s="8">
        <v>0</v>
      </c>
      <c r="Z81" s="8">
        <v>1</v>
      </c>
      <c r="AA81" s="8">
        <v>0</v>
      </c>
      <c r="AB81" s="7" t="s">
        <v>6625</v>
      </c>
      <c r="AC81" s="7" t="s">
        <v>6628</v>
      </c>
      <c r="AD81" s="55"/>
      <c r="AE81" s="208"/>
      <c r="AG81" s="197">
        <v>8.51</v>
      </c>
      <c r="AH81" s="197">
        <v>15.852769230769232</v>
      </c>
      <c r="AI81" s="197">
        <v>7.47</v>
      </c>
      <c r="AJ81" s="197">
        <v>9.8592307692307664</v>
      </c>
      <c r="AK81" s="197">
        <v>139.72999999999999</v>
      </c>
      <c r="AL81" s="197">
        <v>33.770000000000003</v>
      </c>
      <c r="AM81" s="197">
        <v>61.87</v>
      </c>
      <c r="AN81" s="197">
        <v>84.73</v>
      </c>
      <c r="AO81" s="197">
        <v>69.790000000000006</v>
      </c>
    </row>
    <row r="82" spans="1:41" x14ac:dyDescent="0.35">
      <c r="A82" s="29">
        <v>80</v>
      </c>
      <c r="B82" s="29">
        <v>8</v>
      </c>
      <c r="C82" s="30" t="s">
        <v>3158</v>
      </c>
      <c r="D82" s="31" t="s">
        <v>588</v>
      </c>
      <c r="E82" s="30" t="s">
        <v>3207</v>
      </c>
      <c r="F82" s="30" t="s">
        <v>949</v>
      </c>
      <c r="G82" s="29">
        <v>88</v>
      </c>
      <c r="H82" s="32" t="s">
        <v>6525</v>
      </c>
      <c r="I82" s="185">
        <v>2.48</v>
      </c>
      <c r="J82" s="185">
        <v>2.19</v>
      </c>
      <c r="K82" s="185">
        <v>1.74</v>
      </c>
      <c r="L82" s="68">
        <v>49028498.140000001</v>
      </c>
      <c r="M82" s="28">
        <v>21546389.66</v>
      </c>
      <c r="N82" s="29">
        <v>0</v>
      </c>
      <c r="O82" s="29">
        <v>0</v>
      </c>
      <c r="P82" s="29">
        <v>0</v>
      </c>
      <c r="Q82" s="99" t="s">
        <v>941</v>
      </c>
      <c r="R82" s="29">
        <v>0</v>
      </c>
      <c r="S82" s="101">
        <v>24518807.260000002</v>
      </c>
      <c r="T82" s="33">
        <v>24416908.18</v>
      </c>
      <c r="U82" s="8">
        <v>1</v>
      </c>
      <c r="V82" s="8">
        <v>1</v>
      </c>
      <c r="W82" s="8">
        <v>0</v>
      </c>
      <c r="X82" s="8">
        <v>1</v>
      </c>
      <c r="Y82" s="8">
        <v>0</v>
      </c>
      <c r="Z82" s="8">
        <v>1</v>
      </c>
      <c r="AA82" s="8">
        <v>0</v>
      </c>
      <c r="AB82" s="7" t="s">
        <v>6624</v>
      </c>
      <c r="AC82" s="7" t="s">
        <v>6635</v>
      </c>
      <c r="AD82" s="55"/>
      <c r="AE82" s="208"/>
      <c r="AG82" s="197">
        <v>20.12</v>
      </c>
      <c r="AH82" s="197">
        <v>12.589613733905573</v>
      </c>
      <c r="AI82" s="197">
        <v>17.48</v>
      </c>
      <c r="AJ82" s="197">
        <v>10.434721030042912</v>
      </c>
      <c r="AK82" s="197">
        <v>217.64</v>
      </c>
      <c r="AL82" s="197">
        <v>43.07</v>
      </c>
      <c r="AM82" s="197">
        <v>91.67</v>
      </c>
      <c r="AN82" s="197">
        <v>86.05</v>
      </c>
      <c r="AO82" s="197">
        <v>89.84</v>
      </c>
    </row>
    <row r="83" spans="1:41" x14ac:dyDescent="0.35">
      <c r="A83" s="29">
        <v>81</v>
      </c>
      <c r="B83" s="29">
        <v>8</v>
      </c>
      <c r="C83" s="30" t="s">
        <v>3158</v>
      </c>
      <c r="D83" s="31" t="s">
        <v>589</v>
      </c>
      <c r="E83" s="30" t="s">
        <v>3211</v>
      </c>
      <c r="F83" s="30" t="s">
        <v>949</v>
      </c>
      <c r="G83" s="29">
        <v>114</v>
      </c>
      <c r="H83" s="32" t="s">
        <v>4877</v>
      </c>
      <c r="I83" s="185">
        <v>2.89</v>
      </c>
      <c r="J83" s="185">
        <v>2.5499999999999998</v>
      </c>
      <c r="K83" s="185">
        <v>1.94</v>
      </c>
      <c r="L83" s="68">
        <v>62871022.869999997</v>
      </c>
      <c r="M83" s="28">
        <v>31948997.059999999</v>
      </c>
      <c r="N83" s="29">
        <v>0</v>
      </c>
      <c r="O83" s="29">
        <v>0</v>
      </c>
      <c r="P83" s="29">
        <v>0</v>
      </c>
      <c r="Q83" s="99" t="s">
        <v>941</v>
      </c>
      <c r="R83" s="29">
        <v>0</v>
      </c>
      <c r="S83" s="101">
        <v>36634963.170000002</v>
      </c>
      <c r="T83" s="33">
        <v>31254277.59</v>
      </c>
      <c r="U83" s="8">
        <v>1</v>
      </c>
      <c r="V83" s="8">
        <v>1</v>
      </c>
      <c r="W83" s="8">
        <v>1</v>
      </c>
      <c r="X83" s="8">
        <v>1</v>
      </c>
      <c r="Y83" s="8">
        <v>1</v>
      </c>
      <c r="Z83" s="8">
        <v>1</v>
      </c>
      <c r="AA83" s="8">
        <v>0</v>
      </c>
      <c r="AB83" s="7" t="s">
        <v>6623</v>
      </c>
      <c r="AC83" s="7" t="s">
        <v>6630</v>
      </c>
      <c r="AD83" s="55"/>
      <c r="AE83" s="208"/>
      <c r="AG83" s="197">
        <v>18.84</v>
      </c>
      <c r="AH83" s="197">
        <v>11.773035714285713</v>
      </c>
      <c r="AI83" s="197">
        <v>12.26</v>
      </c>
      <c r="AJ83" s="197">
        <v>8.9075000000000006</v>
      </c>
      <c r="AK83" s="197">
        <v>83.66</v>
      </c>
      <c r="AL83" s="197">
        <v>30.04</v>
      </c>
      <c r="AM83" s="197">
        <v>57.12</v>
      </c>
      <c r="AN83" s="197">
        <v>69.84</v>
      </c>
      <c r="AO83" s="197">
        <v>65.489999999999995</v>
      </c>
    </row>
    <row r="84" spans="1:41" x14ac:dyDescent="0.35">
      <c r="A84" s="29">
        <v>82</v>
      </c>
      <c r="B84" s="29">
        <v>8</v>
      </c>
      <c r="C84" s="30" t="s">
        <v>3158</v>
      </c>
      <c r="D84" s="31" t="s">
        <v>590</v>
      </c>
      <c r="E84" s="30" t="s">
        <v>3216</v>
      </c>
      <c r="F84" s="30" t="s">
        <v>949</v>
      </c>
      <c r="G84" s="29">
        <v>30</v>
      </c>
      <c r="H84" s="32" t="s">
        <v>4883</v>
      </c>
      <c r="I84" s="185">
        <v>1.65</v>
      </c>
      <c r="J84" s="185">
        <v>1.47</v>
      </c>
      <c r="K84" s="185">
        <v>1.3</v>
      </c>
      <c r="L84" s="68">
        <v>12814926.49</v>
      </c>
      <c r="M84" s="28">
        <v>3595590.95</v>
      </c>
      <c r="N84" s="29">
        <v>0</v>
      </c>
      <c r="O84" s="29">
        <v>0</v>
      </c>
      <c r="P84" s="29">
        <v>0</v>
      </c>
      <c r="Q84" s="99" t="s">
        <v>941</v>
      </c>
      <c r="R84" s="29">
        <v>0</v>
      </c>
      <c r="S84" s="101">
        <v>6151510.9000000004</v>
      </c>
      <c r="T84" s="33">
        <v>6008692.6799999997</v>
      </c>
      <c r="U84" s="8">
        <v>0</v>
      </c>
      <c r="V84" s="8">
        <v>0</v>
      </c>
      <c r="W84" s="8">
        <v>0</v>
      </c>
      <c r="X84" s="8">
        <v>0</v>
      </c>
      <c r="Y84" s="8">
        <v>0</v>
      </c>
      <c r="Z84" s="8">
        <v>1</v>
      </c>
      <c r="AA84" s="8">
        <v>0</v>
      </c>
      <c r="AB84" s="7" t="s">
        <v>6621</v>
      </c>
      <c r="AC84" s="7" t="s">
        <v>6626</v>
      </c>
      <c r="AD84" s="55"/>
      <c r="AE84" s="208"/>
      <c r="AG84" s="197">
        <v>10.54</v>
      </c>
      <c r="AH84" s="197">
        <v>12.279375000000002</v>
      </c>
      <c r="AI84" s="197">
        <v>8.39</v>
      </c>
      <c r="AJ84" s="197">
        <v>9.9051562500000099</v>
      </c>
      <c r="AK84" s="197">
        <v>256.91000000000003</v>
      </c>
      <c r="AL84" s="197">
        <v>8.69</v>
      </c>
      <c r="AM84" s="197">
        <v>72.27</v>
      </c>
      <c r="AN84" s="197">
        <v>77.27</v>
      </c>
      <c r="AO84" s="197">
        <v>105.54</v>
      </c>
    </row>
    <row r="85" spans="1:41" x14ac:dyDescent="0.35">
      <c r="A85" s="29">
        <v>83</v>
      </c>
      <c r="B85" s="29">
        <v>8</v>
      </c>
      <c r="C85" s="30" t="s">
        <v>3158</v>
      </c>
      <c r="D85" s="31" t="s">
        <v>591</v>
      </c>
      <c r="E85" s="30" t="s">
        <v>3220</v>
      </c>
      <c r="F85" s="30" t="s">
        <v>949</v>
      </c>
      <c r="G85" s="29">
        <v>30</v>
      </c>
      <c r="H85" s="32" t="s">
        <v>4883</v>
      </c>
      <c r="I85" s="185">
        <v>1.63</v>
      </c>
      <c r="J85" s="185">
        <v>1.43</v>
      </c>
      <c r="K85" s="185">
        <v>1.17</v>
      </c>
      <c r="L85" s="68">
        <v>12138165.16</v>
      </c>
      <c r="M85" s="28">
        <v>4645816.97</v>
      </c>
      <c r="N85" s="29">
        <v>0</v>
      </c>
      <c r="O85" s="29">
        <v>0</v>
      </c>
      <c r="P85" s="29">
        <v>0</v>
      </c>
      <c r="Q85" s="99" t="s">
        <v>941</v>
      </c>
      <c r="R85" s="29">
        <v>0</v>
      </c>
      <c r="S85" s="101">
        <v>6996437.6200000001</v>
      </c>
      <c r="T85" s="33">
        <v>2952455.85</v>
      </c>
      <c r="U85" s="8">
        <v>0</v>
      </c>
      <c r="V85" s="8">
        <v>0</v>
      </c>
      <c r="W85" s="8">
        <v>0</v>
      </c>
      <c r="X85" s="8">
        <v>1</v>
      </c>
      <c r="Y85" s="8">
        <v>0</v>
      </c>
      <c r="Z85" s="8">
        <v>1</v>
      </c>
      <c r="AA85" s="8">
        <v>0</v>
      </c>
      <c r="AB85" s="7" t="s">
        <v>6625</v>
      </c>
      <c r="AC85" s="7" t="s">
        <v>6628</v>
      </c>
      <c r="AD85" s="55"/>
      <c r="AE85" s="208"/>
      <c r="AG85" s="197">
        <v>12.22</v>
      </c>
      <c r="AH85" s="197">
        <v>12.279375000000002</v>
      </c>
      <c r="AI85" s="197">
        <v>9.31</v>
      </c>
      <c r="AJ85" s="197">
        <v>9.9051562500000099</v>
      </c>
      <c r="AK85" s="197">
        <v>343.38</v>
      </c>
      <c r="AL85" s="197">
        <v>23.05</v>
      </c>
      <c r="AM85" s="197">
        <v>61.7</v>
      </c>
      <c r="AN85" s="197">
        <v>57.09</v>
      </c>
      <c r="AO85" s="197">
        <v>91.37</v>
      </c>
    </row>
    <row r="86" spans="1:41" x14ac:dyDescent="0.35">
      <c r="A86" s="29">
        <v>84</v>
      </c>
      <c r="B86" s="29">
        <v>8</v>
      </c>
      <c r="C86" s="30" t="s">
        <v>3158</v>
      </c>
      <c r="D86" s="31" t="s">
        <v>592</v>
      </c>
      <c r="E86" s="30" t="s">
        <v>3224</v>
      </c>
      <c r="F86" s="30" t="s">
        <v>949</v>
      </c>
      <c r="G86" s="29">
        <v>36</v>
      </c>
      <c r="H86" s="32" t="s">
        <v>4883</v>
      </c>
      <c r="I86" s="185">
        <v>1.57</v>
      </c>
      <c r="J86" s="185">
        <v>1.43</v>
      </c>
      <c r="K86" s="185">
        <v>1.26</v>
      </c>
      <c r="L86" s="68">
        <v>13164465.34</v>
      </c>
      <c r="M86" s="28">
        <v>4763132.5199999996</v>
      </c>
      <c r="N86" s="29">
        <v>0</v>
      </c>
      <c r="O86" s="29">
        <v>0</v>
      </c>
      <c r="P86" s="29">
        <v>0</v>
      </c>
      <c r="Q86" s="99" t="s">
        <v>941</v>
      </c>
      <c r="R86" s="29">
        <v>0</v>
      </c>
      <c r="S86" s="101">
        <v>8219745.4800000004</v>
      </c>
      <c r="T86" s="33">
        <v>5929737.2800000003</v>
      </c>
      <c r="U86" s="8">
        <v>1</v>
      </c>
      <c r="V86" s="8">
        <v>0</v>
      </c>
      <c r="W86" s="8">
        <v>0</v>
      </c>
      <c r="X86" s="8">
        <v>1</v>
      </c>
      <c r="Y86" s="8">
        <v>0</v>
      </c>
      <c r="Z86" s="8">
        <v>0</v>
      </c>
      <c r="AA86" s="8">
        <v>0</v>
      </c>
      <c r="AB86" s="7" t="s">
        <v>6625</v>
      </c>
      <c r="AC86" s="7" t="s">
        <v>6628</v>
      </c>
      <c r="AD86" s="55"/>
      <c r="AE86" s="208"/>
      <c r="AG86" s="197">
        <v>16.64</v>
      </c>
      <c r="AH86" s="197">
        <v>12.279375000000002</v>
      </c>
      <c r="AI86" s="197">
        <v>7.92</v>
      </c>
      <c r="AJ86" s="197">
        <v>9.9051562500000099</v>
      </c>
      <c r="AK86" s="197">
        <v>306.3</v>
      </c>
      <c r="AL86" s="197">
        <v>27.78</v>
      </c>
      <c r="AM86" s="197">
        <v>95.46</v>
      </c>
      <c r="AN86" s="197">
        <v>92.49</v>
      </c>
      <c r="AO86" s="197">
        <v>87.56</v>
      </c>
    </row>
    <row r="87" spans="1:41" x14ac:dyDescent="0.35">
      <c r="A87" s="29">
        <v>85</v>
      </c>
      <c r="B87" s="29">
        <v>8</v>
      </c>
      <c r="C87" s="30" t="s">
        <v>3158</v>
      </c>
      <c r="D87" s="31" t="s">
        <v>593</v>
      </c>
      <c r="E87" s="30" t="s">
        <v>3228</v>
      </c>
      <c r="F87" s="30" t="s">
        <v>949</v>
      </c>
      <c r="G87" s="29">
        <v>30</v>
      </c>
      <c r="H87" s="32" t="s">
        <v>4883</v>
      </c>
      <c r="I87" s="185">
        <v>1.61</v>
      </c>
      <c r="J87" s="185">
        <v>1.34</v>
      </c>
      <c r="K87" s="185">
        <v>1.02</v>
      </c>
      <c r="L87" s="68">
        <v>9072649.7100000009</v>
      </c>
      <c r="M87" s="28">
        <v>6121197.5300000003</v>
      </c>
      <c r="N87" s="29">
        <v>0</v>
      </c>
      <c r="O87" s="29">
        <v>0</v>
      </c>
      <c r="P87" s="29">
        <v>0</v>
      </c>
      <c r="Q87" s="99" t="s">
        <v>941</v>
      </c>
      <c r="R87" s="29">
        <v>0</v>
      </c>
      <c r="S87" s="101">
        <v>8414517.1999999993</v>
      </c>
      <c r="T87" s="33">
        <v>311417.37</v>
      </c>
      <c r="U87" s="8">
        <v>1</v>
      </c>
      <c r="V87" s="8">
        <v>1</v>
      </c>
      <c r="W87" s="8">
        <v>0</v>
      </c>
      <c r="X87" s="8">
        <v>1</v>
      </c>
      <c r="Y87" s="8">
        <v>0</v>
      </c>
      <c r="Z87" s="8">
        <v>0</v>
      </c>
      <c r="AA87" s="8">
        <v>0</v>
      </c>
      <c r="AB87" s="7" t="s">
        <v>6620</v>
      </c>
      <c r="AC87" s="7" t="s">
        <v>6627</v>
      </c>
      <c r="AD87" s="55"/>
      <c r="AE87" s="208"/>
      <c r="AG87" s="197">
        <v>14.23</v>
      </c>
      <c r="AH87" s="197">
        <v>12.279375000000002</v>
      </c>
      <c r="AI87" s="197">
        <v>17.899999999999999</v>
      </c>
      <c r="AJ87" s="197">
        <v>9.9051562500000099</v>
      </c>
      <c r="AK87" s="197">
        <v>259.05</v>
      </c>
      <c r="AL87" s="197">
        <v>40</v>
      </c>
      <c r="AM87" s="197">
        <v>76</v>
      </c>
      <c r="AN87" s="197">
        <v>103.22</v>
      </c>
      <c r="AO87" s="197">
        <v>106.91</v>
      </c>
    </row>
    <row r="88" spans="1:41" x14ac:dyDescent="0.35">
      <c r="A88" s="29">
        <v>86</v>
      </c>
      <c r="B88" s="29">
        <v>8</v>
      </c>
      <c r="C88" s="30" t="s">
        <v>3158</v>
      </c>
      <c r="D88" s="31" t="s">
        <v>594</v>
      </c>
      <c r="E88" s="30" t="s">
        <v>3232</v>
      </c>
      <c r="F88" s="30" t="s">
        <v>949</v>
      </c>
      <c r="G88" s="29">
        <v>139</v>
      </c>
      <c r="H88" s="32" t="s">
        <v>6523</v>
      </c>
      <c r="I88" s="185">
        <v>1.62</v>
      </c>
      <c r="J88" s="185">
        <v>1.35</v>
      </c>
      <c r="K88" s="185">
        <v>0.84</v>
      </c>
      <c r="L88" s="68">
        <v>38819560.140000001</v>
      </c>
      <c r="M88" s="28">
        <v>37394909.119999997</v>
      </c>
      <c r="N88" s="29">
        <v>0</v>
      </c>
      <c r="O88" s="29">
        <v>0</v>
      </c>
      <c r="P88" s="29">
        <v>0</v>
      </c>
      <c r="Q88" s="99" t="s">
        <v>941</v>
      </c>
      <c r="R88" s="29">
        <v>0</v>
      </c>
      <c r="S88" s="101">
        <v>42998409.240000002</v>
      </c>
      <c r="T88" s="33">
        <v>-10135923.02</v>
      </c>
      <c r="U88" s="8">
        <v>1</v>
      </c>
      <c r="V88" s="8">
        <v>1</v>
      </c>
      <c r="W88" s="8">
        <v>0</v>
      </c>
      <c r="X88" s="8">
        <v>1</v>
      </c>
      <c r="Y88" s="8">
        <v>0</v>
      </c>
      <c r="Z88" s="8">
        <v>0</v>
      </c>
      <c r="AA88" s="8">
        <v>0</v>
      </c>
      <c r="AB88" s="7" t="s">
        <v>6620</v>
      </c>
      <c r="AC88" s="7" t="s">
        <v>6627</v>
      </c>
      <c r="AD88" s="55"/>
      <c r="AE88" s="208"/>
      <c r="AG88" s="197">
        <v>17.260000000000002</v>
      </c>
      <c r="AH88" s="197">
        <v>15.852769230769232</v>
      </c>
      <c r="AI88" s="197">
        <v>13.34</v>
      </c>
      <c r="AJ88" s="197">
        <v>9.8592307692307664</v>
      </c>
      <c r="AK88" s="197">
        <v>165.51</v>
      </c>
      <c r="AL88" s="197">
        <v>40.96</v>
      </c>
      <c r="AM88" s="197">
        <v>63.48</v>
      </c>
      <c r="AN88" s="197">
        <v>132.59</v>
      </c>
      <c r="AO88" s="197">
        <v>66.53</v>
      </c>
    </row>
    <row r="89" spans="1:41" x14ac:dyDescent="0.35">
      <c r="A89" s="29">
        <v>87</v>
      </c>
      <c r="B89" s="29">
        <v>8</v>
      </c>
      <c r="C89" s="30" t="s">
        <v>3158</v>
      </c>
      <c r="D89" s="31" t="s">
        <v>595</v>
      </c>
      <c r="E89" s="30" t="s">
        <v>3237</v>
      </c>
      <c r="F89" s="30" t="s">
        <v>949</v>
      </c>
      <c r="G89" s="29">
        <v>30</v>
      </c>
      <c r="H89" s="32" t="s">
        <v>4908</v>
      </c>
      <c r="I89" s="185">
        <v>1.55</v>
      </c>
      <c r="J89" s="185">
        <v>1.25</v>
      </c>
      <c r="K89" s="185">
        <v>0.86</v>
      </c>
      <c r="L89" s="68">
        <v>5446647.1399999997</v>
      </c>
      <c r="M89" s="28">
        <v>8202771.7599999998</v>
      </c>
      <c r="N89" s="29">
        <v>0</v>
      </c>
      <c r="O89" s="29">
        <v>0</v>
      </c>
      <c r="P89" s="29">
        <v>0</v>
      </c>
      <c r="Q89" s="99" t="s">
        <v>941</v>
      </c>
      <c r="R89" s="29">
        <v>0</v>
      </c>
      <c r="S89" s="101">
        <v>12930240.32</v>
      </c>
      <c r="T89" s="33">
        <v>-1344605.37</v>
      </c>
      <c r="U89" s="8">
        <v>1</v>
      </c>
      <c r="V89" s="8">
        <v>0</v>
      </c>
      <c r="W89" s="8">
        <v>0</v>
      </c>
      <c r="X89" s="8">
        <v>1</v>
      </c>
      <c r="Y89" s="8">
        <v>0</v>
      </c>
      <c r="Z89" s="8">
        <v>0</v>
      </c>
      <c r="AA89" s="8">
        <v>0</v>
      </c>
      <c r="AB89" s="7" t="s">
        <v>6625</v>
      </c>
      <c r="AC89" s="7" t="s">
        <v>6628</v>
      </c>
      <c r="AD89" s="55"/>
      <c r="AE89" s="208"/>
      <c r="AG89" s="197">
        <v>29.93</v>
      </c>
      <c r="AH89" s="197">
        <v>26.451794871794871</v>
      </c>
      <c r="AI89" s="197">
        <v>10.73</v>
      </c>
      <c r="AJ89" s="197">
        <v>12.172564102564104</v>
      </c>
      <c r="AK89" s="197">
        <v>153.80000000000001</v>
      </c>
      <c r="AL89" s="197">
        <v>27.12</v>
      </c>
      <c r="AM89" s="197">
        <v>166.51</v>
      </c>
      <c r="AN89" s="197">
        <v>114.41</v>
      </c>
      <c r="AO89" s="197">
        <v>87.54</v>
      </c>
    </row>
    <row r="90" spans="1:41" x14ac:dyDescent="0.35">
      <c r="A90" s="29">
        <v>88</v>
      </c>
      <c r="B90" s="29">
        <v>8</v>
      </c>
      <c r="C90" s="30" t="s">
        <v>3158</v>
      </c>
      <c r="D90" s="31" t="s">
        <v>596</v>
      </c>
      <c r="E90" s="30" t="s">
        <v>3241</v>
      </c>
      <c r="F90" s="30" t="s">
        <v>949</v>
      </c>
      <c r="G90" s="29">
        <v>30</v>
      </c>
      <c r="H90" s="32" t="s">
        <v>4908</v>
      </c>
      <c r="I90" s="185">
        <v>3.8</v>
      </c>
      <c r="J90" s="185">
        <v>3.36</v>
      </c>
      <c r="K90" s="185">
        <v>2.66</v>
      </c>
      <c r="L90" s="68">
        <v>19327350.98</v>
      </c>
      <c r="M90" s="28">
        <v>8887932.1799999997</v>
      </c>
      <c r="N90" s="29">
        <v>0</v>
      </c>
      <c r="O90" s="29">
        <v>0</v>
      </c>
      <c r="P90" s="29">
        <v>0</v>
      </c>
      <c r="Q90" s="99" t="s">
        <v>941</v>
      </c>
      <c r="R90" s="29">
        <v>0</v>
      </c>
      <c r="S90" s="101">
        <v>12528473.550000001</v>
      </c>
      <c r="T90" s="33">
        <v>11492035.460000001</v>
      </c>
      <c r="U90" s="8">
        <v>0</v>
      </c>
      <c r="V90" s="8">
        <v>1</v>
      </c>
      <c r="W90" s="8">
        <v>0</v>
      </c>
      <c r="X90" s="8">
        <v>1</v>
      </c>
      <c r="Y90" s="8">
        <v>1</v>
      </c>
      <c r="Z90" s="8">
        <v>1</v>
      </c>
      <c r="AA90" s="8">
        <v>0</v>
      </c>
      <c r="AB90" s="7" t="s">
        <v>6624</v>
      </c>
      <c r="AC90" s="7" t="s">
        <v>6635</v>
      </c>
      <c r="AD90" s="55"/>
      <c r="AE90" s="208"/>
      <c r="AG90" s="197">
        <v>26.32</v>
      </c>
      <c r="AH90" s="197">
        <v>26.451794871794871</v>
      </c>
      <c r="AI90" s="197">
        <v>12.44</v>
      </c>
      <c r="AJ90" s="197">
        <v>12.172564102564104</v>
      </c>
      <c r="AK90" s="197">
        <v>90.79</v>
      </c>
      <c r="AL90" s="197">
        <v>25.24</v>
      </c>
      <c r="AM90" s="197">
        <v>51.36</v>
      </c>
      <c r="AN90" s="197">
        <v>65.150000000000006</v>
      </c>
      <c r="AO90" s="197">
        <v>104.56</v>
      </c>
    </row>
    <row r="91" spans="1:41" ht="21.75" thickBot="1" x14ac:dyDescent="0.4">
      <c r="A91" s="187" t="str">
        <f>IF(D91="","",#REF!+1)</f>
        <v/>
      </c>
      <c r="B91" s="187" t="str">
        <f>IF(D91="","",INDEX(ID!E:E,MATCH('Risk7_PlusQ3Y64 เขต8'!$D91,ID!$A:$A,0)))</f>
        <v/>
      </c>
      <c r="C91" s="188" t="str">
        <f>IF(D91="","",VLOOKUP($D91,ID!$A$1:$R$963,9,0))</f>
        <v/>
      </c>
      <c r="D91" s="189"/>
      <c r="E91" s="188" t="str">
        <f>IF(D91="","",VLOOKUP($D91,ID!$A$1:$R$963,3,0))</f>
        <v/>
      </c>
      <c r="F91" s="188" t="str">
        <f>IF(E91="","",VLOOKUP($D91,ID!$A$1:$R$963,7,0))</f>
        <v/>
      </c>
      <c r="G91" s="187" t="str">
        <f>IF(D91="","",VLOOKUP($D91,ID!$A$1:$R$963,10,0))</f>
        <v/>
      </c>
      <c r="H91" s="190" t="str">
        <f>IF(D91="","",VLOOKUP($D91,ID!$A$1:$R$963,14,0))</f>
        <v/>
      </c>
      <c r="I91" s="191"/>
      <c r="J91" s="191"/>
      <c r="K91" s="191"/>
      <c r="L91" s="194">
        <f>SUM(L3:L90)</f>
        <v>4131928544.7099972</v>
      </c>
      <c r="M91" s="194">
        <f>SUM(M3:M90)</f>
        <v>1591638752.0799999</v>
      </c>
      <c r="N91" s="195"/>
      <c r="O91" s="195"/>
      <c r="P91" s="195"/>
      <c r="Q91" s="196"/>
      <c r="R91" s="195"/>
      <c r="S91" s="194">
        <f>SUM(S3:S90)</f>
        <v>2012796549.6499994</v>
      </c>
      <c r="T91" s="194">
        <f>SUM(T3:T90)</f>
        <v>-63948258.449999876</v>
      </c>
      <c r="U91" s="192">
        <f>COUNTIF(U3:U90,1)</f>
        <v>41</v>
      </c>
      <c r="V91" s="192">
        <f>COUNTIF(V3:V90,1)</f>
        <v>43</v>
      </c>
      <c r="W91" s="192">
        <f>COUNTIF(W3:W90,1)</f>
        <v>15</v>
      </c>
      <c r="X91" s="192">
        <f>COUNTIF(X3:X90,1)</f>
        <v>64</v>
      </c>
      <c r="Y91" s="192">
        <f>COUNTIF(Y3:Y90,1)</f>
        <v>26</v>
      </c>
      <c r="Z91" s="192">
        <f>COUNTIF(Z3:Z90,1)</f>
        <v>33</v>
      </c>
      <c r="AA91" s="192">
        <f>COUNTIF(AA3:AA90,1)</f>
        <v>14</v>
      </c>
      <c r="AB91" s="193"/>
      <c r="AC91" s="193" t="str">
        <f t="shared" ref="AC91" si="0">R91&amp;AB91</f>
        <v/>
      </c>
      <c r="AG91" s="176"/>
      <c r="AH91" s="176"/>
      <c r="AI91" s="176"/>
      <c r="AJ91" s="176"/>
      <c r="AK91" s="176"/>
      <c r="AL91" s="176"/>
      <c r="AM91" s="176"/>
      <c r="AN91" s="176"/>
      <c r="AO91" s="176"/>
    </row>
    <row r="92" spans="1:41" ht="21.75" thickTop="1" x14ac:dyDescent="0.35"/>
  </sheetData>
  <phoneticPr fontId="25" type="noConversion"/>
  <conditionalFormatting sqref="I3:I90">
    <cfRule type="cellIs" dxfId="3" priority="12" operator="lessThan">
      <formula>1.5</formula>
    </cfRule>
  </conditionalFormatting>
  <conditionalFormatting sqref="J3:J90">
    <cfRule type="cellIs" dxfId="2" priority="11" operator="lessThan">
      <formula>1</formula>
    </cfRule>
  </conditionalFormatting>
  <conditionalFormatting sqref="K3:K90">
    <cfRule type="cellIs" dxfId="1" priority="10" operator="lessThan">
      <formula>0.8</formula>
    </cfRule>
  </conditionalFormatting>
  <conditionalFormatting sqref="L3:M90 S3:T90">
    <cfRule type="cellIs" dxfId="0" priority="9" operator="lessThan">
      <formula>0</formula>
    </cfRule>
  </conditionalFormatting>
  <conditionalFormatting sqref="R3:R90">
    <cfRule type="colorScale" priority="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3:R91">
    <cfRule type="colorScale" priority="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0866141732283472" right="0.70866141732283472" top="0.74803149606299213" bottom="0.74803149606299213" header="0.31496062992125984" footer="0.31496062992125984"/>
  <pageSetup scale="7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"/>
  <sheetViews>
    <sheetView workbookViewId="0">
      <selection activeCell="D12" sqref="D12"/>
    </sheetView>
  </sheetViews>
  <sheetFormatPr defaultRowHeight="14.25" x14ac:dyDescent="0.2"/>
  <cols>
    <col min="1" max="1" width="13.75" bestFit="1" customWidth="1"/>
    <col min="2" max="2" width="15.25" customWidth="1"/>
  </cols>
  <sheetData>
    <row r="1" spans="1:2" x14ac:dyDescent="0.2">
      <c r="A1" t="s">
        <v>6537</v>
      </c>
    </row>
    <row r="2" spans="1:2" x14ac:dyDescent="0.2">
      <c r="A2" t="s">
        <v>6538</v>
      </c>
      <c r="B2" t="s">
        <v>6616</v>
      </c>
    </row>
    <row r="3" spans="1:2" x14ac:dyDescent="0.2">
      <c r="A3" t="s">
        <v>6539</v>
      </c>
      <c r="B3" s="133">
        <v>242724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E22"/>
  <sheetViews>
    <sheetView workbookViewId="0">
      <selection activeCell="C27" sqref="C27"/>
    </sheetView>
  </sheetViews>
  <sheetFormatPr defaultRowHeight="14.25" x14ac:dyDescent="0.2"/>
  <cols>
    <col min="1" max="1" width="11.375" bestFit="1" customWidth="1"/>
    <col min="2" max="2" width="20.25" bestFit="1" customWidth="1"/>
    <col min="3" max="3" width="30.75" bestFit="1" customWidth="1"/>
    <col min="4" max="4" width="29.25" bestFit="1" customWidth="1"/>
    <col min="5" max="5" width="4.25" bestFit="1" customWidth="1"/>
  </cols>
  <sheetData>
    <row r="3" spans="1:5" x14ac:dyDescent="0.2">
      <c r="C3" s="37" t="s">
        <v>6476</v>
      </c>
    </row>
    <row r="4" spans="1:5" x14ac:dyDescent="0.2">
      <c r="A4" s="37" t="s">
        <v>4872</v>
      </c>
      <c r="B4" s="37" t="s">
        <v>4873</v>
      </c>
      <c r="C4" t="s">
        <v>4857</v>
      </c>
      <c r="D4" t="s">
        <v>4858</v>
      </c>
      <c r="E4" t="s">
        <v>911</v>
      </c>
    </row>
    <row r="5" spans="1:5" x14ac:dyDescent="0.2">
      <c r="A5">
        <v>2</v>
      </c>
      <c r="B5" t="s">
        <v>4934</v>
      </c>
      <c r="C5" s="36">
        <v>11.483846153846153</v>
      </c>
      <c r="D5" s="36">
        <v>4.7761538461538464</v>
      </c>
      <c r="E5" s="19">
        <v>39</v>
      </c>
    </row>
    <row r="6" spans="1:5" x14ac:dyDescent="0.2">
      <c r="A6">
        <v>3</v>
      </c>
      <c r="B6" t="s">
        <v>4908</v>
      </c>
      <c r="C6" s="36">
        <v>26.451794871794871</v>
      </c>
      <c r="D6" s="36">
        <v>12.172564102564104</v>
      </c>
      <c r="E6" s="19">
        <v>39</v>
      </c>
    </row>
    <row r="7" spans="1:5" x14ac:dyDescent="0.2">
      <c r="A7">
        <v>4</v>
      </c>
      <c r="B7" t="s">
        <v>4950</v>
      </c>
      <c r="C7" s="36">
        <v>32.68</v>
      </c>
      <c r="D7" s="36">
        <v>13.774444444444445</v>
      </c>
      <c r="E7" s="19">
        <v>9</v>
      </c>
    </row>
    <row r="8" spans="1:5" x14ac:dyDescent="0.2">
      <c r="A8">
        <v>5</v>
      </c>
      <c r="B8" t="s">
        <v>4883</v>
      </c>
      <c r="C8" s="36">
        <v>12.279375000000002</v>
      </c>
      <c r="D8" s="36">
        <v>9.9051562500000099</v>
      </c>
      <c r="E8" s="19">
        <v>256</v>
      </c>
    </row>
    <row r="9" spans="1:5" x14ac:dyDescent="0.2">
      <c r="A9">
        <v>6</v>
      </c>
      <c r="B9" t="s">
        <v>6525</v>
      </c>
      <c r="C9" s="36">
        <v>12.589613733905573</v>
      </c>
      <c r="D9" s="36">
        <v>10.434721030042912</v>
      </c>
      <c r="E9" s="19">
        <v>233</v>
      </c>
    </row>
    <row r="10" spans="1:5" x14ac:dyDescent="0.2">
      <c r="A10">
        <v>7</v>
      </c>
      <c r="B10" t="s">
        <v>4894</v>
      </c>
      <c r="C10" s="36">
        <v>11.834999999999997</v>
      </c>
      <c r="D10" s="36">
        <v>9.3609999999999989</v>
      </c>
      <c r="E10" s="19">
        <v>20</v>
      </c>
    </row>
    <row r="11" spans="1:5" x14ac:dyDescent="0.2">
      <c r="A11">
        <v>9</v>
      </c>
      <c r="B11" t="s">
        <v>4966</v>
      </c>
      <c r="C11" s="36">
        <v>10.382285714285711</v>
      </c>
      <c r="D11" s="36">
        <v>7.4451428571428586</v>
      </c>
      <c r="E11" s="19">
        <v>35</v>
      </c>
    </row>
    <row r="12" spans="1:5" x14ac:dyDescent="0.2">
      <c r="A12">
        <v>10</v>
      </c>
      <c r="B12" t="s">
        <v>4877</v>
      </c>
      <c r="C12" s="36">
        <v>11.773035714285713</v>
      </c>
      <c r="D12" s="36">
        <v>8.9075000000000006</v>
      </c>
      <c r="E12" s="19">
        <v>56</v>
      </c>
    </row>
    <row r="13" spans="1:5" x14ac:dyDescent="0.2">
      <c r="A13">
        <v>12</v>
      </c>
      <c r="B13" t="s">
        <v>6524</v>
      </c>
      <c r="C13" s="36">
        <v>13.865599999999999</v>
      </c>
      <c r="D13" s="36">
        <v>7.7052000000000023</v>
      </c>
      <c r="E13" s="19">
        <v>25</v>
      </c>
    </row>
    <row r="14" spans="1:5" x14ac:dyDescent="0.2">
      <c r="A14">
        <v>13</v>
      </c>
      <c r="B14" t="s">
        <v>6523</v>
      </c>
      <c r="C14" s="36">
        <v>15.852769230769232</v>
      </c>
      <c r="D14" s="36">
        <v>9.8592307692307664</v>
      </c>
      <c r="E14" s="19">
        <v>65</v>
      </c>
    </row>
    <row r="15" spans="1:5" x14ac:dyDescent="0.2">
      <c r="A15">
        <v>14</v>
      </c>
      <c r="B15" t="s">
        <v>6518</v>
      </c>
      <c r="C15" s="36">
        <v>16.892857142857142</v>
      </c>
      <c r="D15" s="36">
        <v>8.8542857142857141</v>
      </c>
      <c r="E15" s="19">
        <v>7</v>
      </c>
    </row>
    <row r="16" spans="1:5" x14ac:dyDescent="0.2">
      <c r="A16">
        <v>15</v>
      </c>
      <c r="B16" t="s">
        <v>6517</v>
      </c>
      <c r="C16" s="36">
        <v>15.356774193548388</v>
      </c>
      <c r="D16" s="36">
        <v>8.5845161290322576</v>
      </c>
      <c r="E16" s="19">
        <v>31</v>
      </c>
    </row>
    <row r="17" spans="1:5" x14ac:dyDescent="0.2">
      <c r="A17">
        <v>16</v>
      </c>
      <c r="B17" t="s">
        <v>6484</v>
      </c>
      <c r="C17" s="36">
        <v>13.740000000000002</v>
      </c>
      <c r="D17" s="36">
        <v>8.39</v>
      </c>
      <c r="E17" s="19">
        <v>26</v>
      </c>
    </row>
    <row r="18" spans="1:5" x14ac:dyDescent="0.2">
      <c r="A18">
        <v>17</v>
      </c>
      <c r="B18" t="s">
        <v>6283</v>
      </c>
      <c r="C18" s="36">
        <v>14.62869565217391</v>
      </c>
      <c r="D18" s="36">
        <v>9.9213043478260854</v>
      </c>
      <c r="E18" s="19">
        <v>23</v>
      </c>
    </row>
    <row r="19" spans="1:5" x14ac:dyDescent="0.2">
      <c r="A19">
        <v>18</v>
      </c>
      <c r="B19" t="s">
        <v>6483</v>
      </c>
      <c r="C19" s="36">
        <v>18.145999999999997</v>
      </c>
      <c r="D19" s="36">
        <v>11.571333333333333</v>
      </c>
      <c r="E19" s="19">
        <v>15</v>
      </c>
    </row>
    <row r="20" spans="1:5" x14ac:dyDescent="0.2">
      <c r="A20">
        <v>19</v>
      </c>
      <c r="B20" t="s">
        <v>6514</v>
      </c>
      <c r="C20" s="36">
        <v>14.749375000000002</v>
      </c>
      <c r="D20" s="36">
        <v>8.8931249999999995</v>
      </c>
      <c r="E20" s="19">
        <v>16</v>
      </c>
    </row>
    <row r="21" spans="1:5" x14ac:dyDescent="0.2">
      <c r="A21">
        <v>20</v>
      </c>
      <c r="B21" t="s">
        <v>6412</v>
      </c>
      <c r="C21" s="36">
        <v>16.08666666666667</v>
      </c>
      <c r="D21" s="36">
        <v>9.2733333333333317</v>
      </c>
      <c r="E21" s="19">
        <v>3</v>
      </c>
    </row>
    <row r="22" spans="1:5" x14ac:dyDescent="0.2">
      <c r="A22" t="s">
        <v>4856</v>
      </c>
      <c r="C22" s="36">
        <v>13.732071269487744</v>
      </c>
      <c r="D22" s="36">
        <v>9.632728285077949</v>
      </c>
      <c r="E22" s="19">
        <v>898</v>
      </c>
    </row>
  </sheetData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7:I100"/>
  <sheetViews>
    <sheetView topLeftCell="A10" zoomScale="80" zoomScaleNormal="80" workbookViewId="0">
      <pane xSplit="2" ySplit="2" topLeftCell="C12" activePane="bottomRight" state="frozen"/>
      <selection activeCell="A10" sqref="A10"/>
      <selection pane="topRight" activeCell="C10" sqref="C10"/>
      <selection pane="bottomLeft" activeCell="A12" sqref="A12"/>
      <selection pane="bottomRight" activeCell="A13" sqref="A13"/>
    </sheetView>
  </sheetViews>
  <sheetFormatPr defaultRowHeight="14.25" x14ac:dyDescent="0.2"/>
  <cols>
    <col min="1" max="1" width="13.375" bestFit="1" customWidth="1"/>
    <col min="2" max="2" width="14.125" bestFit="1" customWidth="1"/>
    <col min="3" max="3" width="15" bestFit="1" customWidth="1"/>
    <col min="4" max="4" width="15.25" bestFit="1" customWidth="1"/>
    <col min="5" max="5" width="16.875" bestFit="1" customWidth="1"/>
    <col min="6" max="6" width="18.25" bestFit="1" customWidth="1"/>
    <col min="7" max="7" width="27.875" bestFit="1" customWidth="1"/>
    <col min="8" max="8" width="18.75" bestFit="1" customWidth="1"/>
    <col min="9" max="9" width="36.5" bestFit="1" customWidth="1"/>
    <col min="10" max="325" width="7.25" customWidth="1"/>
    <col min="326" max="326" width="13.375" customWidth="1"/>
    <col min="327" max="337" width="8" customWidth="1"/>
    <col min="338" max="338" width="13.375" bestFit="1" customWidth="1"/>
  </cols>
  <sheetData>
    <row r="7" spans="1:9" x14ac:dyDescent="0.2">
      <c r="A7" s="37" t="s">
        <v>26</v>
      </c>
      <c r="B7" t="s">
        <v>6488</v>
      </c>
    </row>
    <row r="8" spans="1:9" x14ac:dyDescent="0.2">
      <c r="A8" s="37" t="s">
        <v>16</v>
      </c>
      <c r="B8" t="s">
        <v>6488</v>
      </c>
    </row>
    <row r="10" spans="1:9" x14ac:dyDescent="0.2">
      <c r="C10" s="37" t="s">
        <v>6476</v>
      </c>
    </row>
    <row r="11" spans="1:9" x14ac:dyDescent="0.2">
      <c r="A11" s="37" t="s">
        <v>14</v>
      </c>
      <c r="B11" s="37" t="s">
        <v>15</v>
      </c>
      <c r="C11" t="s">
        <v>6489</v>
      </c>
      <c r="D11" t="s">
        <v>6490</v>
      </c>
      <c r="E11" t="s">
        <v>6491</v>
      </c>
      <c r="F11" t="s">
        <v>6492</v>
      </c>
      <c r="G11" t="s">
        <v>6493</v>
      </c>
      <c r="H11" t="s">
        <v>6494</v>
      </c>
      <c r="I11" t="s">
        <v>6495</v>
      </c>
    </row>
    <row r="12" spans="1:9" x14ac:dyDescent="0.2">
      <c r="A12">
        <v>1</v>
      </c>
      <c r="B12" t="s">
        <v>1305</v>
      </c>
      <c r="C12" s="108">
        <v>2.4894444444444437</v>
      </c>
      <c r="D12" s="108">
        <v>2.306111111111111</v>
      </c>
      <c r="E12" s="108">
        <v>1.8627777777777779</v>
      </c>
      <c r="F12" s="108">
        <v>1575413893.0699999</v>
      </c>
      <c r="G12" s="108">
        <v>293060566.60000002</v>
      </c>
      <c r="H12" s="108">
        <v>384105149.34000003</v>
      </c>
      <c r="I12" s="108">
        <v>970519128.54999995</v>
      </c>
    </row>
    <row r="13" spans="1:9" x14ac:dyDescent="0.2">
      <c r="B13" t="s">
        <v>930</v>
      </c>
      <c r="C13" s="108">
        <v>1.7062499999999998</v>
      </c>
      <c r="D13" s="108">
        <v>1.574583333333333</v>
      </c>
      <c r="E13" s="108">
        <v>1.2479166666666668</v>
      </c>
      <c r="F13" s="108">
        <v>1457892434.6300001</v>
      </c>
      <c r="G13" s="108">
        <v>371510942.44000012</v>
      </c>
      <c r="H13" s="108">
        <v>491032199.67000014</v>
      </c>
      <c r="I13" s="108">
        <v>279351380.57999992</v>
      </c>
    </row>
    <row r="14" spans="1:9" x14ac:dyDescent="0.2">
      <c r="B14" t="s">
        <v>1196</v>
      </c>
      <c r="C14" s="108">
        <v>3.0133333333333336</v>
      </c>
      <c r="D14" s="108">
        <v>2.8479999999999999</v>
      </c>
      <c r="E14" s="108">
        <v>2.4586666666666663</v>
      </c>
      <c r="F14" s="108">
        <v>480473771.13</v>
      </c>
      <c r="G14" s="108">
        <v>161210623.48000002</v>
      </c>
      <c r="H14" s="108">
        <v>199950024.01000002</v>
      </c>
      <c r="I14" s="108">
        <v>116595111.37</v>
      </c>
    </row>
    <row r="15" spans="1:9" x14ac:dyDescent="0.2">
      <c r="B15" t="s">
        <v>1263</v>
      </c>
      <c r="C15" s="108">
        <v>2.2266666666666666</v>
      </c>
      <c r="D15" s="108">
        <v>2.0311111111111111</v>
      </c>
      <c r="E15" s="108">
        <v>1.7288888888888887</v>
      </c>
      <c r="F15" s="108">
        <v>214307921.73000002</v>
      </c>
      <c r="G15" s="108">
        <v>136252301.63000003</v>
      </c>
      <c r="H15" s="108">
        <v>149117766.29000002</v>
      </c>
      <c r="I15" s="108">
        <v>-45923336.859999985</v>
      </c>
    </row>
    <row r="16" spans="1:9" x14ac:dyDescent="0.2">
      <c r="B16" t="s">
        <v>1160</v>
      </c>
      <c r="C16" s="108">
        <v>2.8949999999999996</v>
      </c>
      <c r="D16" s="108">
        <v>2.5300000000000002</v>
      </c>
      <c r="E16" s="108">
        <v>2.0062500000000001</v>
      </c>
      <c r="F16" s="108">
        <v>371870741.24999994</v>
      </c>
      <c r="G16" s="108">
        <v>66034867.690000005</v>
      </c>
      <c r="H16" s="108">
        <v>107376196.06999999</v>
      </c>
      <c r="I16" s="108">
        <v>128649411.66000001</v>
      </c>
    </row>
    <row r="17" spans="1:9" x14ac:dyDescent="0.2">
      <c r="B17" t="s">
        <v>1387</v>
      </c>
      <c r="C17" s="108">
        <v>1.8342857142857145</v>
      </c>
      <c r="D17" s="108">
        <v>1.6600000000000001</v>
      </c>
      <c r="E17" s="108">
        <v>1.0685714285714285</v>
      </c>
      <c r="F17" s="108">
        <v>184055668.06</v>
      </c>
      <c r="G17" s="108">
        <v>99822549.230000004</v>
      </c>
      <c r="H17" s="108">
        <v>125230867.75</v>
      </c>
      <c r="I17" s="108">
        <v>36195135.300000004</v>
      </c>
    </row>
    <row r="18" spans="1:9" x14ac:dyDescent="0.2">
      <c r="B18" t="s">
        <v>1104</v>
      </c>
      <c r="C18" s="108">
        <v>3.0653846153846152</v>
      </c>
      <c r="D18" s="108">
        <v>2.8461538461538463</v>
      </c>
      <c r="E18" s="108">
        <v>2.4192307692307695</v>
      </c>
      <c r="F18" s="108">
        <v>2062272737.1799996</v>
      </c>
      <c r="G18" s="108">
        <v>73661507.049999997</v>
      </c>
      <c r="H18" s="108">
        <v>238772989.40999997</v>
      </c>
      <c r="I18" s="108">
        <v>1416130974.3100002</v>
      </c>
    </row>
    <row r="19" spans="1:9" x14ac:dyDescent="0.2">
      <c r="B19" t="s">
        <v>1067</v>
      </c>
      <c r="C19" s="108">
        <v>2.3975</v>
      </c>
      <c r="D19" s="108">
        <v>2.2337500000000001</v>
      </c>
      <c r="E19" s="108">
        <v>1.8437499999999998</v>
      </c>
      <c r="F19" s="108">
        <v>348171333.62999994</v>
      </c>
      <c r="G19" s="108">
        <v>119268434.40000001</v>
      </c>
      <c r="H19" s="108">
        <v>144611803.00999996</v>
      </c>
      <c r="I19" s="108">
        <v>84733869.799999982</v>
      </c>
    </row>
    <row r="20" spans="1:9" x14ac:dyDescent="0.2">
      <c r="A20" t="s">
        <v>6456</v>
      </c>
      <c r="C20" s="108">
        <v>2.4120588235294114</v>
      </c>
      <c r="D20" s="108">
        <v>2.22578431372549</v>
      </c>
      <c r="E20" s="108">
        <v>1.8200980392156858</v>
      </c>
      <c r="F20" s="108">
        <v>6694458500.6800003</v>
      </c>
      <c r="G20" s="108">
        <v>1320821792.5199997</v>
      </c>
      <c r="H20" s="108">
        <v>1840196995.5500004</v>
      </c>
      <c r="I20" s="108">
        <v>2986251674.71</v>
      </c>
    </row>
    <row r="21" spans="1:9" x14ac:dyDescent="0.2">
      <c r="A21">
        <v>2</v>
      </c>
      <c r="B21" t="s">
        <v>1456</v>
      </c>
      <c r="C21" s="108">
        <v>1.6966666666666668</v>
      </c>
      <c r="D21" s="108">
        <v>1.5177777777777777</v>
      </c>
      <c r="E21" s="108">
        <v>1.151111111111111</v>
      </c>
      <c r="F21" s="108">
        <v>393507471.00999999</v>
      </c>
      <c r="G21" s="108">
        <v>124785618.85000004</v>
      </c>
      <c r="H21" s="108">
        <v>156791771.5</v>
      </c>
      <c r="I21" s="108">
        <v>48242238.890000001</v>
      </c>
    </row>
    <row r="22" spans="1:9" x14ac:dyDescent="0.2">
      <c r="B22" t="s">
        <v>1539</v>
      </c>
      <c r="C22" s="108">
        <v>2.382222222222222</v>
      </c>
      <c r="D22" s="108">
        <v>2.1188888888888888</v>
      </c>
      <c r="E22" s="108">
        <v>1.7811111111111109</v>
      </c>
      <c r="F22" s="108">
        <v>1378937425.52</v>
      </c>
      <c r="G22" s="108">
        <v>169822595.49000001</v>
      </c>
      <c r="H22" s="108">
        <v>166602260.22999999</v>
      </c>
      <c r="I22" s="108">
        <v>859424858.88000011</v>
      </c>
    </row>
    <row r="23" spans="1:9" x14ac:dyDescent="0.2">
      <c r="B23" t="s">
        <v>1578</v>
      </c>
      <c r="C23" s="108">
        <v>1.7318181818181821</v>
      </c>
      <c r="D23" s="108">
        <v>1.5581818181818179</v>
      </c>
      <c r="E23" s="108">
        <v>1.219090909090909</v>
      </c>
      <c r="F23" s="108">
        <v>479769293.07999998</v>
      </c>
      <c r="G23" s="108">
        <v>348713290.80000007</v>
      </c>
      <c r="H23" s="108">
        <v>302186399.32000005</v>
      </c>
      <c r="I23" s="108">
        <v>35060926.409999996</v>
      </c>
    </row>
    <row r="24" spans="1:9" x14ac:dyDescent="0.2">
      <c r="B24" t="s">
        <v>1497</v>
      </c>
      <c r="C24" s="108">
        <v>2.3633333333333328</v>
      </c>
      <c r="D24" s="108">
        <v>2.1333333333333337</v>
      </c>
      <c r="E24" s="108">
        <v>1.6455555555555557</v>
      </c>
      <c r="F24" s="108">
        <v>546709647.42000008</v>
      </c>
      <c r="G24" s="108">
        <v>117360869.57000001</v>
      </c>
      <c r="H24" s="108">
        <v>143719916.34999999</v>
      </c>
      <c r="I24" s="108">
        <v>266468143.34</v>
      </c>
    </row>
    <row r="25" spans="1:9" x14ac:dyDescent="0.2">
      <c r="B25" t="s">
        <v>1418</v>
      </c>
      <c r="C25" s="108">
        <v>1.764444444444444</v>
      </c>
      <c r="D25" s="108">
        <v>1.5188888888888887</v>
      </c>
      <c r="E25" s="108">
        <v>1.1233333333333333</v>
      </c>
      <c r="F25" s="108">
        <v>362049454.79000008</v>
      </c>
      <c r="G25" s="108">
        <v>124682380.84000002</v>
      </c>
      <c r="H25" s="108">
        <v>168750697.81999999</v>
      </c>
      <c r="I25" s="108">
        <v>-65920875.649999999</v>
      </c>
    </row>
    <row r="26" spans="1:9" x14ac:dyDescent="0.2">
      <c r="A26" t="s">
        <v>6457</v>
      </c>
      <c r="C26" s="108">
        <v>1.9768085106382978</v>
      </c>
      <c r="D26" s="108">
        <v>1.760425531914894</v>
      </c>
      <c r="E26" s="108">
        <v>1.3770212765957446</v>
      </c>
      <c r="F26" s="108">
        <v>3160973291.8199992</v>
      </c>
      <c r="G26" s="108">
        <v>885364755.55000007</v>
      </c>
      <c r="H26" s="108">
        <v>938051045.22000003</v>
      </c>
      <c r="I26" s="108">
        <v>1143275291.8700001</v>
      </c>
    </row>
    <row r="27" spans="1:9" x14ac:dyDescent="0.2">
      <c r="A27">
        <v>3</v>
      </c>
      <c r="B27" t="s">
        <v>1755</v>
      </c>
      <c r="C27" s="108">
        <v>3.0425</v>
      </c>
      <c r="D27" s="108">
        <v>2.7475000000000005</v>
      </c>
      <c r="E27" s="108">
        <v>2.394166666666667</v>
      </c>
      <c r="F27" s="108">
        <v>582852627.82000005</v>
      </c>
      <c r="G27" s="108">
        <v>152951509.09999999</v>
      </c>
      <c r="H27" s="108">
        <v>152402494.12</v>
      </c>
      <c r="I27" s="108">
        <v>199003047.13</v>
      </c>
    </row>
    <row r="28" spans="1:9" x14ac:dyDescent="0.2">
      <c r="B28" t="s">
        <v>1628</v>
      </c>
      <c r="C28" s="108">
        <v>3.0325000000000002</v>
      </c>
      <c r="D28" s="108">
        <v>2.63</v>
      </c>
      <c r="E28" s="108">
        <v>2.19</v>
      </c>
      <c r="F28" s="108">
        <v>299818872.33000004</v>
      </c>
      <c r="G28" s="108">
        <v>97145543.049999997</v>
      </c>
      <c r="H28" s="108">
        <v>101640757.01000002</v>
      </c>
      <c r="I28" s="108">
        <v>102424143.97999999</v>
      </c>
    </row>
    <row r="29" spans="1:9" x14ac:dyDescent="0.2">
      <c r="B29" t="s">
        <v>1664</v>
      </c>
      <c r="C29" s="108">
        <v>2.6235714285714282</v>
      </c>
      <c r="D29" s="108">
        <v>2.4421428571428572</v>
      </c>
      <c r="E29" s="108">
        <v>1.9421428571428569</v>
      </c>
      <c r="F29" s="108">
        <v>1523533917.6499999</v>
      </c>
      <c r="G29" s="108">
        <v>446847039.18000007</v>
      </c>
      <c r="H29" s="108">
        <v>356470356.31</v>
      </c>
      <c r="I29" s="108">
        <v>872874173.05000007</v>
      </c>
    </row>
    <row r="30" spans="1:9" x14ac:dyDescent="0.2">
      <c r="B30" t="s">
        <v>1806</v>
      </c>
      <c r="C30" s="108">
        <v>2.7266666666666666</v>
      </c>
      <c r="D30" s="108">
        <v>2.5350000000000001</v>
      </c>
      <c r="E30" s="108">
        <v>1.9499999999999995</v>
      </c>
      <c r="F30" s="108">
        <v>434870359.58999997</v>
      </c>
      <c r="G30" s="108">
        <v>173999867.97000003</v>
      </c>
      <c r="H30" s="108">
        <v>175274394.98000002</v>
      </c>
      <c r="I30" s="108">
        <v>178067177.78999999</v>
      </c>
    </row>
    <row r="31" spans="1:9" x14ac:dyDescent="0.2">
      <c r="B31" t="s">
        <v>1723</v>
      </c>
      <c r="C31" s="108">
        <v>3.1062499999999997</v>
      </c>
      <c r="D31" s="108">
        <v>2.8062500000000004</v>
      </c>
      <c r="E31" s="108">
        <v>2.2424999999999997</v>
      </c>
      <c r="F31" s="108">
        <v>454051604.43000001</v>
      </c>
      <c r="G31" s="108">
        <v>147937928.44999999</v>
      </c>
      <c r="H31" s="108">
        <v>106751397.34</v>
      </c>
      <c r="I31" s="108">
        <v>186143896.34</v>
      </c>
    </row>
    <row r="32" spans="1:9" x14ac:dyDescent="0.2">
      <c r="A32" t="s">
        <v>6458</v>
      </c>
      <c r="C32" s="108">
        <v>2.8716666666666657</v>
      </c>
      <c r="D32" s="108">
        <v>2.612407407407408</v>
      </c>
      <c r="E32" s="108">
        <v>2.1255555555555552</v>
      </c>
      <c r="F32" s="108">
        <v>3295127381.8200002</v>
      </c>
      <c r="G32" s="108">
        <v>1018881887.7499998</v>
      </c>
      <c r="H32" s="108">
        <v>892539399.75999987</v>
      </c>
      <c r="I32" s="108">
        <v>1538512438.2900002</v>
      </c>
    </row>
    <row r="33" spans="1:9" x14ac:dyDescent="0.2">
      <c r="A33">
        <v>4</v>
      </c>
      <c r="B33" t="s">
        <v>2150</v>
      </c>
      <c r="C33" s="108">
        <v>1.75</v>
      </c>
      <c r="D33" s="108">
        <v>1.5374999999999999</v>
      </c>
      <c r="E33" s="108">
        <v>1.0474999999999999</v>
      </c>
      <c r="F33" s="108">
        <v>142741860.27000001</v>
      </c>
      <c r="G33" s="108">
        <v>65254812.760000005</v>
      </c>
      <c r="H33" s="108">
        <v>81517165.729999989</v>
      </c>
      <c r="I33" s="108">
        <v>-55267200.11999999</v>
      </c>
    </row>
    <row r="34" spans="1:9" x14ac:dyDescent="0.2">
      <c r="B34" t="s">
        <v>1857</v>
      </c>
      <c r="C34" s="108">
        <v>2.21</v>
      </c>
      <c r="D34" s="108">
        <v>2.0342857142857143</v>
      </c>
      <c r="E34" s="108">
        <v>1.7</v>
      </c>
      <c r="F34" s="108">
        <v>426262616.40999997</v>
      </c>
      <c r="G34" s="108">
        <v>151092172.49999997</v>
      </c>
      <c r="H34" s="108">
        <v>228206258.89000002</v>
      </c>
      <c r="I34" s="108">
        <v>-122579638.59</v>
      </c>
    </row>
    <row r="35" spans="1:9" x14ac:dyDescent="0.2">
      <c r="B35" t="s">
        <v>1886</v>
      </c>
      <c r="C35" s="108">
        <v>2.1324999999999998</v>
      </c>
      <c r="D35" s="108">
        <v>1.9975000000000001</v>
      </c>
      <c r="E35" s="108">
        <v>1.5350000000000001</v>
      </c>
      <c r="F35" s="108">
        <v>1063594251.7900001</v>
      </c>
      <c r="G35" s="108">
        <v>197750865.15000001</v>
      </c>
      <c r="H35" s="108">
        <v>125996976.99999999</v>
      </c>
      <c r="I35" s="108">
        <v>424065426.95999998</v>
      </c>
    </row>
    <row r="36" spans="1:9" x14ac:dyDescent="0.2">
      <c r="B36" t="s">
        <v>1919</v>
      </c>
      <c r="C36" s="108">
        <v>2.1212500000000003</v>
      </c>
      <c r="D36" s="108">
        <v>1.8981250000000001</v>
      </c>
      <c r="E36" s="108">
        <v>1.4693750000000001</v>
      </c>
      <c r="F36" s="108">
        <v>724425122.67999995</v>
      </c>
      <c r="G36" s="108">
        <v>231420984.23999998</v>
      </c>
      <c r="H36" s="108">
        <v>273619212.01000005</v>
      </c>
      <c r="I36" s="108">
        <v>-2728006.2300000042</v>
      </c>
    </row>
    <row r="37" spans="1:9" x14ac:dyDescent="0.2">
      <c r="B37" t="s">
        <v>2022</v>
      </c>
      <c r="C37" s="108">
        <v>1.9154545454545455</v>
      </c>
      <c r="D37" s="108">
        <v>1.7963636363636362</v>
      </c>
      <c r="E37" s="108">
        <v>1.4072727272727272</v>
      </c>
      <c r="F37" s="108">
        <v>492576218.32999992</v>
      </c>
      <c r="G37" s="108">
        <v>190379605.05000004</v>
      </c>
      <c r="H37" s="108">
        <v>227724718.02000004</v>
      </c>
      <c r="I37" s="108">
        <v>14687764.149999991</v>
      </c>
    </row>
    <row r="38" spans="1:9" x14ac:dyDescent="0.2">
      <c r="B38" t="s">
        <v>2097</v>
      </c>
      <c r="C38" s="108">
        <v>2.2550000000000003</v>
      </c>
      <c r="D38" s="108">
        <v>2.0749999999999997</v>
      </c>
      <c r="E38" s="108">
        <v>1.3333333333333333</v>
      </c>
      <c r="F38" s="108">
        <v>745694658.32000005</v>
      </c>
      <c r="G38" s="108">
        <v>287510795.01999998</v>
      </c>
      <c r="H38" s="108">
        <v>345075368.83000004</v>
      </c>
      <c r="I38" s="108">
        <v>-428798103.19999999</v>
      </c>
    </row>
    <row r="39" spans="1:9" x14ac:dyDescent="0.2">
      <c r="B39" t="s">
        <v>2071</v>
      </c>
      <c r="C39" s="108">
        <v>1.8333333333333333</v>
      </c>
      <c r="D39" s="108">
        <v>1.6533333333333335</v>
      </c>
      <c r="E39" s="108">
        <v>1.1033333333333333</v>
      </c>
      <c r="F39" s="108">
        <v>207523740.06999999</v>
      </c>
      <c r="G39" s="108">
        <v>46973753.600000001</v>
      </c>
      <c r="H39" s="108">
        <v>66065159.680000007</v>
      </c>
      <c r="I39" s="108">
        <v>14542395.989999996</v>
      </c>
    </row>
    <row r="40" spans="1:9" x14ac:dyDescent="0.2">
      <c r="B40" t="s">
        <v>1990</v>
      </c>
      <c r="C40" s="108">
        <v>1.3242857142857143</v>
      </c>
      <c r="D40" s="108">
        <v>1.2385714285714282</v>
      </c>
      <c r="E40" s="108">
        <v>0.90571428571428569</v>
      </c>
      <c r="F40" s="108">
        <v>170129388.66</v>
      </c>
      <c r="G40" s="108">
        <v>33225123.590000004</v>
      </c>
      <c r="H40" s="108">
        <v>53049786.5</v>
      </c>
      <c r="I40" s="108">
        <v>-52657313.250000007</v>
      </c>
    </row>
    <row r="41" spans="1:9" x14ac:dyDescent="0.2">
      <c r="A41" t="s">
        <v>6459</v>
      </c>
      <c r="C41" s="108">
        <v>1.9981690140845063</v>
      </c>
      <c r="D41" s="108">
        <v>1.830845070422535</v>
      </c>
      <c r="E41" s="108">
        <v>1.3566197183098594</v>
      </c>
      <c r="F41" s="108">
        <v>3972947856.5300007</v>
      </c>
      <c r="G41" s="108">
        <v>1203608111.9099998</v>
      </c>
      <c r="H41" s="108">
        <v>1401254646.6600001</v>
      </c>
      <c r="I41" s="108">
        <v>-208734674.29000011</v>
      </c>
    </row>
    <row r="42" spans="1:9" x14ac:dyDescent="0.2">
      <c r="A42">
        <v>5</v>
      </c>
      <c r="B42" t="s">
        <v>2216</v>
      </c>
      <c r="C42" s="108">
        <v>2.8268749999999998</v>
      </c>
      <c r="D42" s="108">
        <v>2.5537499999999995</v>
      </c>
      <c r="E42" s="108">
        <v>2.0912500000000001</v>
      </c>
      <c r="F42" s="108">
        <v>641193267.03000009</v>
      </c>
      <c r="G42" s="108">
        <v>209459005.67999998</v>
      </c>
      <c r="H42" s="108">
        <v>194037894.50999999</v>
      </c>
      <c r="I42" s="108">
        <v>149380874.53999999</v>
      </c>
    </row>
    <row r="43" spans="1:9" x14ac:dyDescent="0.2">
      <c r="B43" t="s">
        <v>2325</v>
      </c>
      <c r="C43" s="108">
        <v>2.9044444444444446</v>
      </c>
      <c r="D43" s="108">
        <v>2.7133333333333329</v>
      </c>
      <c r="E43" s="108">
        <v>2.2766666666666668</v>
      </c>
      <c r="F43" s="108">
        <v>1166479148.8399999</v>
      </c>
      <c r="G43" s="108">
        <v>196219710.95999998</v>
      </c>
      <c r="H43" s="108">
        <v>163645174.03</v>
      </c>
      <c r="I43" s="108">
        <v>717784099.91999996</v>
      </c>
    </row>
    <row r="44" spans="1:9" x14ac:dyDescent="0.2">
      <c r="B44" t="s">
        <v>2421</v>
      </c>
      <c r="C44" s="108">
        <v>1.9125000000000001</v>
      </c>
      <c r="D44" s="108">
        <v>1.7912500000000002</v>
      </c>
      <c r="E44" s="108">
        <v>1.3875</v>
      </c>
      <c r="F44" s="108">
        <v>356541684.64999998</v>
      </c>
      <c r="G44" s="108">
        <v>215119636.33000001</v>
      </c>
      <c r="H44" s="108">
        <v>229456941.55999997</v>
      </c>
      <c r="I44" s="108">
        <v>-31514329.840000004</v>
      </c>
    </row>
    <row r="45" spans="1:9" x14ac:dyDescent="0.2">
      <c r="B45" t="s">
        <v>2387</v>
      </c>
      <c r="C45" s="108">
        <v>1.7362500000000001</v>
      </c>
      <c r="D45" s="108">
        <v>1.54</v>
      </c>
      <c r="E45" s="108">
        <v>1.13625</v>
      </c>
      <c r="F45" s="108">
        <v>356751252.78999996</v>
      </c>
      <c r="G45" s="108">
        <v>117868065.88999999</v>
      </c>
      <c r="H45" s="108">
        <v>136880688</v>
      </c>
      <c r="I45" s="108">
        <v>51552546.940000013</v>
      </c>
    </row>
    <row r="46" spans="1:9" x14ac:dyDescent="0.2">
      <c r="B46" t="s">
        <v>2167</v>
      </c>
      <c r="C46" s="108">
        <v>1.7681818181818185</v>
      </c>
      <c r="D46" s="108">
        <v>1.6054545454545455</v>
      </c>
      <c r="E46" s="108">
        <v>1.02</v>
      </c>
      <c r="F46" s="108">
        <v>1269942684.2700002</v>
      </c>
      <c r="G46" s="108">
        <v>269926488.88000005</v>
      </c>
      <c r="H46" s="108">
        <v>201635968.63</v>
      </c>
      <c r="I46" s="108">
        <v>-83652010.73999998</v>
      </c>
    </row>
    <row r="47" spans="1:9" x14ac:dyDescent="0.2">
      <c r="B47" t="s">
        <v>2373</v>
      </c>
      <c r="C47" s="108">
        <v>2.5366666666666666</v>
      </c>
      <c r="D47" s="108">
        <v>2.2266666666666666</v>
      </c>
      <c r="E47" s="108">
        <v>1.9266666666666665</v>
      </c>
      <c r="F47" s="108">
        <v>118595523.28999999</v>
      </c>
      <c r="G47" s="108">
        <v>69392622.560000002</v>
      </c>
      <c r="H47" s="108">
        <v>76409968.789999992</v>
      </c>
      <c r="I47" s="108">
        <v>-5205198.18</v>
      </c>
    </row>
    <row r="48" spans="1:9" x14ac:dyDescent="0.2">
      <c r="B48" t="s">
        <v>2362</v>
      </c>
      <c r="C48" s="108">
        <v>2.0449999999999999</v>
      </c>
      <c r="D48" s="108">
        <v>1.915</v>
      </c>
      <c r="E48" s="108">
        <v>1.405</v>
      </c>
      <c r="F48" s="108">
        <v>719366201.96000004</v>
      </c>
      <c r="G48" s="108">
        <v>215759222.76999998</v>
      </c>
      <c r="H48" s="108">
        <v>194506108.13</v>
      </c>
      <c r="I48" s="108">
        <v>300685541.23999995</v>
      </c>
    </row>
    <row r="49" spans="1:9" x14ac:dyDescent="0.2">
      <c r="B49" t="s">
        <v>2281</v>
      </c>
      <c r="C49" s="108">
        <v>2.407</v>
      </c>
      <c r="D49" s="108">
        <v>2.1990000000000003</v>
      </c>
      <c r="E49" s="108">
        <v>1.6800000000000002</v>
      </c>
      <c r="F49" s="108">
        <v>702776853.62</v>
      </c>
      <c r="G49" s="108">
        <v>302383727.37000006</v>
      </c>
      <c r="H49" s="108">
        <v>239458187.44</v>
      </c>
      <c r="I49" s="108">
        <v>94804110.439999998</v>
      </c>
    </row>
    <row r="50" spans="1:9" x14ac:dyDescent="0.2">
      <c r="A50" t="s">
        <v>6460</v>
      </c>
      <c r="C50" s="108">
        <v>2.3250746268656721</v>
      </c>
      <c r="D50" s="108">
        <v>2.1207462686567169</v>
      </c>
      <c r="E50" s="108">
        <v>1.6529850746268659</v>
      </c>
      <c r="F50" s="108">
        <v>5331646616.4499998</v>
      </c>
      <c r="G50" s="108">
        <v>1596128480.4399996</v>
      </c>
      <c r="H50" s="108">
        <v>1436030931.0900004</v>
      </c>
      <c r="I50" s="108">
        <v>1193835634.3199997</v>
      </c>
    </row>
    <row r="51" spans="1:9" x14ac:dyDescent="0.2">
      <c r="A51">
        <v>6</v>
      </c>
      <c r="B51" t="s">
        <v>2574</v>
      </c>
      <c r="C51" s="108">
        <v>3.0350000000000001</v>
      </c>
      <c r="D51" s="108">
        <v>2.7666666666666671</v>
      </c>
      <c r="E51" s="108">
        <v>2.3458333333333337</v>
      </c>
      <c r="F51" s="108">
        <v>616232052.61999989</v>
      </c>
      <c r="G51" s="108">
        <v>291231418.22000003</v>
      </c>
      <c r="H51" s="108">
        <v>257564825.77999994</v>
      </c>
      <c r="I51" s="108">
        <v>90886937.930000007</v>
      </c>
    </row>
    <row r="52" spans="1:9" x14ac:dyDescent="0.2">
      <c r="B52" t="s">
        <v>2654</v>
      </c>
      <c r="C52" s="108">
        <v>2.8863636363636362</v>
      </c>
      <c r="D52" s="108">
        <v>2.7009090909090911</v>
      </c>
      <c r="E52" s="108">
        <v>2.0454545454545454</v>
      </c>
      <c r="F52" s="108">
        <v>862924203.79999983</v>
      </c>
      <c r="G52" s="108">
        <v>229095105.79000002</v>
      </c>
      <c r="H52" s="108">
        <v>280038718.81</v>
      </c>
      <c r="I52" s="108">
        <v>299692212.61000001</v>
      </c>
    </row>
    <row r="53" spans="1:9" x14ac:dyDescent="0.2">
      <c r="B53" t="s">
        <v>2481</v>
      </c>
      <c r="C53" s="108">
        <v>4.1674999999999995</v>
      </c>
      <c r="D53" s="108">
        <v>3.9716666666666662</v>
      </c>
      <c r="E53" s="108">
        <v>3.5050000000000003</v>
      </c>
      <c r="F53" s="108">
        <v>2895863752.3800001</v>
      </c>
      <c r="G53" s="108">
        <v>366937825.72999996</v>
      </c>
      <c r="H53" s="108">
        <v>431865941.80999994</v>
      </c>
      <c r="I53" s="108">
        <v>1567562962.8300002</v>
      </c>
    </row>
    <row r="54" spans="1:9" x14ac:dyDescent="0.2">
      <c r="B54" t="s">
        <v>2624</v>
      </c>
      <c r="C54" s="108">
        <v>3.9285714285714284</v>
      </c>
      <c r="D54" s="108">
        <v>3.7142857142857144</v>
      </c>
      <c r="E54" s="108">
        <v>3.23</v>
      </c>
      <c r="F54" s="108">
        <v>321141064.34000003</v>
      </c>
      <c r="G54" s="108">
        <v>61456544.75</v>
      </c>
      <c r="H54" s="108">
        <v>68157066.590000004</v>
      </c>
      <c r="I54" s="108">
        <v>170676771.26000002</v>
      </c>
    </row>
    <row r="55" spans="1:9" x14ac:dyDescent="0.2">
      <c r="B55" t="s">
        <v>2702</v>
      </c>
      <c r="C55" s="108">
        <v>2.14</v>
      </c>
      <c r="D55" s="108">
        <v>1.9628571428571429</v>
      </c>
      <c r="E55" s="108">
        <v>1.4657142857142857</v>
      </c>
      <c r="F55" s="108">
        <v>610884734.96000004</v>
      </c>
      <c r="G55" s="108">
        <v>278967297.12</v>
      </c>
      <c r="H55" s="108">
        <v>290804267.29999995</v>
      </c>
      <c r="I55" s="108">
        <v>113108560.72</v>
      </c>
    </row>
    <row r="56" spans="1:9" x14ac:dyDescent="0.2">
      <c r="B56" t="s">
        <v>2536</v>
      </c>
      <c r="C56" s="108">
        <v>2.3688888888888888</v>
      </c>
      <c r="D56" s="108">
        <v>2.2166666666666668</v>
      </c>
      <c r="E56" s="108">
        <v>1.6033333333333333</v>
      </c>
      <c r="F56" s="108">
        <v>1197309993.95</v>
      </c>
      <c r="G56" s="108">
        <v>99752156.800000012</v>
      </c>
      <c r="H56" s="108">
        <v>142560134.06</v>
      </c>
      <c r="I56" s="108">
        <v>549900500.22000003</v>
      </c>
    </row>
    <row r="57" spans="1:9" x14ac:dyDescent="0.2">
      <c r="B57" t="s">
        <v>2455</v>
      </c>
      <c r="C57" s="108">
        <v>2.5416666666666665</v>
      </c>
      <c r="D57" s="108">
        <v>2.3983333333333334</v>
      </c>
      <c r="E57" s="108">
        <v>1.9266666666666667</v>
      </c>
      <c r="F57" s="108">
        <v>1093202849.3100002</v>
      </c>
      <c r="G57" s="108">
        <v>274034890.31999999</v>
      </c>
      <c r="H57" s="108">
        <v>325651286.28999996</v>
      </c>
      <c r="I57" s="108">
        <v>474387312.99000007</v>
      </c>
    </row>
    <row r="58" spans="1:9" x14ac:dyDescent="0.2">
      <c r="B58" t="s">
        <v>2732</v>
      </c>
      <c r="C58" s="108">
        <v>3.6255555555555552</v>
      </c>
      <c r="D58" s="108">
        <v>3.3577777777777778</v>
      </c>
      <c r="E58" s="108">
        <v>2.7855555555555558</v>
      </c>
      <c r="F58" s="108">
        <v>833098832.71000004</v>
      </c>
      <c r="G58" s="108">
        <v>320880636.56</v>
      </c>
      <c r="H58" s="108">
        <v>337793033.13999999</v>
      </c>
      <c r="I58" s="108">
        <v>478598995.06999993</v>
      </c>
    </row>
    <row r="59" spans="1:9" x14ac:dyDescent="0.2">
      <c r="A59" t="s">
        <v>6461</v>
      </c>
      <c r="C59" s="108">
        <v>3.1487671232876711</v>
      </c>
      <c r="D59" s="108">
        <v>2.9434246575342464</v>
      </c>
      <c r="E59" s="108">
        <v>2.4197260273972603</v>
      </c>
      <c r="F59" s="108">
        <v>8430657484.0699987</v>
      </c>
      <c r="G59" s="108">
        <v>1922355875.2900004</v>
      </c>
      <c r="H59" s="108">
        <v>2134435273.7800002</v>
      </c>
      <c r="I59" s="108">
        <v>3744814253.6300001</v>
      </c>
    </row>
    <row r="60" spans="1:9" x14ac:dyDescent="0.2">
      <c r="A60">
        <v>7</v>
      </c>
      <c r="B60" t="s">
        <v>3024</v>
      </c>
      <c r="C60" s="108">
        <v>2.3372222222222221</v>
      </c>
      <c r="D60" s="108">
        <v>2.0783333333333331</v>
      </c>
      <c r="E60" s="108">
        <v>1.6749999999999998</v>
      </c>
      <c r="F60" s="108">
        <v>651470916.56000006</v>
      </c>
      <c r="G60" s="108">
        <v>286286927.31000006</v>
      </c>
      <c r="H60" s="108">
        <v>262430856.69000003</v>
      </c>
      <c r="I60" s="108">
        <v>139490957.96999997</v>
      </c>
    </row>
    <row r="61" spans="1:9" x14ac:dyDescent="0.2">
      <c r="B61" t="s">
        <v>2771</v>
      </c>
      <c r="C61" s="108">
        <v>2.0784615384615384</v>
      </c>
      <c r="D61" s="108">
        <v>1.8311538461538459</v>
      </c>
      <c r="E61" s="108">
        <v>1.3519230769230766</v>
      </c>
      <c r="F61" s="108">
        <v>1526555663.3300002</v>
      </c>
      <c r="G61" s="108">
        <v>449484147.05999994</v>
      </c>
      <c r="H61" s="108">
        <v>489409459.10000008</v>
      </c>
      <c r="I61" s="108">
        <v>117816541.86</v>
      </c>
    </row>
    <row r="62" spans="1:9" x14ac:dyDescent="0.2">
      <c r="B62" t="s">
        <v>2882</v>
      </c>
      <c r="C62" s="108">
        <v>2.7315384615384612</v>
      </c>
      <c r="D62" s="108">
        <v>2.5023076923076917</v>
      </c>
      <c r="E62" s="108">
        <v>2.0276923076923077</v>
      </c>
      <c r="F62" s="108">
        <v>1026877110.6900001</v>
      </c>
      <c r="G62" s="108">
        <v>307791762.56999999</v>
      </c>
      <c r="H62" s="108">
        <v>282752859.51999992</v>
      </c>
      <c r="I62" s="108">
        <v>371132298.4000001</v>
      </c>
    </row>
    <row r="63" spans="1:9" x14ac:dyDescent="0.2">
      <c r="B63" t="s">
        <v>2940</v>
      </c>
      <c r="C63" s="108">
        <v>2.1509999999999994</v>
      </c>
      <c r="D63" s="108">
        <v>1.8895000000000004</v>
      </c>
      <c r="E63" s="108">
        <v>1.381</v>
      </c>
      <c r="F63" s="108">
        <v>1153574514.5900002</v>
      </c>
      <c r="G63" s="108">
        <v>534305462.20999998</v>
      </c>
      <c r="H63" s="108">
        <v>547808884.33000016</v>
      </c>
      <c r="I63" s="108">
        <v>288980119.88000005</v>
      </c>
    </row>
    <row r="64" spans="1:9" x14ac:dyDescent="0.2">
      <c r="A64" t="s">
        <v>6462</v>
      </c>
      <c r="C64" s="108">
        <v>2.2680519480519474</v>
      </c>
      <c r="D64" s="108">
        <v>2.0174025974025969</v>
      </c>
      <c r="E64" s="108">
        <v>1.5490909090909086</v>
      </c>
      <c r="F64" s="108">
        <v>4358478205.1700001</v>
      </c>
      <c r="G64" s="108">
        <v>1577868299.1499996</v>
      </c>
      <c r="H64" s="108">
        <v>1582402059.6399994</v>
      </c>
      <c r="I64" s="108">
        <v>917419918.10999978</v>
      </c>
    </row>
    <row r="65" spans="1:9" x14ac:dyDescent="0.2">
      <c r="A65">
        <v>8</v>
      </c>
      <c r="B65" t="s">
        <v>3418</v>
      </c>
      <c r="C65" s="108">
        <v>3.1349999999999998</v>
      </c>
      <c r="D65" s="108">
        <v>2.84</v>
      </c>
      <c r="E65" s="108">
        <v>2.0333333333333332</v>
      </c>
      <c r="F65" s="108">
        <v>622636856.55999982</v>
      </c>
      <c r="G65" s="108">
        <v>230707925.59999996</v>
      </c>
      <c r="H65" s="108">
        <v>208707118.74999997</v>
      </c>
      <c r="I65" s="108">
        <v>107885091.79000001</v>
      </c>
    </row>
    <row r="66" spans="1:9" x14ac:dyDescent="0.2">
      <c r="B66" t="s">
        <v>3100</v>
      </c>
      <c r="C66" s="108">
        <v>2.7274999999999996</v>
      </c>
      <c r="D66" s="108">
        <v>2.4824999999999999</v>
      </c>
      <c r="E66" s="108">
        <v>1.85</v>
      </c>
      <c r="F66" s="108">
        <v>357847823.95999998</v>
      </c>
      <c r="G66" s="108">
        <v>123854454.99999997</v>
      </c>
      <c r="H66" s="108">
        <v>124266109.99999999</v>
      </c>
      <c r="I66" s="108">
        <v>85991850.129999995</v>
      </c>
    </row>
    <row r="67" spans="1:9" x14ac:dyDescent="0.2">
      <c r="B67" t="s">
        <v>3246</v>
      </c>
      <c r="C67" s="108">
        <v>3.0785714285714287</v>
      </c>
      <c r="D67" s="108">
        <v>2.7857142857142856</v>
      </c>
      <c r="E67" s="108">
        <v>2.080714285714286</v>
      </c>
      <c r="F67" s="108">
        <v>565001312.62</v>
      </c>
      <c r="G67" s="108">
        <v>188263138.63</v>
      </c>
      <c r="H67" s="108">
        <v>193705758.45999998</v>
      </c>
      <c r="I67" s="108">
        <v>2151614.7500000047</v>
      </c>
    </row>
    <row r="68" spans="1:9" x14ac:dyDescent="0.2">
      <c r="B68" t="s">
        <v>3342</v>
      </c>
      <c r="C68" s="108">
        <v>2.0511111111111107</v>
      </c>
      <c r="D68" s="108">
        <v>1.7794444444444446</v>
      </c>
      <c r="E68" s="108">
        <v>1.2694444444444444</v>
      </c>
      <c r="F68" s="108">
        <v>713395847.36000001</v>
      </c>
      <c r="G68" s="108">
        <v>417438432.49000001</v>
      </c>
      <c r="H68" s="108">
        <v>398410703.70000005</v>
      </c>
      <c r="I68" s="108">
        <v>-339657039.4799999</v>
      </c>
    </row>
    <row r="69" spans="1:9" x14ac:dyDescent="0.2">
      <c r="B69" t="s">
        <v>3304</v>
      </c>
      <c r="C69" s="108">
        <v>1.901111111111111</v>
      </c>
      <c r="D69" s="108">
        <v>1.701111111111111</v>
      </c>
      <c r="E69" s="108">
        <v>1.1399999999999999</v>
      </c>
      <c r="F69" s="108">
        <v>448495195.55999994</v>
      </c>
      <c r="G69" s="108">
        <v>110315927.09</v>
      </c>
      <c r="H69" s="108">
        <v>130180525.95</v>
      </c>
      <c r="I69" s="108">
        <v>1454041.6200000318</v>
      </c>
    </row>
    <row r="70" spans="1:9" x14ac:dyDescent="0.2">
      <c r="B70" t="s">
        <v>3133</v>
      </c>
      <c r="C70" s="108">
        <v>1.5449999999999999</v>
      </c>
      <c r="D70" s="108">
        <v>1.3333333333333333</v>
      </c>
      <c r="E70" s="108">
        <v>0.92333333333333334</v>
      </c>
      <c r="F70" s="108">
        <v>219255643.61999997</v>
      </c>
      <c r="G70" s="108">
        <v>146298813.03</v>
      </c>
      <c r="H70" s="108">
        <v>146201779.19</v>
      </c>
      <c r="I70" s="108">
        <v>-16351471.060000002</v>
      </c>
    </row>
    <row r="71" spans="1:9" x14ac:dyDescent="0.2">
      <c r="B71" t="s">
        <v>3158</v>
      </c>
      <c r="C71" s="108">
        <v>2.0685714285714281</v>
      </c>
      <c r="D71" s="108">
        <v>1.808095238095238</v>
      </c>
      <c r="E71" s="108">
        <v>1.3233333333333333</v>
      </c>
      <c r="F71" s="108">
        <v>1545730341.5599997</v>
      </c>
      <c r="G71" s="108">
        <v>583546607.63</v>
      </c>
      <c r="H71" s="108">
        <v>576247721.07999992</v>
      </c>
      <c r="I71" s="108">
        <v>217865540.72000006</v>
      </c>
    </row>
    <row r="72" spans="1:9" x14ac:dyDescent="0.2">
      <c r="A72" t="s">
        <v>6463</v>
      </c>
      <c r="C72" s="108">
        <v>2.3781818181818171</v>
      </c>
      <c r="D72" s="108">
        <v>2.1164772727272738</v>
      </c>
      <c r="E72" s="108">
        <v>1.5314772727272727</v>
      </c>
      <c r="F72" s="108">
        <v>4472363021.2399998</v>
      </c>
      <c r="G72" s="108">
        <v>1800425299.4699996</v>
      </c>
      <c r="H72" s="108">
        <v>1777719717.1299999</v>
      </c>
      <c r="I72" s="108">
        <v>59339628.470000036</v>
      </c>
    </row>
    <row r="73" spans="1:9" x14ac:dyDescent="0.2">
      <c r="A73">
        <v>9</v>
      </c>
      <c r="B73" t="s">
        <v>3774</v>
      </c>
      <c r="C73" s="108">
        <v>2.8043750000000003</v>
      </c>
      <c r="D73" s="108">
        <v>2.5481249999999998</v>
      </c>
      <c r="E73" s="108">
        <v>1.911875</v>
      </c>
      <c r="F73" s="108">
        <v>890803355.23000014</v>
      </c>
      <c r="G73" s="108">
        <v>346593222.69999993</v>
      </c>
      <c r="H73" s="108">
        <v>329930377.77999997</v>
      </c>
      <c r="I73" s="108">
        <v>196576015.60999998</v>
      </c>
    </row>
    <row r="74" spans="1:9" x14ac:dyDescent="0.2">
      <c r="B74" t="s">
        <v>3471</v>
      </c>
      <c r="C74" s="108">
        <v>2.7781818181818174</v>
      </c>
      <c r="D74" s="108">
        <v>2.5084848484848488</v>
      </c>
      <c r="E74" s="108">
        <v>1.9248484848484853</v>
      </c>
      <c r="F74" s="108">
        <v>4081846180.5099998</v>
      </c>
      <c r="G74" s="108">
        <v>910479706.52999985</v>
      </c>
      <c r="H74" s="108">
        <v>733046352.80000007</v>
      </c>
      <c r="I74" s="108">
        <v>2093517619.1699996</v>
      </c>
    </row>
    <row r="75" spans="1:9" x14ac:dyDescent="0.2">
      <c r="B75" t="s">
        <v>3608</v>
      </c>
      <c r="C75" s="108">
        <v>3.5378260869565219</v>
      </c>
      <c r="D75" s="108">
        <v>3.2278260869565223</v>
      </c>
      <c r="E75" s="108">
        <v>2.6604347826086956</v>
      </c>
      <c r="F75" s="108">
        <v>2144383255.6500001</v>
      </c>
      <c r="G75" s="108">
        <v>524852079.21000004</v>
      </c>
      <c r="H75" s="108">
        <v>521481714.84999996</v>
      </c>
      <c r="I75" s="108">
        <v>1047298915.7799997</v>
      </c>
    </row>
    <row r="76" spans="1:9" x14ac:dyDescent="0.2">
      <c r="B76" t="s">
        <v>3702</v>
      </c>
      <c r="C76" s="108">
        <v>4.053529411764706</v>
      </c>
      <c r="D76" s="108">
        <v>3.750588235294118</v>
      </c>
      <c r="E76" s="108">
        <v>3.0505882352941178</v>
      </c>
      <c r="F76" s="108">
        <v>1946449781.1299999</v>
      </c>
      <c r="G76" s="108">
        <v>567090254.19000006</v>
      </c>
      <c r="H76" s="108">
        <v>515357620.28999996</v>
      </c>
      <c r="I76" s="108">
        <v>932937051.69000018</v>
      </c>
    </row>
    <row r="77" spans="1:9" x14ac:dyDescent="0.2">
      <c r="A77" t="s">
        <v>6464</v>
      </c>
      <c r="C77" s="108">
        <v>3.2228089887640436</v>
      </c>
      <c r="D77" s="108">
        <v>2.9387640449438202</v>
      </c>
      <c r="E77" s="108">
        <v>2.3276404494382019</v>
      </c>
      <c r="F77" s="108">
        <v>9063482572.5199986</v>
      </c>
      <c r="G77" s="108">
        <v>2349015262.6299996</v>
      </c>
      <c r="H77" s="108">
        <v>2099816065.7199998</v>
      </c>
      <c r="I77" s="108">
        <v>4270329602.2499986</v>
      </c>
    </row>
    <row r="78" spans="1:9" x14ac:dyDescent="0.2">
      <c r="A78">
        <v>10</v>
      </c>
      <c r="B78" t="s">
        <v>4105</v>
      </c>
      <c r="C78" s="108">
        <v>2.6371428571428575</v>
      </c>
      <c r="D78" s="108">
        <v>2.4</v>
      </c>
      <c r="E78" s="108">
        <v>1.9771428571428571</v>
      </c>
      <c r="F78" s="108">
        <v>318275072.22000003</v>
      </c>
      <c r="G78" s="108">
        <v>76088822.879999995</v>
      </c>
      <c r="H78" s="108">
        <v>79406975.560000017</v>
      </c>
      <c r="I78" s="108">
        <v>134488439.81</v>
      </c>
    </row>
    <row r="79" spans="1:9" x14ac:dyDescent="0.2">
      <c r="B79" t="s">
        <v>4039</v>
      </c>
      <c r="C79" s="108">
        <v>2.5644444444444443</v>
      </c>
      <c r="D79" s="108">
        <v>2.3044444444444445</v>
      </c>
      <c r="E79" s="108">
        <v>1.9100000000000001</v>
      </c>
      <c r="F79" s="108">
        <v>429374219.40000004</v>
      </c>
      <c r="G79" s="108">
        <v>103318790.64999999</v>
      </c>
      <c r="H79" s="108">
        <v>125445079.12</v>
      </c>
      <c r="I79" s="108">
        <v>107034581.13</v>
      </c>
    </row>
    <row r="80" spans="1:9" x14ac:dyDescent="0.2">
      <c r="B80" t="s">
        <v>3839</v>
      </c>
      <c r="C80" s="108">
        <v>3.9327272727272717</v>
      </c>
      <c r="D80" s="108">
        <v>3.7031818181818186</v>
      </c>
      <c r="E80" s="108">
        <v>3.3186363636363638</v>
      </c>
      <c r="F80" s="108">
        <v>2017541157.5799994</v>
      </c>
      <c r="G80" s="108">
        <v>334994383.70999998</v>
      </c>
      <c r="H80" s="108">
        <v>338096837.99999994</v>
      </c>
      <c r="I80" s="108">
        <v>1183852680.1900001</v>
      </c>
    </row>
    <row r="81" spans="1:9" x14ac:dyDescent="0.2">
      <c r="B81" t="s">
        <v>4076</v>
      </c>
      <c r="C81" s="108">
        <v>1.9114285714285717</v>
      </c>
      <c r="D81" s="108">
        <v>1.6757142857142857</v>
      </c>
      <c r="E81" s="108">
        <v>1.3628571428571428</v>
      </c>
      <c r="F81" s="108">
        <v>207715689.88000005</v>
      </c>
      <c r="G81" s="108">
        <v>71792937.109999999</v>
      </c>
      <c r="H81" s="108">
        <v>61275914.729999997</v>
      </c>
      <c r="I81" s="108">
        <v>61884436.870000005</v>
      </c>
    </row>
    <row r="82" spans="1:9" x14ac:dyDescent="0.2">
      <c r="B82" t="s">
        <v>3931</v>
      </c>
      <c r="C82" s="108">
        <v>2.4773076923076927</v>
      </c>
      <c r="D82" s="108">
        <v>2.234230769230769</v>
      </c>
      <c r="E82" s="108">
        <v>1.8980769230769226</v>
      </c>
      <c r="F82" s="108">
        <v>2112127745.6700001</v>
      </c>
      <c r="G82" s="108">
        <v>505980870.16000003</v>
      </c>
      <c r="H82" s="108">
        <v>484145886.54000002</v>
      </c>
      <c r="I82" s="108">
        <v>744596666.96000016</v>
      </c>
    </row>
    <row r="83" spans="1:9" x14ac:dyDescent="0.2">
      <c r="A83" t="s">
        <v>6465</v>
      </c>
      <c r="C83" s="108">
        <v>2.8992957746478862</v>
      </c>
      <c r="D83" s="108">
        <v>2.659577464788732</v>
      </c>
      <c r="E83" s="108">
        <v>2.294788732394367</v>
      </c>
      <c r="F83" s="108">
        <v>5085033884.7500019</v>
      </c>
      <c r="G83" s="108">
        <v>1092175804.51</v>
      </c>
      <c r="H83" s="108">
        <v>1088370693.9500003</v>
      </c>
      <c r="I83" s="108">
        <v>2231856804.96</v>
      </c>
    </row>
    <row r="84" spans="1:9" x14ac:dyDescent="0.2">
      <c r="A84">
        <v>11</v>
      </c>
      <c r="B84" t="s">
        <v>4232</v>
      </c>
      <c r="C84" s="108">
        <v>4.5088888888888885</v>
      </c>
      <c r="D84" s="108">
        <v>4.2444444444444445</v>
      </c>
      <c r="E84" s="108">
        <v>3.8788888888888886</v>
      </c>
      <c r="F84" s="108">
        <v>392855950.43000007</v>
      </c>
      <c r="G84" s="108">
        <v>120762780.62000002</v>
      </c>
      <c r="H84" s="108">
        <v>141007729.65000001</v>
      </c>
      <c r="I84" s="108">
        <v>107981381.73</v>
      </c>
    </row>
    <row r="85" spans="1:9" x14ac:dyDescent="0.2">
      <c r="B85" t="s">
        <v>4423</v>
      </c>
      <c r="C85" s="108">
        <v>1.9781818181818183</v>
      </c>
      <c r="D85" s="108">
        <v>1.81</v>
      </c>
      <c r="E85" s="108">
        <v>1.3627272727272728</v>
      </c>
      <c r="F85" s="108">
        <v>277912759.68000001</v>
      </c>
      <c r="G85" s="108">
        <v>174762180.97000003</v>
      </c>
      <c r="H85" s="108">
        <v>159446013.33000001</v>
      </c>
      <c r="I85" s="108">
        <v>-164685232.81000003</v>
      </c>
    </row>
    <row r="86" spans="1:9" x14ac:dyDescent="0.2">
      <c r="B86" t="s">
        <v>4135</v>
      </c>
      <c r="C86" s="108">
        <v>2.6043478260869564</v>
      </c>
      <c r="D86" s="108">
        <v>2.3908695652173915</v>
      </c>
      <c r="E86" s="108">
        <v>1.9908695652173909</v>
      </c>
      <c r="F86" s="108">
        <v>1977745708.9899998</v>
      </c>
      <c r="G86" s="108">
        <v>688363390.53999984</v>
      </c>
      <c r="H86" s="108">
        <v>658968249.56000006</v>
      </c>
      <c r="I86" s="108">
        <v>703828138.43000019</v>
      </c>
    </row>
    <row r="87" spans="1:9" x14ac:dyDescent="0.2">
      <c r="B87" t="s">
        <v>4269</v>
      </c>
      <c r="C87" s="108">
        <v>2.0188888888888892</v>
      </c>
      <c r="D87" s="108">
        <v>1.8833333333333333</v>
      </c>
      <c r="E87" s="108">
        <v>1.3588888888888886</v>
      </c>
      <c r="F87" s="108">
        <v>167356435.21999997</v>
      </c>
      <c r="G87" s="108">
        <v>59206022.260000005</v>
      </c>
      <c r="H87" s="108">
        <v>65020213.640000001</v>
      </c>
      <c r="I87" s="108">
        <v>-43514453.829999998</v>
      </c>
    </row>
    <row r="88" spans="1:9" x14ac:dyDescent="0.2">
      <c r="B88" t="s">
        <v>4305</v>
      </c>
      <c r="C88" s="108">
        <v>4.4424999999999999</v>
      </c>
      <c r="D88" s="108">
        <v>4.3600000000000003</v>
      </c>
      <c r="E88" s="108">
        <v>3.5575000000000001</v>
      </c>
      <c r="F88" s="108">
        <v>338897402.94</v>
      </c>
      <c r="G88" s="108">
        <v>112995432.19</v>
      </c>
      <c r="H88" s="108">
        <v>133836073.23</v>
      </c>
      <c r="I88" s="108">
        <v>-73742741.980000019</v>
      </c>
    </row>
    <row r="89" spans="1:9" x14ac:dyDescent="0.2">
      <c r="B89" t="s">
        <v>4401</v>
      </c>
      <c r="C89" s="108">
        <v>2.0460000000000003</v>
      </c>
      <c r="D89" s="108">
        <v>1.8879999999999999</v>
      </c>
      <c r="E89" s="108">
        <v>1.516</v>
      </c>
      <c r="F89" s="108">
        <v>95124596.810000002</v>
      </c>
      <c r="G89" s="108">
        <v>51733899.090000004</v>
      </c>
      <c r="H89" s="108">
        <v>50746840.680000007</v>
      </c>
      <c r="I89" s="108">
        <v>-16435602.269999992</v>
      </c>
    </row>
    <row r="90" spans="1:9" x14ac:dyDescent="0.2">
      <c r="B90" t="s">
        <v>4318</v>
      </c>
      <c r="C90" s="108">
        <v>1.9975000000000001</v>
      </c>
      <c r="D90" s="108">
        <v>1.83</v>
      </c>
      <c r="E90" s="108">
        <v>1.4309999999999998</v>
      </c>
      <c r="F90" s="108">
        <v>961450913.8900001</v>
      </c>
      <c r="G90" s="108">
        <v>468066818.25999993</v>
      </c>
      <c r="H90" s="108">
        <v>466306177.52999997</v>
      </c>
      <c r="I90" s="108">
        <v>71550920.479999989</v>
      </c>
    </row>
    <row r="91" spans="1:9" x14ac:dyDescent="0.2">
      <c r="A91" t="s">
        <v>6466</v>
      </c>
      <c r="C91" s="108">
        <v>2.5723456790123449</v>
      </c>
      <c r="D91" s="108">
        <v>2.3892592592592594</v>
      </c>
      <c r="E91" s="108">
        <v>1.9549382716049375</v>
      </c>
      <c r="F91" s="108">
        <v>4211343767.9600005</v>
      </c>
      <c r="G91" s="108">
        <v>1675890523.9299998</v>
      </c>
      <c r="H91" s="108">
        <v>1675331297.6200011</v>
      </c>
      <c r="I91" s="108">
        <v>584982409.75000072</v>
      </c>
    </row>
    <row r="92" spans="1:9" x14ac:dyDescent="0.2">
      <c r="A92">
        <v>12</v>
      </c>
      <c r="B92" t="s">
        <v>4568</v>
      </c>
      <c r="C92" s="108">
        <v>1.8029999999999997</v>
      </c>
      <c r="D92" s="108">
        <v>1.6369999999999998</v>
      </c>
      <c r="E92" s="108">
        <v>1.3000000000000003</v>
      </c>
      <c r="F92" s="108">
        <v>662543820.0999999</v>
      </c>
      <c r="G92" s="108">
        <v>193609507.59</v>
      </c>
      <c r="H92" s="108">
        <v>195557323.67000002</v>
      </c>
      <c r="I92" s="108">
        <v>218770596.48000002</v>
      </c>
    </row>
    <row r="93" spans="1:9" x14ac:dyDescent="0.2">
      <c r="B93" t="s">
        <v>4739</v>
      </c>
      <c r="C93" s="108">
        <v>2.931538461538461</v>
      </c>
      <c r="D93" s="108">
        <v>2.7169230769230768</v>
      </c>
      <c r="E93" s="108">
        <v>2.3415384615384616</v>
      </c>
      <c r="F93" s="108">
        <v>864135555.16999996</v>
      </c>
      <c r="G93" s="108">
        <v>283059010.96000004</v>
      </c>
      <c r="H93" s="108">
        <v>349063667.38000005</v>
      </c>
      <c r="I93" s="108">
        <v>565901743.71000004</v>
      </c>
    </row>
    <row r="94" spans="1:9" x14ac:dyDescent="0.2">
      <c r="B94" t="s">
        <v>4654</v>
      </c>
      <c r="C94" s="108">
        <v>2.7358333333333333</v>
      </c>
      <c r="D94" s="108">
        <v>2.585833333333333</v>
      </c>
      <c r="E94" s="108">
        <v>2.3183333333333334</v>
      </c>
      <c r="F94" s="108">
        <v>646543300.43000007</v>
      </c>
      <c r="G94" s="108">
        <v>318859223.86999995</v>
      </c>
      <c r="H94" s="108">
        <v>350981440.69</v>
      </c>
      <c r="I94" s="108">
        <v>326111935.97999996</v>
      </c>
    </row>
    <row r="95" spans="1:9" x14ac:dyDescent="0.2">
      <c r="B95" t="s">
        <v>4609</v>
      </c>
      <c r="C95" s="108">
        <v>2.372727272727273</v>
      </c>
      <c r="D95" s="108">
        <v>2.2127272727272729</v>
      </c>
      <c r="E95" s="108">
        <v>1.8372727272727269</v>
      </c>
      <c r="F95" s="108">
        <v>530939962.3499999</v>
      </c>
      <c r="G95" s="108">
        <v>188497485.59999996</v>
      </c>
      <c r="H95" s="108">
        <v>173763951.13999999</v>
      </c>
      <c r="I95" s="108">
        <v>288003318.24000001</v>
      </c>
    </row>
    <row r="96" spans="1:9" x14ac:dyDescent="0.2">
      <c r="B96" t="s">
        <v>4704</v>
      </c>
      <c r="C96" s="108">
        <v>3.1862499999999998</v>
      </c>
      <c r="D96" s="108">
        <v>3.00875</v>
      </c>
      <c r="E96" s="108">
        <v>2.5874999999999999</v>
      </c>
      <c r="F96" s="108">
        <v>1013008739.53</v>
      </c>
      <c r="G96" s="108">
        <v>211742986.47</v>
      </c>
      <c r="H96" s="108">
        <v>277070303.81999999</v>
      </c>
      <c r="I96" s="108">
        <v>764494015.10000002</v>
      </c>
    </row>
    <row r="97" spans="1:9" x14ac:dyDescent="0.2">
      <c r="B97" t="s">
        <v>4469</v>
      </c>
      <c r="C97" s="108">
        <v>1.8905882352941181</v>
      </c>
      <c r="D97" s="108">
        <v>1.7605882352941176</v>
      </c>
      <c r="E97" s="108">
        <v>1.4617647058823531</v>
      </c>
      <c r="F97" s="108">
        <v>1037953506.9899997</v>
      </c>
      <c r="G97" s="108">
        <v>630780996.16999996</v>
      </c>
      <c r="H97" s="108">
        <v>498122594.27000004</v>
      </c>
      <c r="I97" s="108">
        <v>155069676.24000001</v>
      </c>
    </row>
    <row r="98" spans="1:9" x14ac:dyDescent="0.2">
      <c r="B98" t="s">
        <v>4539</v>
      </c>
      <c r="C98" s="108">
        <v>2.2128571428571431</v>
      </c>
      <c r="D98" s="108">
        <v>2.0699999999999998</v>
      </c>
      <c r="E98" s="108">
        <v>1.7885714285714285</v>
      </c>
      <c r="F98" s="108">
        <v>205647669.74000001</v>
      </c>
      <c r="G98" s="108">
        <v>114969319.13999999</v>
      </c>
      <c r="H98" s="108">
        <v>131641814.94999999</v>
      </c>
      <c r="I98" s="108">
        <v>58402999.960000008</v>
      </c>
    </row>
    <row r="99" spans="1:9" x14ac:dyDescent="0.2">
      <c r="A99" t="s">
        <v>6467</v>
      </c>
      <c r="C99" s="108">
        <v>2.4126923076923084</v>
      </c>
      <c r="D99" s="108">
        <v>2.2506410256410243</v>
      </c>
      <c r="E99" s="108">
        <v>1.9171794871794874</v>
      </c>
      <c r="F99" s="108">
        <v>4960772554.3100014</v>
      </c>
      <c r="G99" s="108">
        <v>1941518529.8000007</v>
      </c>
      <c r="H99" s="108">
        <v>1976201095.9200001</v>
      </c>
      <c r="I99" s="108">
        <v>2376754285.71</v>
      </c>
    </row>
    <row r="100" spans="1:9" x14ac:dyDescent="0.2">
      <c r="A100" t="s">
        <v>4856</v>
      </c>
      <c r="C100" s="108">
        <v>2.5553118040089062</v>
      </c>
      <c r="D100" s="108">
        <v>2.337238307349665</v>
      </c>
      <c r="E100" s="108">
        <v>1.8718151447661457</v>
      </c>
      <c r="F100" s="108">
        <v>63037285137.319901</v>
      </c>
      <c r="G100" s="108">
        <v>18384054622.950001</v>
      </c>
      <c r="H100" s="108">
        <v>18842349222.040031</v>
      </c>
      <c r="I100" s="108">
        <v>20838637267.77998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0:K102"/>
  <sheetViews>
    <sheetView topLeftCell="A10" zoomScale="80" zoomScaleNormal="80" workbookViewId="0">
      <pane xSplit="2" ySplit="2" topLeftCell="C78" activePane="bottomRight" state="frozen"/>
      <selection activeCell="A10" sqref="A10"/>
      <selection pane="topRight" activeCell="C10" sqref="C10"/>
      <selection pane="bottomLeft" activeCell="A12" sqref="A12"/>
      <selection pane="bottomRight" activeCell="J110" sqref="J110"/>
    </sheetView>
  </sheetViews>
  <sheetFormatPr defaultRowHeight="14.25" x14ac:dyDescent="0.2"/>
  <cols>
    <col min="1" max="1" width="13.375" bestFit="1" customWidth="1"/>
    <col min="2" max="2" width="14.125" bestFit="1" customWidth="1"/>
    <col min="3" max="10" width="15.375" bestFit="1" customWidth="1"/>
    <col min="11" max="11" width="13.375" bestFit="1" customWidth="1"/>
    <col min="12" max="325" width="7.25" customWidth="1"/>
    <col min="326" max="326" width="13.375" customWidth="1"/>
    <col min="327" max="337" width="8" customWidth="1"/>
    <col min="338" max="338" width="13.375" bestFit="1" customWidth="1"/>
  </cols>
  <sheetData>
    <row r="10" spans="1:11" x14ac:dyDescent="0.2">
      <c r="A10" s="37" t="s">
        <v>6613</v>
      </c>
      <c r="C10" s="37" t="s">
        <v>26</v>
      </c>
    </row>
    <row r="11" spans="1:11" x14ac:dyDescent="0.2">
      <c r="A11" s="37" t="s">
        <v>14</v>
      </c>
      <c r="B11" s="37" t="s">
        <v>15</v>
      </c>
      <c r="C11">
        <v>0</v>
      </c>
      <c r="D11">
        <v>1</v>
      </c>
      <c r="E11">
        <v>2</v>
      </c>
      <c r="F11">
        <v>3</v>
      </c>
      <c r="G11">
        <v>4</v>
      </c>
      <c r="H11">
        <v>5</v>
      </c>
      <c r="I11">
        <v>6</v>
      </c>
      <c r="J11" t="s">
        <v>6615</v>
      </c>
      <c r="K11" t="s">
        <v>4856</v>
      </c>
    </row>
    <row r="12" spans="1:11" x14ac:dyDescent="0.2">
      <c r="A12">
        <v>1</v>
      </c>
      <c r="B12" t="s">
        <v>1305</v>
      </c>
      <c r="C12" s="19">
        <v>13</v>
      </c>
      <c r="D12" s="19">
        <v>5</v>
      </c>
      <c r="E12" s="19"/>
      <c r="F12" s="19"/>
      <c r="G12" s="19"/>
      <c r="H12" s="19"/>
      <c r="I12" s="19"/>
      <c r="J12" s="19"/>
      <c r="K12" s="19">
        <v>18</v>
      </c>
    </row>
    <row r="13" spans="1:11" x14ac:dyDescent="0.2">
      <c r="B13" t="s">
        <v>930</v>
      </c>
      <c r="C13" s="19">
        <v>6</v>
      </c>
      <c r="D13" s="19">
        <v>8</v>
      </c>
      <c r="E13" s="19">
        <v>4</v>
      </c>
      <c r="F13" s="19">
        <v>3</v>
      </c>
      <c r="G13" s="19">
        <v>2</v>
      </c>
      <c r="H13" s="19"/>
      <c r="I13" s="19">
        <v>1</v>
      </c>
      <c r="J13" s="19"/>
      <c r="K13" s="19">
        <v>24</v>
      </c>
    </row>
    <row r="14" spans="1:11" x14ac:dyDescent="0.2">
      <c r="B14" t="s">
        <v>1196</v>
      </c>
      <c r="C14" s="19">
        <v>12</v>
      </c>
      <c r="D14" s="19">
        <v>2</v>
      </c>
      <c r="E14" s="19"/>
      <c r="F14" s="19">
        <v>1</v>
      </c>
      <c r="G14" s="19"/>
      <c r="H14" s="19"/>
      <c r="I14" s="19"/>
      <c r="J14" s="19"/>
      <c r="K14" s="19">
        <v>15</v>
      </c>
    </row>
    <row r="15" spans="1:11" x14ac:dyDescent="0.2">
      <c r="B15" t="s">
        <v>1263</v>
      </c>
      <c r="C15" s="19">
        <v>6</v>
      </c>
      <c r="D15" s="19">
        <v>2</v>
      </c>
      <c r="E15" s="19">
        <v>1</v>
      </c>
      <c r="F15" s="19"/>
      <c r="G15" s="19"/>
      <c r="H15" s="19"/>
      <c r="I15" s="19"/>
      <c r="J15" s="19"/>
      <c r="K15" s="19">
        <v>9</v>
      </c>
    </row>
    <row r="16" spans="1:11" x14ac:dyDescent="0.2">
      <c r="B16" t="s">
        <v>1160</v>
      </c>
      <c r="C16" s="19">
        <v>8</v>
      </c>
      <c r="D16" s="19"/>
      <c r="E16" s="19"/>
      <c r="F16" s="19"/>
      <c r="G16" s="19"/>
      <c r="H16" s="19"/>
      <c r="I16" s="19"/>
      <c r="J16" s="19"/>
      <c r="K16" s="19">
        <v>8</v>
      </c>
    </row>
    <row r="17" spans="1:11" x14ac:dyDescent="0.2">
      <c r="B17" t="s">
        <v>1387</v>
      </c>
      <c r="C17" s="19">
        <v>5</v>
      </c>
      <c r="D17" s="19">
        <v>1</v>
      </c>
      <c r="E17" s="19">
        <v>1</v>
      </c>
      <c r="F17" s="19"/>
      <c r="G17" s="19"/>
      <c r="H17" s="19"/>
      <c r="I17" s="19"/>
      <c r="J17" s="19"/>
      <c r="K17" s="19">
        <v>7</v>
      </c>
    </row>
    <row r="18" spans="1:11" x14ac:dyDescent="0.2">
      <c r="B18" t="s">
        <v>1104</v>
      </c>
      <c r="C18" s="19">
        <v>12</v>
      </c>
      <c r="D18" s="19">
        <v>1</v>
      </c>
      <c r="E18" s="19"/>
      <c r="F18" s="19"/>
      <c r="G18" s="19"/>
      <c r="H18" s="19"/>
      <c r="I18" s="19"/>
      <c r="J18" s="19"/>
      <c r="K18" s="19">
        <v>13</v>
      </c>
    </row>
    <row r="19" spans="1:11" x14ac:dyDescent="0.2">
      <c r="B19" t="s">
        <v>1067</v>
      </c>
      <c r="C19" s="19">
        <v>6</v>
      </c>
      <c r="D19" s="19">
        <v>2</v>
      </c>
      <c r="E19" s="19"/>
      <c r="F19" s="19"/>
      <c r="G19" s="19"/>
      <c r="H19" s="19"/>
      <c r="I19" s="19"/>
      <c r="J19" s="19"/>
      <c r="K19" s="19">
        <v>8</v>
      </c>
    </row>
    <row r="20" spans="1:11" x14ac:dyDescent="0.2">
      <c r="A20" t="s">
        <v>6456</v>
      </c>
      <c r="C20" s="19">
        <v>68</v>
      </c>
      <c r="D20" s="19">
        <v>21</v>
      </c>
      <c r="E20" s="19">
        <v>6</v>
      </c>
      <c r="F20" s="19">
        <v>4</v>
      </c>
      <c r="G20" s="19">
        <v>2</v>
      </c>
      <c r="H20" s="19"/>
      <c r="I20" s="19">
        <v>1</v>
      </c>
      <c r="J20" s="19"/>
      <c r="K20" s="19">
        <v>102</v>
      </c>
    </row>
    <row r="21" spans="1:11" x14ac:dyDescent="0.2">
      <c r="A21">
        <v>2</v>
      </c>
      <c r="B21" t="s">
        <v>1456</v>
      </c>
      <c r="C21" s="19">
        <v>5</v>
      </c>
      <c r="D21" s="19">
        <v>4</v>
      </c>
      <c r="E21" s="19"/>
      <c r="F21" s="19"/>
      <c r="G21" s="19"/>
      <c r="H21" s="19"/>
      <c r="I21" s="19"/>
      <c r="J21" s="19"/>
      <c r="K21" s="19">
        <v>9</v>
      </c>
    </row>
    <row r="22" spans="1:11" x14ac:dyDescent="0.2">
      <c r="B22" t="s">
        <v>1539</v>
      </c>
      <c r="C22" s="19">
        <v>9</v>
      </c>
      <c r="D22" s="19"/>
      <c r="E22" s="19"/>
      <c r="F22" s="19"/>
      <c r="G22" s="19"/>
      <c r="H22" s="19"/>
      <c r="I22" s="19"/>
      <c r="J22" s="19"/>
      <c r="K22" s="19">
        <v>9</v>
      </c>
    </row>
    <row r="23" spans="1:11" x14ac:dyDescent="0.2">
      <c r="B23" t="s">
        <v>1578</v>
      </c>
      <c r="C23" s="19">
        <v>5</v>
      </c>
      <c r="D23" s="19">
        <v>4</v>
      </c>
      <c r="E23" s="19">
        <v>1</v>
      </c>
      <c r="F23" s="19">
        <v>1</v>
      </c>
      <c r="G23" s="19"/>
      <c r="H23" s="19"/>
      <c r="I23" s="19"/>
      <c r="J23" s="19"/>
      <c r="K23" s="19">
        <v>11</v>
      </c>
    </row>
    <row r="24" spans="1:11" x14ac:dyDescent="0.2">
      <c r="B24" t="s">
        <v>1497</v>
      </c>
      <c r="C24" s="19">
        <v>8</v>
      </c>
      <c r="D24" s="19"/>
      <c r="E24" s="19">
        <v>1</v>
      </c>
      <c r="F24" s="19"/>
      <c r="G24" s="19"/>
      <c r="H24" s="19"/>
      <c r="I24" s="19"/>
      <c r="J24" s="19"/>
      <c r="K24" s="19">
        <v>9</v>
      </c>
    </row>
    <row r="25" spans="1:11" x14ac:dyDescent="0.2">
      <c r="B25" t="s">
        <v>1418</v>
      </c>
      <c r="C25" s="19">
        <v>4</v>
      </c>
      <c r="D25" s="19">
        <v>4</v>
      </c>
      <c r="E25" s="19"/>
      <c r="F25" s="19">
        <v>1</v>
      </c>
      <c r="G25" s="19"/>
      <c r="H25" s="19"/>
      <c r="I25" s="19"/>
      <c r="J25" s="19"/>
      <c r="K25" s="19">
        <v>9</v>
      </c>
    </row>
    <row r="26" spans="1:11" x14ac:dyDescent="0.2">
      <c r="A26" t="s">
        <v>6457</v>
      </c>
      <c r="C26" s="19">
        <v>31</v>
      </c>
      <c r="D26" s="19">
        <v>12</v>
      </c>
      <c r="E26" s="19">
        <v>2</v>
      </c>
      <c r="F26" s="19">
        <v>2</v>
      </c>
      <c r="G26" s="19"/>
      <c r="H26" s="19"/>
      <c r="I26" s="19"/>
      <c r="J26" s="19"/>
      <c r="K26" s="19">
        <v>47</v>
      </c>
    </row>
    <row r="27" spans="1:11" x14ac:dyDescent="0.2">
      <c r="A27">
        <v>3</v>
      </c>
      <c r="B27" t="s">
        <v>1755</v>
      </c>
      <c r="C27" s="19">
        <v>12</v>
      </c>
      <c r="D27" s="19"/>
      <c r="E27" s="19"/>
      <c r="F27" s="19"/>
      <c r="G27" s="19"/>
      <c r="H27" s="19"/>
      <c r="I27" s="19"/>
      <c r="J27" s="19"/>
      <c r="K27" s="19">
        <v>12</v>
      </c>
    </row>
    <row r="28" spans="1:11" x14ac:dyDescent="0.2">
      <c r="B28" t="s">
        <v>1628</v>
      </c>
      <c r="C28" s="19">
        <v>8</v>
      </c>
      <c r="D28" s="19"/>
      <c r="E28" s="19"/>
      <c r="F28" s="19"/>
      <c r="G28" s="19"/>
      <c r="H28" s="19"/>
      <c r="I28" s="19"/>
      <c r="J28" s="19"/>
      <c r="K28" s="19">
        <v>8</v>
      </c>
    </row>
    <row r="29" spans="1:11" x14ac:dyDescent="0.2">
      <c r="B29" t="s">
        <v>1664</v>
      </c>
      <c r="C29" s="19">
        <v>12</v>
      </c>
      <c r="D29" s="19">
        <v>1</v>
      </c>
      <c r="E29" s="19">
        <v>1</v>
      </c>
      <c r="F29" s="19"/>
      <c r="G29" s="19"/>
      <c r="H29" s="19"/>
      <c r="I29" s="19"/>
      <c r="J29" s="19"/>
      <c r="K29" s="19">
        <v>14</v>
      </c>
    </row>
    <row r="30" spans="1:11" x14ac:dyDescent="0.2">
      <c r="B30" t="s">
        <v>1806</v>
      </c>
      <c r="C30" s="19">
        <v>12</v>
      </c>
      <c r="D30" s="19"/>
      <c r="E30" s="19"/>
      <c r="F30" s="19"/>
      <c r="G30" s="19"/>
      <c r="H30" s="19"/>
      <c r="I30" s="19"/>
      <c r="J30" s="19"/>
      <c r="K30" s="19">
        <v>12</v>
      </c>
    </row>
    <row r="31" spans="1:11" x14ac:dyDescent="0.2">
      <c r="B31" t="s">
        <v>1723</v>
      </c>
      <c r="C31" s="19">
        <v>8</v>
      </c>
      <c r="D31" s="19"/>
      <c r="E31" s="19"/>
      <c r="F31" s="19"/>
      <c r="G31" s="19"/>
      <c r="H31" s="19"/>
      <c r="I31" s="19"/>
      <c r="J31" s="19"/>
      <c r="K31" s="19">
        <v>8</v>
      </c>
    </row>
    <row r="32" spans="1:11" x14ac:dyDescent="0.2">
      <c r="A32" t="s">
        <v>6458</v>
      </c>
      <c r="C32" s="19">
        <v>52</v>
      </c>
      <c r="D32" s="19">
        <v>1</v>
      </c>
      <c r="E32" s="19">
        <v>1</v>
      </c>
      <c r="F32" s="19"/>
      <c r="G32" s="19"/>
      <c r="H32" s="19"/>
      <c r="I32" s="19"/>
      <c r="J32" s="19"/>
      <c r="K32" s="19">
        <v>54</v>
      </c>
    </row>
    <row r="33" spans="1:11" x14ac:dyDescent="0.2">
      <c r="A33">
        <v>4</v>
      </c>
      <c r="B33" t="s">
        <v>2150</v>
      </c>
      <c r="C33" s="19">
        <v>1</v>
      </c>
      <c r="D33" s="19">
        <v>2</v>
      </c>
      <c r="E33" s="19">
        <v>1</v>
      </c>
      <c r="F33" s="19"/>
      <c r="G33" s="19"/>
      <c r="H33" s="19"/>
      <c r="I33" s="19"/>
      <c r="J33" s="19"/>
      <c r="K33" s="19">
        <v>4</v>
      </c>
    </row>
    <row r="34" spans="1:11" x14ac:dyDescent="0.2">
      <c r="B34" t="s">
        <v>1857</v>
      </c>
      <c r="C34" s="19">
        <v>4</v>
      </c>
      <c r="D34" s="19">
        <v>2</v>
      </c>
      <c r="E34" s="19">
        <v>1</v>
      </c>
      <c r="F34" s="19"/>
      <c r="G34" s="19"/>
      <c r="H34" s="19"/>
      <c r="I34" s="19"/>
      <c r="J34" s="19"/>
      <c r="K34" s="19">
        <v>7</v>
      </c>
    </row>
    <row r="35" spans="1:11" x14ac:dyDescent="0.2">
      <c r="B35" t="s">
        <v>1886</v>
      </c>
      <c r="C35" s="19">
        <v>4</v>
      </c>
      <c r="D35" s="19">
        <v>1</v>
      </c>
      <c r="E35" s="19">
        <v>1</v>
      </c>
      <c r="F35" s="19">
        <v>1</v>
      </c>
      <c r="G35" s="19">
        <v>1</v>
      </c>
      <c r="H35" s="19"/>
      <c r="I35" s="19"/>
      <c r="J35" s="19"/>
      <c r="K35" s="19">
        <v>8</v>
      </c>
    </row>
    <row r="36" spans="1:11" x14ac:dyDescent="0.2">
      <c r="B36" t="s">
        <v>1919</v>
      </c>
      <c r="C36" s="19">
        <v>13</v>
      </c>
      <c r="D36" s="19">
        <v>2</v>
      </c>
      <c r="E36" s="19"/>
      <c r="F36" s="19">
        <v>1</v>
      </c>
      <c r="G36" s="19"/>
      <c r="H36" s="19"/>
      <c r="I36" s="19"/>
      <c r="J36" s="19"/>
      <c r="K36" s="19">
        <v>16</v>
      </c>
    </row>
    <row r="37" spans="1:11" x14ac:dyDescent="0.2">
      <c r="B37" t="s">
        <v>2022</v>
      </c>
      <c r="C37" s="19">
        <v>5</v>
      </c>
      <c r="D37" s="19">
        <v>3</v>
      </c>
      <c r="E37" s="19">
        <v>1</v>
      </c>
      <c r="F37" s="19"/>
      <c r="G37" s="19">
        <v>1</v>
      </c>
      <c r="H37" s="19">
        <v>1</v>
      </c>
      <c r="I37" s="19"/>
      <c r="J37" s="19"/>
      <c r="K37" s="19">
        <v>11</v>
      </c>
    </row>
    <row r="38" spans="1:11" x14ac:dyDescent="0.2">
      <c r="B38" t="s">
        <v>2097</v>
      </c>
      <c r="C38" s="19">
        <v>8</v>
      </c>
      <c r="D38" s="19">
        <v>2</v>
      </c>
      <c r="E38" s="19">
        <v>1</v>
      </c>
      <c r="F38" s="19"/>
      <c r="G38" s="19"/>
      <c r="H38" s="19">
        <v>1</v>
      </c>
      <c r="I38" s="19"/>
      <c r="J38" s="19"/>
      <c r="K38" s="19">
        <v>12</v>
      </c>
    </row>
    <row r="39" spans="1:11" x14ac:dyDescent="0.2">
      <c r="B39" t="s">
        <v>2071</v>
      </c>
      <c r="C39" s="19">
        <v>2</v>
      </c>
      <c r="D39" s="19">
        <v>3</v>
      </c>
      <c r="E39" s="19">
        <v>1</v>
      </c>
      <c r="F39" s="19"/>
      <c r="G39" s="19"/>
      <c r="H39" s="19"/>
      <c r="I39" s="19"/>
      <c r="J39" s="19"/>
      <c r="K39" s="19">
        <v>6</v>
      </c>
    </row>
    <row r="40" spans="1:11" x14ac:dyDescent="0.2">
      <c r="B40" t="s">
        <v>1990</v>
      </c>
      <c r="C40" s="19">
        <v>1</v>
      </c>
      <c r="D40" s="19">
        <v>4</v>
      </c>
      <c r="E40" s="19">
        <v>1</v>
      </c>
      <c r="F40" s="19"/>
      <c r="G40" s="19">
        <v>1</v>
      </c>
      <c r="H40" s="19"/>
      <c r="I40" s="19"/>
      <c r="J40" s="19"/>
      <c r="K40" s="19">
        <v>7</v>
      </c>
    </row>
    <row r="41" spans="1:11" x14ac:dyDescent="0.2">
      <c r="A41" t="s">
        <v>6459</v>
      </c>
      <c r="C41" s="19">
        <v>38</v>
      </c>
      <c r="D41" s="19">
        <v>19</v>
      </c>
      <c r="E41" s="19">
        <v>7</v>
      </c>
      <c r="F41" s="19">
        <v>2</v>
      </c>
      <c r="G41" s="19">
        <v>3</v>
      </c>
      <c r="H41" s="19">
        <v>2</v>
      </c>
      <c r="I41" s="19"/>
      <c r="J41" s="19"/>
      <c r="K41" s="19">
        <v>71</v>
      </c>
    </row>
    <row r="42" spans="1:11" x14ac:dyDescent="0.2">
      <c r="A42">
        <v>5</v>
      </c>
      <c r="B42" t="s">
        <v>2216</v>
      </c>
      <c r="C42" s="19">
        <v>14</v>
      </c>
      <c r="D42" s="19">
        <v>2</v>
      </c>
      <c r="E42" s="19"/>
      <c r="F42" s="19"/>
      <c r="G42" s="19"/>
      <c r="H42" s="19"/>
      <c r="I42" s="19"/>
      <c r="J42" s="19"/>
      <c r="K42" s="19">
        <v>16</v>
      </c>
    </row>
    <row r="43" spans="1:11" x14ac:dyDescent="0.2">
      <c r="B43" t="s">
        <v>2325</v>
      </c>
      <c r="C43" s="19">
        <v>7</v>
      </c>
      <c r="D43" s="19">
        <v>2</v>
      </c>
      <c r="E43" s="19"/>
      <c r="F43" s="19"/>
      <c r="G43" s="19"/>
      <c r="H43" s="19"/>
      <c r="I43" s="19"/>
      <c r="J43" s="19"/>
      <c r="K43" s="19">
        <v>9</v>
      </c>
    </row>
    <row r="44" spans="1:11" x14ac:dyDescent="0.2">
      <c r="B44" t="s">
        <v>2421</v>
      </c>
      <c r="C44" s="19">
        <v>4</v>
      </c>
      <c r="D44" s="19">
        <v>2</v>
      </c>
      <c r="E44" s="19">
        <v>2</v>
      </c>
      <c r="F44" s="19"/>
      <c r="G44" s="19"/>
      <c r="H44" s="19"/>
      <c r="I44" s="19"/>
      <c r="J44" s="19"/>
      <c r="K44" s="19">
        <v>8</v>
      </c>
    </row>
    <row r="45" spans="1:11" x14ac:dyDescent="0.2">
      <c r="B45" t="s">
        <v>2387</v>
      </c>
      <c r="C45" s="19">
        <v>4</v>
      </c>
      <c r="D45" s="19">
        <v>2</v>
      </c>
      <c r="E45" s="19">
        <v>1</v>
      </c>
      <c r="F45" s="19">
        <v>1</v>
      </c>
      <c r="G45" s="19"/>
      <c r="H45" s="19"/>
      <c r="I45" s="19"/>
      <c r="J45" s="19"/>
      <c r="K45" s="19">
        <v>8</v>
      </c>
    </row>
    <row r="46" spans="1:11" x14ac:dyDescent="0.2">
      <c r="B46" t="s">
        <v>2167</v>
      </c>
      <c r="C46" s="19">
        <v>4</v>
      </c>
      <c r="D46" s="19">
        <v>7</v>
      </c>
      <c r="E46" s="19"/>
      <c r="F46" s="19"/>
      <c r="G46" s="19"/>
      <c r="H46" s="19"/>
      <c r="I46" s="19"/>
      <c r="J46" s="19"/>
      <c r="K46" s="19">
        <v>11</v>
      </c>
    </row>
    <row r="47" spans="1:11" x14ac:dyDescent="0.2">
      <c r="B47" t="s">
        <v>2373</v>
      </c>
      <c r="C47" s="19">
        <v>2</v>
      </c>
      <c r="D47" s="19"/>
      <c r="E47" s="19">
        <v>1</v>
      </c>
      <c r="F47" s="19"/>
      <c r="G47" s="19"/>
      <c r="H47" s="19"/>
      <c r="I47" s="19"/>
      <c r="J47" s="19"/>
      <c r="K47" s="19">
        <v>3</v>
      </c>
    </row>
    <row r="48" spans="1:11" x14ac:dyDescent="0.2">
      <c r="B48" t="s">
        <v>2362</v>
      </c>
      <c r="C48" s="19">
        <v>1</v>
      </c>
      <c r="D48" s="19">
        <v>1</v>
      </c>
      <c r="E48" s="19"/>
      <c r="F48" s="19"/>
      <c r="G48" s="19"/>
      <c r="H48" s="19"/>
      <c r="I48" s="19"/>
      <c r="J48" s="19"/>
      <c r="K48" s="19">
        <v>2</v>
      </c>
    </row>
    <row r="49" spans="1:11" x14ac:dyDescent="0.2">
      <c r="B49" t="s">
        <v>2281</v>
      </c>
      <c r="C49" s="19">
        <v>8</v>
      </c>
      <c r="D49" s="19">
        <v>1</v>
      </c>
      <c r="E49" s="19">
        <v>1</v>
      </c>
      <c r="F49" s="19"/>
      <c r="G49" s="19"/>
      <c r="H49" s="19"/>
      <c r="I49" s="19"/>
      <c r="J49" s="19"/>
      <c r="K49" s="19">
        <v>10</v>
      </c>
    </row>
    <row r="50" spans="1:11" x14ac:dyDescent="0.2">
      <c r="A50" t="s">
        <v>6460</v>
      </c>
      <c r="C50" s="19">
        <v>44</v>
      </c>
      <c r="D50" s="19">
        <v>17</v>
      </c>
      <c r="E50" s="19">
        <v>5</v>
      </c>
      <c r="F50" s="19">
        <v>1</v>
      </c>
      <c r="G50" s="19"/>
      <c r="H50" s="19"/>
      <c r="I50" s="19"/>
      <c r="J50" s="19"/>
      <c r="K50" s="19">
        <v>67</v>
      </c>
    </row>
    <row r="51" spans="1:11" x14ac:dyDescent="0.2">
      <c r="A51">
        <v>6</v>
      </c>
      <c r="B51" t="s">
        <v>2574</v>
      </c>
      <c r="C51" s="19">
        <v>10</v>
      </c>
      <c r="D51" s="19">
        <v>1</v>
      </c>
      <c r="E51" s="19"/>
      <c r="F51" s="19"/>
      <c r="G51" s="19"/>
      <c r="H51" s="19">
        <v>1</v>
      </c>
      <c r="I51" s="19"/>
      <c r="J51" s="19"/>
      <c r="K51" s="19">
        <v>12</v>
      </c>
    </row>
    <row r="52" spans="1:11" x14ac:dyDescent="0.2">
      <c r="B52" t="s">
        <v>2654</v>
      </c>
      <c r="C52" s="19">
        <v>10</v>
      </c>
      <c r="D52" s="19"/>
      <c r="E52" s="19">
        <v>1</v>
      </c>
      <c r="F52" s="19"/>
      <c r="G52" s="19"/>
      <c r="H52" s="19"/>
      <c r="I52" s="19"/>
      <c r="J52" s="19"/>
      <c r="K52" s="19">
        <v>11</v>
      </c>
    </row>
    <row r="53" spans="1:11" x14ac:dyDescent="0.2">
      <c r="B53" t="s">
        <v>2481</v>
      </c>
      <c r="C53" s="19">
        <v>12</v>
      </c>
      <c r="D53" s="19"/>
      <c r="E53" s="19"/>
      <c r="F53" s="19"/>
      <c r="G53" s="19"/>
      <c r="H53" s="19"/>
      <c r="I53" s="19"/>
      <c r="J53" s="19"/>
      <c r="K53" s="19">
        <v>12</v>
      </c>
    </row>
    <row r="54" spans="1:11" x14ac:dyDescent="0.2">
      <c r="B54" t="s">
        <v>2624</v>
      </c>
      <c r="C54" s="19">
        <v>6</v>
      </c>
      <c r="D54" s="19">
        <v>1</v>
      </c>
      <c r="E54" s="19"/>
      <c r="F54" s="19"/>
      <c r="G54" s="19"/>
      <c r="H54" s="19"/>
      <c r="I54" s="19"/>
      <c r="J54" s="19"/>
      <c r="K54" s="19">
        <v>7</v>
      </c>
    </row>
    <row r="55" spans="1:11" x14ac:dyDescent="0.2">
      <c r="B55" t="s">
        <v>2702</v>
      </c>
      <c r="C55" s="19">
        <v>6</v>
      </c>
      <c r="D55" s="19"/>
      <c r="E55" s="19">
        <v>1</v>
      </c>
      <c r="F55" s="19"/>
      <c r="G55" s="19"/>
      <c r="H55" s="19"/>
      <c r="I55" s="19"/>
      <c r="J55" s="19"/>
      <c r="K55" s="19">
        <v>7</v>
      </c>
    </row>
    <row r="56" spans="1:11" x14ac:dyDescent="0.2">
      <c r="B56" t="s">
        <v>2536</v>
      </c>
      <c r="C56" s="19">
        <v>4</v>
      </c>
      <c r="D56" s="19">
        <v>2</v>
      </c>
      <c r="E56" s="19">
        <v>1</v>
      </c>
      <c r="F56" s="19">
        <v>1</v>
      </c>
      <c r="G56" s="19">
        <v>1</v>
      </c>
      <c r="H56" s="19"/>
      <c r="I56" s="19"/>
      <c r="J56" s="19"/>
      <c r="K56" s="19">
        <v>9</v>
      </c>
    </row>
    <row r="57" spans="1:11" x14ac:dyDescent="0.2">
      <c r="B57" t="s">
        <v>2455</v>
      </c>
      <c r="C57" s="19">
        <v>5</v>
      </c>
      <c r="D57" s="19"/>
      <c r="E57" s="19">
        <v>1</v>
      </c>
      <c r="F57" s="19"/>
      <c r="G57" s="19"/>
      <c r="H57" s="19"/>
      <c r="I57" s="19"/>
      <c r="J57" s="19"/>
      <c r="K57" s="19">
        <v>6</v>
      </c>
    </row>
    <row r="58" spans="1:11" x14ac:dyDescent="0.2">
      <c r="B58" t="s">
        <v>2732</v>
      </c>
      <c r="C58" s="19">
        <v>9</v>
      </c>
      <c r="D58" s="19"/>
      <c r="E58" s="19"/>
      <c r="F58" s="19"/>
      <c r="G58" s="19"/>
      <c r="H58" s="19"/>
      <c r="I58" s="19"/>
      <c r="J58" s="19"/>
      <c r="K58" s="19">
        <v>9</v>
      </c>
    </row>
    <row r="59" spans="1:11" x14ac:dyDescent="0.2">
      <c r="A59" t="s">
        <v>6461</v>
      </c>
      <c r="C59" s="19">
        <v>62</v>
      </c>
      <c r="D59" s="19">
        <v>4</v>
      </c>
      <c r="E59" s="19">
        <v>4</v>
      </c>
      <c r="F59" s="19">
        <v>1</v>
      </c>
      <c r="G59" s="19">
        <v>1</v>
      </c>
      <c r="H59" s="19">
        <v>1</v>
      </c>
      <c r="I59" s="19"/>
      <c r="J59" s="19"/>
      <c r="K59" s="19">
        <v>73</v>
      </c>
    </row>
    <row r="60" spans="1:11" x14ac:dyDescent="0.2">
      <c r="A60">
        <v>7</v>
      </c>
      <c r="B60" t="s">
        <v>3024</v>
      </c>
      <c r="C60" s="19">
        <v>16</v>
      </c>
      <c r="D60" s="19">
        <v>1</v>
      </c>
      <c r="E60" s="19">
        <v>1</v>
      </c>
      <c r="F60" s="19"/>
      <c r="G60" s="19"/>
      <c r="H60" s="19"/>
      <c r="I60" s="19"/>
      <c r="J60" s="19"/>
      <c r="K60" s="19">
        <v>18</v>
      </c>
    </row>
    <row r="61" spans="1:11" x14ac:dyDescent="0.2">
      <c r="B61" t="s">
        <v>2771</v>
      </c>
      <c r="C61" s="19">
        <v>16</v>
      </c>
      <c r="D61" s="19">
        <v>9</v>
      </c>
      <c r="E61" s="19">
        <v>1</v>
      </c>
      <c r="F61" s="19"/>
      <c r="G61" s="19"/>
      <c r="H61" s="19"/>
      <c r="I61" s="19"/>
      <c r="J61" s="19"/>
      <c r="K61" s="19">
        <v>26</v>
      </c>
    </row>
    <row r="62" spans="1:11" x14ac:dyDescent="0.2">
      <c r="B62" t="s">
        <v>2882</v>
      </c>
      <c r="C62" s="19">
        <v>13</v>
      </c>
      <c r="D62" s="19"/>
      <c r="E62" s="19"/>
      <c r="F62" s="19"/>
      <c r="G62" s="19"/>
      <c r="H62" s="19"/>
      <c r="I62" s="19"/>
      <c r="J62" s="19"/>
      <c r="K62" s="19">
        <v>13</v>
      </c>
    </row>
    <row r="63" spans="1:11" x14ac:dyDescent="0.2">
      <c r="B63" t="s">
        <v>2940</v>
      </c>
      <c r="C63" s="19">
        <v>14</v>
      </c>
      <c r="D63" s="19">
        <v>3</v>
      </c>
      <c r="E63" s="19">
        <v>1</v>
      </c>
      <c r="F63" s="19">
        <v>2</v>
      </c>
      <c r="G63" s="19"/>
      <c r="H63" s="19"/>
      <c r="I63" s="19"/>
      <c r="J63" s="19"/>
      <c r="K63" s="19">
        <v>20</v>
      </c>
    </row>
    <row r="64" spans="1:11" x14ac:dyDescent="0.2">
      <c r="A64" t="s">
        <v>6462</v>
      </c>
      <c r="C64" s="19">
        <v>59</v>
      </c>
      <c r="D64" s="19">
        <v>13</v>
      </c>
      <c r="E64" s="19">
        <v>3</v>
      </c>
      <c r="F64" s="19">
        <v>2</v>
      </c>
      <c r="G64" s="19"/>
      <c r="H64" s="19"/>
      <c r="I64" s="19"/>
      <c r="J64" s="19"/>
      <c r="K64" s="19">
        <v>77</v>
      </c>
    </row>
    <row r="65" spans="1:11" x14ac:dyDescent="0.2">
      <c r="A65">
        <v>8</v>
      </c>
      <c r="B65" t="s">
        <v>3418</v>
      </c>
      <c r="C65" s="19">
        <v>11</v>
      </c>
      <c r="D65" s="19"/>
      <c r="E65" s="19"/>
      <c r="F65" s="19"/>
      <c r="G65" s="19"/>
      <c r="H65" s="19">
        <v>1</v>
      </c>
      <c r="I65" s="19"/>
      <c r="J65" s="19"/>
      <c r="K65" s="19">
        <v>12</v>
      </c>
    </row>
    <row r="66" spans="1:11" x14ac:dyDescent="0.2">
      <c r="B66" t="s">
        <v>3100</v>
      </c>
      <c r="C66" s="19">
        <v>7</v>
      </c>
      <c r="D66" s="19">
        <v>1</v>
      </c>
      <c r="E66" s="19"/>
      <c r="F66" s="19"/>
      <c r="G66" s="19"/>
      <c r="H66" s="19"/>
      <c r="I66" s="19"/>
      <c r="J66" s="19"/>
      <c r="K66" s="19">
        <v>8</v>
      </c>
    </row>
    <row r="67" spans="1:11" x14ac:dyDescent="0.2">
      <c r="B67" t="s">
        <v>3246</v>
      </c>
      <c r="C67" s="19">
        <v>12</v>
      </c>
      <c r="D67" s="19">
        <v>2</v>
      </c>
      <c r="E67" s="19"/>
      <c r="F67" s="19"/>
      <c r="G67" s="19"/>
      <c r="H67" s="19"/>
      <c r="I67" s="19"/>
      <c r="J67" s="19"/>
      <c r="K67" s="19">
        <v>14</v>
      </c>
    </row>
    <row r="68" spans="1:11" x14ac:dyDescent="0.2">
      <c r="B68" t="s">
        <v>3342</v>
      </c>
      <c r="C68" s="19">
        <v>12</v>
      </c>
      <c r="D68" s="19">
        <v>1</v>
      </c>
      <c r="E68" s="19">
        <v>4</v>
      </c>
      <c r="F68" s="19"/>
      <c r="G68" s="19">
        <v>1</v>
      </c>
      <c r="H68" s="19"/>
      <c r="I68" s="19"/>
      <c r="J68" s="19"/>
      <c r="K68" s="19">
        <v>18</v>
      </c>
    </row>
    <row r="69" spans="1:11" x14ac:dyDescent="0.2">
      <c r="B69" t="s">
        <v>3304</v>
      </c>
      <c r="C69" s="19">
        <v>5</v>
      </c>
      <c r="D69" s="19">
        <v>1</v>
      </c>
      <c r="E69" s="19">
        <v>2</v>
      </c>
      <c r="F69" s="19"/>
      <c r="G69" s="19"/>
      <c r="H69" s="19"/>
      <c r="I69" s="19">
        <v>1</v>
      </c>
      <c r="J69" s="19"/>
      <c r="K69" s="19">
        <v>9</v>
      </c>
    </row>
    <row r="70" spans="1:11" x14ac:dyDescent="0.2">
      <c r="B70" t="s">
        <v>3133</v>
      </c>
      <c r="C70" s="19">
        <v>2</v>
      </c>
      <c r="D70" s="19">
        <v>3</v>
      </c>
      <c r="E70" s="19">
        <v>1</v>
      </c>
      <c r="F70" s="19"/>
      <c r="G70" s="19"/>
      <c r="H70" s="19"/>
      <c r="I70" s="19"/>
      <c r="J70" s="19"/>
      <c r="K70" s="19">
        <v>6</v>
      </c>
    </row>
    <row r="71" spans="1:11" x14ac:dyDescent="0.2">
      <c r="B71" t="s">
        <v>3158</v>
      </c>
      <c r="C71" s="19">
        <v>17</v>
      </c>
      <c r="D71" s="19">
        <v>2</v>
      </c>
      <c r="E71" s="19"/>
      <c r="F71" s="19">
        <v>2</v>
      </c>
      <c r="G71" s="19"/>
      <c r="H71" s="19"/>
      <c r="I71" s="19"/>
      <c r="J71" s="19"/>
      <c r="K71" s="19">
        <v>21</v>
      </c>
    </row>
    <row r="72" spans="1:11" x14ac:dyDescent="0.2">
      <c r="A72" t="s">
        <v>6463</v>
      </c>
      <c r="C72" s="19">
        <v>66</v>
      </c>
      <c r="D72" s="19">
        <v>10</v>
      </c>
      <c r="E72" s="19">
        <v>7</v>
      </c>
      <c r="F72" s="19">
        <v>2</v>
      </c>
      <c r="G72" s="19">
        <v>1</v>
      </c>
      <c r="H72" s="19">
        <v>1</v>
      </c>
      <c r="I72" s="19">
        <v>1</v>
      </c>
      <c r="J72" s="19"/>
      <c r="K72" s="19">
        <v>88</v>
      </c>
    </row>
    <row r="73" spans="1:11" x14ac:dyDescent="0.2">
      <c r="A73">
        <v>9</v>
      </c>
      <c r="B73" t="s">
        <v>3774</v>
      </c>
      <c r="C73" s="19">
        <v>15</v>
      </c>
      <c r="D73" s="19">
        <v>1</v>
      </c>
      <c r="E73" s="19"/>
      <c r="F73" s="19"/>
      <c r="G73" s="19"/>
      <c r="H73" s="19"/>
      <c r="I73" s="19"/>
      <c r="J73" s="19"/>
      <c r="K73" s="19">
        <v>16</v>
      </c>
    </row>
    <row r="74" spans="1:11" x14ac:dyDescent="0.2">
      <c r="B74" t="s">
        <v>3471</v>
      </c>
      <c r="C74" s="19">
        <v>33</v>
      </c>
      <c r="D74" s="19"/>
      <c r="E74" s="19"/>
      <c r="F74" s="19"/>
      <c r="G74" s="19"/>
      <c r="H74" s="19"/>
      <c r="I74" s="19"/>
      <c r="J74" s="19"/>
      <c r="K74" s="19">
        <v>33</v>
      </c>
    </row>
    <row r="75" spans="1:11" x14ac:dyDescent="0.2">
      <c r="B75" t="s">
        <v>3608</v>
      </c>
      <c r="C75" s="19">
        <v>23</v>
      </c>
      <c r="D75" s="19"/>
      <c r="E75" s="19"/>
      <c r="F75" s="19"/>
      <c r="G75" s="19"/>
      <c r="H75" s="19"/>
      <c r="I75" s="19"/>
      <c r="J75" s="19"/>
      <c r="K75" s="19">
        <v>23</v>
      </c>
    </row>
    <row r="76" spans="1:11" x14ac:dyDescent="0.2">
      <c r="B76" t="s">
        <v>3702</v>
      </c>
      <c r="C76" s="19">
        <v>17</v>
      </c>
      <c r="D76" s="19"/>
      <c r="E76" s="19"/>
      <c r="F76" s="19"/>
      <c r="G76" s="19"/>
      <c r="H76" s="19"/>
      <c r="I76" s="19"/>
      <c r="J76" s="19"/>
      <c r="K76" s="19">
        <v>17</v>
      </c>
    </row>
    <row r="77" spans="1:11" x14ac:dyDescent="0.2">
      <c r="A77" t="s">
        <v>6464</v>
      </c>
      <c r="C77" s="19">
        <v>88</v>
      </c>
      <c r="D77" s="19">
        <v>1</v>
      </c>
      <c r="E77" s="19"/>
      <c r="F77" s="19"/>
      <c r="G77" s="19"/>
      <c r="H77" s="19"/>
      <c r="I77" s="19"/>
      <c r="J77" s="19"/>
      <c r="K77" s="19">
        <v>89</v>
      </c>
    </row>
    <row r="78" spans="1:11" x14ac:dyDescent="0.2">
      <c r="A78">
        <v>10</v>
      </c>
      <c r="B78" t="s">
        <v>4105</v>
      </c>
      <c r="C78" s="19">
        <v>7</v>
      </c>
      <c r="D78" s="19"/>
      <c r="E78" s="19"/>
      <c r="F78" s="19"/>
      <c r="G78" s="19"/>
      <c r="H78" s="19"/>
      <c r="I78" s="19"/>
      <c r="J78" s="19"/>
      <c r="K78" s="19">
        <v>7</v>
      </c>
    </row>
    <row r="79" spans="1:11" x14ac:dyDescent="0.2">
      <c r="B79" t="s">
        <v>4039</v>
      </c>
      <c r="C79" s="19">
        <v>7</v>
      </c>
      <c r="D79" s="19">
        <v>2</v>
      </c>
      <c r="E79" s="19"/>
      <c r="F79" s="19"/>
      <c r="G79" s="19"/>
      <c r="H79" s="19"/>
      <c r="I79" s="19"/>
      <c r="J79" s="19"/>
      <c r="K79" s="19">
        <v>9</v>
      </c>
    </row>
    <row r="80" spans="1:11" x14ac:dyDescent="0.2">
      <c r="B80" t="s">
        <v>3839</v>
      </c>
      <c r="C80" s="19">
        <v>21</v>
      </c>
      <c r="D80" s="19">
        <v>1</v>
      </c>
      <c r="E80" s="19"/>
      <c r="F80" s="19"/>
      <c r="G80" s="19"/>
      <c r="H80" s="19"/>
      <c r="I80" s="19"/>
      <c r="J80" s="19"/>
      <c r="K80" s="19">
        <v>22</v>
      </c>
    </row>
    <row r="81" spans="1:11" x14ac:dyDescent="0.2">
      <c r="B81" t="s">
        <v>4076</v>
      </c>
      <c r="C81" s="19">
        <v>6</v>
      </c>
      <c r="D81" s="19"/>
      <c r="E81" s="19">
        <v>1</v>
      </c>
      <c r="F81" s="19"/>
      <c r="G81" s="19"/>
      <c r="H81" s="19"/>
      <c r="I81" s="19"/>
      <c r="J81" s="19"/>
      <c r="K81" s="19">
        <v>7</v>
      </c>
    </row>
    <row r="82" spans="1:11" x14ac:dyDescent="0.2">
      <c r="B82" t="s">
        <v>3931</v>
      </c>
      <c r="C82" s="19">
        <v>19</v>
      </c>
      <c r="D82" s="19">
        <v>5</v>
      </c>
      <c r="E82" s="19">
        <v>1</v>
      </c>
      <c r="F82" s="19">
        <v>1</v>
      </c>
      <c r="G82" s="19"/>
      <c r="H82" s="19"/>
      <c r="I82" s="19"/>
      <c r="J82" s="19"/>
      <c r="K82" s="19">
        <v>26</v>
      </c>
    </row>
    <row r="83" spans="1:11" x14ac:dyDescent="0.2">
      <c r="A83" t="s">
        <v>6465</v>
      </c>
      <c r="C83" s="19">
        <v>60</v>
      </c>
      <c r="D83" s="19">
        <v>8</v>
      </c>
      <c r="E83" s="19">
        <v>2</v>
      </c>
      <c r="F83" s="19">
        <v>1</v>
      </c>
      <c r="G83" s="19"/>
      <c r="H83" s="19"/>
      <c r="I83" s="19"/>
      <c r="J83" s="19"/>
      <c r="K83" s="19">
        <v>71</v>
      </c>
    </row>
    <row r="84" spans="1:11" x14ac:dyDescent="0.2">
      <c r="A84">
        <v>11</v>
      </c>
      <c r="B84" t="s">
        <v>4232</v>
      </c>
      <c r="C84" s="19">
        <v>8</v>
      </c>
      <c r="D84" s="19">
        <v>1</v>
      </c>
      <c r="E84" s="19"/>
      <c r="F84" s="19"/>
      <c r="G84" s="19"/>
      <c r="H84" s="19"/>
      <c r="I84" s="19"/>
      <c r="J84" s="19"/>
      <c r="K84" s="19">
        <v>9</v>
      </c>
    </row>
    <row r="85" spans="1:11" x14ac:dyDescent="0.2">
      <c r="B85" t="s">
        <v>4423</v>
      </c>
      <c r="C85" s="19">
        <v>7</v>
      </c>
      <c r="D85" s="19">
        <v>2</v>
      </c>
      <c r="E85" s="19">
        <v>2</v>
      </c>
      <c r="F85" s="19"/>
      <c r="G85" s="19"/>
      <c r="H85" s="19"/>
      <c r="I85" s="19"/>
      <c r="J85" s="19"/>
      <c r="K85" s="19">
        <v>11</v>
      </c>
    </row>
    <row r="86" spans="1:11" x14ac:dyDescent="0.2">
      <c r="B86" t="s">
        <v>4135</v>
      </c>
      <c r="C86" s="19">
        <v>15</v>
      </c>
      <c r="D86" s="19">
        <v>4</v>
      </c>
      <c r="E86" s="19">
        <v>3</v>
      </c>
      <c r="F86" s="19">
        <v>1</v>
      </c>
      <c r="G86" s="19"/>
      <c r="H86" s="19"/>
      <c r="I86" s="19"/>
      <c r="J86" s="19"/>
      <c r="K86" s="19">
        <v>23</v>
      </c>
    </row>
    <row r="87" spans="1:11" x14ac:dyDescent="0.2">
      <c r="B87" t="s">
        <v>4269</v>
      </c>
      <c r="C87" s="19">
        <v>5</v>
      </c>
      <c r="D87" s="19">
        <v>1</v>
      </c>
      <c r="E87" s="19">
        <v>3</v>
      </c>
      <c r="F87" s="19"/>
      <c r="G87" s="19"/>
      <c r="H87" s="19"/>
      <c r="I87" s="19"/>
      <c r="J87" s="19"/>
      <c r="K87" s="19">
        <v>9</v>
      </c>
    </row>
    <row r="88" spans="1:11" x14ac:dyDescent="0.2">
      <c r="B88" t="s">
        <v>4305</v>
      </c>
      <c r="C88" s="19">
        <v>3</v>
      </c>
      <c r="D88" s="19"/>
      <c r="E88" s="19">
        <v>1</v>
      </c>
      <c r="F88" s="19"/>
      <c r="G88" s="19"/>
      <c r="H88" s="19"/>
      <c r="I88" s="19"/>
      <c r="J88" s="19"/>
      <c r="K88" s="19">
        <v>4</v>
      </c>
    </row>
    <row r="89" spans="1:11" x14ac:dyDescent="0.2">
      <c r="B89" t="s">
        <v>4401</v>
      </c>
      <c r="C89" s="19">
        <v>3</v>
      </c>
      <c r="D89" s="19">
        <v>1</v>
      </c>
      <c r="E89" s="19">
        <v>1</v>
      </c>
      <c r="F89" s="19"/>
      <c r="G89" s="19"/>
      <c r="H89" s="19"/>
      <c r="I89" s="19"/>
      <c r="J89" s="19"/>
      <c r="K89" s="19">
        <v>5</v>
      </c>
    </row>
    <row r="90" spans="1:11" x14ac:dyDescent="0.2">
      <c r="B90" t="s">
        <v>4318</v>
      </c>
      <c r="C90" s="19">
        <v>14</v>
      </c>
      <c r="D90" s="19">
        <v>3</v>
      </c>
      <c r="E90" s="19">
        <v>1</v>
      </c>
      <c r="F90" s="19">
        <v>1</v>
      </c>
      <c r="G90" s="19">
        <v>1</v>
      </c>
      <c r="H90" s="19"/>
      <c r="I90" s="19"/>
      <c r="J90" s="19"/>
      <c r="K90" s="19">
        <v>20</v>
      </c>
    </row>
    <row r="91" spans="1:11" x14ac:dyDescent="0.2">
      <c r="A91" t="s">
        <v>6466</v>
      </c>
      <c r="C91" s="19">
        <v>55</v>
      </c>
      <c r="D91" s="19">
        <v>12</v>
      </c>
      <c r="E91" s="19">
        <v>11</v>
      </c>
      <c r="F91" s="19">
        <v>2</v>
      </c>
      <c r="G91" s="19">
        <v>1</v>
      </c>
      <c r="H91" s="19"/>
      <c r="I91" s="19"/>
      <c r="J91" s="19"/>
      <c r="K91" s="19">
        <v>81</v>
      </c>
    </row>
    <row r="92" spans="1:11" x14ac:dyDescent="0.2">
      <c r="A92">
        <v>12</v>
      </c>
      <c r="B92" t="s">
        <v>4568</v>
      </c>
      <c r="C92" s="19">
        <v>8</v>
      </c>
      <c r="D92" s="19">
        <v>2</v>
      </c>
      <c r="E92" s="19"/>
      <c r="F92" s="19"/>
      <c r="G92" s="19"/>
      <c r="H92" s="19"/>
      <c r="I92" s="19"/>
      <c r="J92" s="19"/>
      <c r="K92" s="19">
        <v>10</v>
      </c>
    </row>
    <row r="93" spans="1:11" x14ac:dyDescent="0.2">
      <c r="B93" t="s">
        <v>4739</v>
      </c>
      <c r="C93" s="19">
        <v>12</v>
      </c>
      <c r="D93" s="19">
        <v>1</v>
      </c>
      <c r="E93" s="19"/>
      <c r="F93" s="19"/>
      <c r="G93" s="19"/>
      <c r="H93" s="19"/>
      <c r="I93" s="19"/>
      <c r="J93" s="19"/>
      <c r="K93" s="19">
        <v>13</v>
      </c>
    </row>
    <row r="94" spans="1:11" x14ac:dyDescent="0.2">
      <c r="B94" t="s">
        <v>4654</v>
      </c>
      <c r="C94" s="19">
        <v>12</v>
      </c>
      <c r="D94" s="19"/>
      <c r="E94" s="19"/>
      <c r="F94" s="19"/>
      <c r="G94" s="19"/>
      <c r="H94" s="19"/>
      <c r="I94" s="19"/>
      <c r="J94" s="19"/>
      <c r="K94" s="19">
        <v>12</v>
      </c>
    </row>
    <row r="95" spans="1:11" x14ac:dyDescent="0.2">
      <c r="B95" t="s">
        <v>4609</v>
      </c>
      <c r="C95" s="19">
        <v>10</v>
      </c>
      <c r="D95" s="19">
        <v>1</v>
      </c>
      <c r="E95" s="19"/>
      <c r="F95" s="19"/>
      <c r="G95" s="19"/>
      <c r="H95" s="19"/>
      <c r="I95" s="19"/>
      <c r="J95" s="19"/>
      <c r="K95" s="19">
        <v>11</v>
      </c>
    </row>
    <row r="96" spans="1:11" x14ac:dyDescent="0.2">
      <c r="B96" t="s">
        <v>4704</v>
      </c>
      <c r="C96" s="19">
        <v>8</v>
      </c>
      <c r="D96" s="19"/>
      <c r="E96" s="19"/>
      <c r="F96" s="19"/>
      <c r="G96" s="19"/>
      <c r="H96" s="19"/>
      <c r="I96" s="19"/>
      <c r="J96" s="19"/>
      <c r="K96" s="19">
        <v>8</v>
      </c>
    </row>
    <row r="97" spans="1:11" x14ac:dyDescent="0.2">
      <c r="B97" t="s">
        <v>4469</v>
      </c>
      <c r="C97" s="19">
        <v>11</v>
      </c>
      <c r="D97" s="19">
        <v>6</v>
      </c>
      <c r="E97" s="19"/>
      <c r="F97" s="19"/>
      <c r="G97" s="19"/>
      <c r="H97" s="19"/>
      <c r="I97" s="19"/>
      <c r="J97" s="19"/>
      <c r="K97" s="19">
        <v>17</v>
      </c>
    </row>
    <row r="98" spans="1:11" x14ac:dyDescent="0.2">
      <c r="B98" t="s">
        <v>4539</v>
      </c>
      <c r="C98" s="19">
        <v>6</v>
      </c>
      <c r="D98" s="19">
        <v>1</v>
      </c>
      <c r="E98" s="19"/>
      <c r="F98" s="19"/>
      <c r="G98" s="19"/>
      <c r="H98" s="19"/>
      <c r="I98" s="19"/>
      <c r="J98" s="19"/>
      <c r="K98" s="19">
        <v>7</v>
      </c>
    </row>
    <row r="99" spans="1:11" x14ac:dyDescent="0.2">
      <c r="A99" t="s">
        <v>6467</v>
      </c>
      <c r="C99" s="19">
        <v>67</v>
      </c>
      <c r="D99" s="19">
        <v>11</v>
      </c>
      <c r="E99" s="19"/>
      <c r="F99" s="19"/>
      <c r="G99" s="19"/>
      <c r="H99" s="19"/>
      <c r="I99" s="19"/>
      <c r="J99" s="19"/>
      <c r="K99" s="19">
        <v>78</v>
      </c>
    </row>
    <row r="100" spans="1:11" x14ac:dyDescent="0.2">
      <c r="A100" t="s">
        <v>941</v>
      </c>
      <c r="C100" s="19"/>
      <c r="D100" s="19"/>
      <c r="E100" s="19"/>
      <c r="F100" s="19"/>
      <c r="G100" s="19"/>
      <c r="H100" s="19"/>
      <c r="I100" s="19"/>
      <c r="J100" s="19"/>
      <c r="K100" s="19"/>
    </row>
    <row r="101" spans="1:11" x14ac:dyDescent="0.2">
      <c r="A101" t="s">
        <v>6614</v>
      </c>
      <c r="C101" s="19"/>
      <c r="D101" s="19"/>
      <c r="E101" s="19"/>
      <c r="F101" s="19"/>
      <c r="G101" s="19"/>
      <c r="H101" s="19"/>
      <c r="I101" s="19"/>
      <c r="J101" s="19"/>
      <c r="K101" s="19"/>
    </row>
    <row r="102" spans="1:11" x14ac:dyDescent="0.2">
      <c r="A102" t="s">
        <v>4856</v>
      </c>
      <c r="C102" s="19">
        <v>690</v>
      </c>
      <c r="D102" s="19">
        <v>129</v>
      </c>
      <c r="E102" s="19">
        <v>48</v>
      </c>
      <c r="F102" s="19">
        <v>17</v>
      </c>
      <c r="G102" s="19">
        <v>8</v>
      </c>
      <c r="H102" s="19">
        <v>4</v>
      </c>
      <c r="I102" s="19">
        <v>2</v>
      </c>
      <c r="J102" s="19"/>
      <c r="K102" s="19">
        <v>898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2</vt:i4>
      </vt:variant>
    </vt:vector>
  </HeadingPairs>
  <TitlesOfParts>
    <vt:vector size="14" baseType="lpstr">
      <vt:lpstr>7 status</vt:lpstr>
      <vt:lpstr>7 efficient</vt:lpstr>
      <vt:lpstr>ReportSumary</vt:lpstr>
      <vt:lpstr>สรุป2</vt:lpstr>
      <vt:lpstr>Risk7_PlusQ3Y64 เขต8</vt:lpstr>
      <vt:lpstr>Sheet3</vt:lpstr>
      <vt:lpstr>AVGGroup</vt:lpstr>
      <vt:lpstr>PivotReport</vt:lpstr>
      <vt:lpstr>PivotReportRisk</vt:lpstr>
      <vt:lpstr>ID</vt:lpstr>
      <vt:lpstr>Org2564 NEW</vt:lpstr>
      <vt:lpstr>Sheet2</vt:lpstr>
      <vt:lpstr>'7 efficient'!OLE_LINK1</vt:lpstr>
      <vt:lpstr>'Org2564 NEW'!Print_Titles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HIG007</dc:creator>
  <cp:lastModifiedBy>Anniz</cp:lastModifiedBy>
  <cp:revision/>
  <cp:lastPrinted>2016-11-21T07:30:11Z</cp:lastPrinted>
  <dcterms:created xsi:type="dcterms:W3CDTF">2012-02-03T03:32:18Z</dcterms:created>
  <dcterms:modified xsi:type="dcterms:W3CDTF">2021-07-30T04:30:29Z</dcterms:modified>
</cp:coreProperties>
</file>